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longh\Desktop\X\03_decision\"/>
    </mc:Choice>
  </mc:AlternateContent>
  <xr:revisionPtr revIDLastSave="0" documentId="13_ncr:1_{6F9B200E-70FD-4417-A5D8-12B75087ADD9}" xr6:coauthVersionLast="47" xr6:coauthVersionMax="47" xr10:uidLastSave="{00000000-0000-0000-0000-000000000000}"/>
  <bookViews>
    <workbookView xWindow="-108" yWindow="-108" windowWidth="30936" windowHeight="16896" firstSheet="1" activeTab="1" xr2:uid="{7F1CF97F-AFBE-47E4-8719-421518A77907}"/>
  </bookViews>
  <sheets>
    <sheet name="__snloffice" sheetId="2" state="veryHidden" r:id="rId1"/>
    <sheet name="Sheet3" sheetId="3" r:id="rId2"/>
  </sheets>
  <definedNames>
    <definedName name="_xlnm._FilterDatabase" localSheetId="1" hidden="1">Sheet3!$A$5:$AJ$2908</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D767B1A_1B2D_423E_9CD7_B98241B258B4_" localSheetId="1" hidden="1">Sheet3!$A$1,Sheet3!$C$6:$AJ$2908</definedName>
    <definedName name="snl__219C5967_BFDD_41E9_B99F_CE277DD22718_" localSheetId="1" hidden="1">Sheet3!$A$1,Sheet3!$C$6:$AJ$2908</definedName>
    <definedName name="snl__599810F7_E924_4314_8DE1_2DD4FAB0432A_" localSheetId="1" hidden="1">Sheet3!$A$1,Sheet3!$C$6:$AJ$2908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3" l="1"/>
  <c r="A2" i="3"/>
  <c r="B2" i="3"/>
  <c r="C2" i="3"/>
  <c r="D2" i="3"/>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I4" i="3"/>
  <c r="AA4" i="3"/>
  <c r="AD4" i="3"/>
  <c r="AG4" i="3"/>
  <c r="J5" i="3"/>
  <c r="K5" i="3"/>
  <c r="L5" i="3"/>
  <c r="M5" i="3"/>
  <c r="X5" i="3"/>
  <c r="Y5" i="3"/>
</calcChain>
</file>

<file path=xl/sharedStrings.xml><?xml version="1.0" encoding="utf-8"?>
<sst xmlns="http://schemas.openxmlformats.org/spreadsheetml/2006/main" count="37035" uniqueCount="6656">
  <si>
    <t>10x Genomics, Inc. (NASDAQGS:TXG)</t>
  </si>
  <si>
    <t>1-800-FLOWERS.COM, Inc. (NASDAQGS:FLWS)</t>
  </si>
  <si>
    <t>1st Source Corporation (NASDAQGS:SRCE)</t>
  </si>
  <si>
    <t>3M Company (NYSE:MMM)</t>
  </si>
  <si>
    <t>89bio, Inc. (NASDAQGM:ETNB)</t>
  </si>
  <si>
    <t>A. O. Smith Corporation (NYSE:AOS)</t>
  </si>
  <si>
    <t>A10 Networks, Inc. (NYSE:ATEN)</t>
  </si>
  <si>
    <t>AAON, Inc. (NASDAQGS:AAON)</t>
  </si>
  <si>
    <t>AAR Corp. (NYSE:AIR)</t>
  </si>
  <si>
    <t>AB Active ETFs, Inc. - AB Conservative Buffer ETF (NASDAQGM:BUFC)</t>
  </si>
  <si>
    <t>Abacus Life, Inc. (NASDAQCM:ABL)</t>
  </si>
  <si>
    <t>Abbott Laboratories (NYSE:ABT)</t>
  </si>
  <si>
    <t>AbbVie Inc. (NYSE:ABBV)</t>
  </si>
  <si>
    <t>Abercrombie &amp; Fitch Co. (NYSE:ANF)</t>
  </si>
  <si>
    <t>ABM Industries Incorporated (NYSE:ABM)</t>
  </si>
  <si>
    <t>Abrdn Asia-Pacific Income Fund Inc (NYSEAM:FAX)</t>
  </si>
  <si>
    <t>Abrdn Global Infrastructure Income Fund (NYSE:ASGI)</t>
  </si>
  <si>
    <t>Abrdn Healthcare Investors (NYSE:HQH)</t>
  </si>
  <si>
    <t>Abrdn Healthcare Opportunities Fund (NYSE:THQ)</t>
  </si>
  <si>
    <t>Abrdn Total Dynamic Dividend Fund (NYSE:AOD)</t>
  </si>
  <si>
    <t>Academy Sports and Outdoors, Inc. (NASDAQGS:ASO)</t>
  </si>
  <si>
    <t>Acadia Healthcare Company, Inc. (NASDAQGS:ACHC)</t>
  </si>
  <si>
    <t>ACADIA Pharmaceuticals Inc. (NASDAQGS:ACAD)</t>
  </si>
  <si>
    <t>Acadia Realty Trust (NYSE:AKR)</t>
  </si>
  <si>
    <t>Accel Entertainment, Inc. (NYSE:ACEL)</t>
  </si>
  <si>
    <t>Accenture plc (NYSE:ACN)</t>
  </si>
  <si>
    <t>ACCO Brands Corporation (NYSE:ACCO)</t>
  </si>
  <si>
    <t>ACI Worldwide, Inc. (NASDAQGS:ACIW)</t>
  </si>
  <si>
    <t>ACM Research, Inc. (NASDAQGM:ACMR)</t>
  </si>
  <si>
    <t>Acuity Brands, Inc. (NYSE:AYI)</t>
  </si>
  <si>
    <t>Acushnet Holdings Corp. (NYSE:GOLF)</t>
  </si>
  <si>
    <t>ACV Auctions Inc. (NASDAQGS:ACVA)</t>
  </si>
  <si>
    <t>Adams Diversified Equity Fund, Inc. (NYSE:ADX)</t>
  </si>
  <si>
    <t>Adams Natural Resources Fund, Inc. (NYSE:PEO)</t>
  </si>
  <si>
    <t>AdaptHealth Corp. (NASDAQCM:AHCO)</t>
  </si>
  <si>
    <t>Addus HomeCare Corporation (NASDAQGS:ADUS)</t>
  </si>
  <si>
    <t>Adecoagro S.A. (NYSE:AGRO)</t>
  </si>
  <si>
    <t>Adeia Inc. (NASDAQGS:ADEA)</t>
  </si>
  <si>
    <t>Adient plc (NYSE:ADNT)</t>
  </si>
  <si>
    <t>ADMA Biologics, Inc. (NASDAQGM:ADMA)</t>
  </si>
  <si>
    <t>Adobe Inc. (NASDAQGS:ADBE)</t>
  </si>
  <si>
    <t>ADS-TEC Energy PLC (NASDAQCM:ADSE)</t>
  </si>
  <si>
    <t>ADT Inc. (NYSE:ADT)</t>
  </si>
  <si>
    <t>Adtalem Global Education Inc. (NYSE:ATGE)</t>
  </si>
  <si>
    <t>ADTRAN Holdings, Inc. (NASDAQGS:ADTN)</t>
  </si>
  <si>
    <t>Advance Auto Parts, Inc. (NYSE:AAP)</t>
  </si>
  <si>
    <t>Advanced Drainage Systems, Inc. (NYSE:WMS)</t>
  </si>
  <si>
    <t>Advanced Energy Industries, Inc. (NASDAQGS:AEIS)</t>
  </si>
  <si>
    <t>Advanced Micro Devices, Inc. (NASDAQGS:AMD)</t>
  </si>
  <si>
    <t>AdvanSix Inc. (NYSE:ASIX)</t>
  </si>
  <si>
    <t>AECOM (NYSE:ACM)</t>
  </si>
  <si>
    <t>AerCap Holdings N.V. (NYSE:AER)</t>
  </si>
  <si>
    <t>AeroVironment, Inc. (NASDAQGS:AVAV)</t>
  </si>
  <si>
    <t>Affiliated Managers Group, Inc. (NYSE:AMG)</t>
  </si>
  <si>
    <t>Affirm Holdings, Inc. (NASDAQGS:AFRM)</t>
  </si>
  <si>
    <t>Aflac Incorporated (NYSE:AFL)</t>
  </si>
  <si>
    <t>Afya Limited (NASDAQGS:AFYA)</t>
  </si>
  <si>
    <t>AGCO Corporation (NYSE:AGCO)</t>
  </si>
  <si>
    <t>Agilent Technologies, Inc. (NYSE:A)</t>
  </si>
  <si>
    <t>Agilysys, Inc. (NASDAQGS:AGYS)</t>
  </si>
  <si>
    <t>Agios Pharmaceuticals, Inc. (NASDAQGS:AGIO)</t>
  </si>
  <si>
    <t>AGNC Investment Corp. (NASDAQGS:AGNC)</t>
  </si>
  <si>
    <t>Agnico Eagle Mines Limited (NYSE:AEM)</t>
  </si>
  <si>
    <t>Agree Realty Corporation (NYSE:ADC)</t>
  </si>
  <si>
    <t>Air Lease Corporation (NYSE:AL)</t>
  </si>
  <si>
    <t>Air Products and Chemicals, Inc. (NYSE:APD)</t>
  </si>
  <si>
    <t>Air Transport Services Group, Inc. (NASDAQGS:ATSG)</t>
  </si>
  <si>
    <t>Airbnb, Inc. (NASDAQGS:ABNB)</t>
  </si>
  <si>
    <t>Akamai Technologies, Inc. (NASDAQGS:AKAM)</t>
  </si>
  <si>
    <t>Akero Therapeutics, Inc. (NASDAQGS:AKRO)</t>
  </si>
  <si>
    <t>Alamo Group Inc. (NYSE:ALG)</t>
  </si>
  <si>
    <t>Alarm.com Holdings, Inc. (NASDAQGS:ALRM)</t>
  </si>
  <si>
    <t>Alaska Air Group, Inc. (NYSE:ALK)</t>
  </si>
  <si>
    <t>Albany International Corp. (NYSE:AIN)</t>
  </si>
  <si>
    <t>Albemarle Corporation (NYSE:ALB)</t>
  </si>
  <si>
    <t>Albertsons Companies, Inc. (NYSE:ACI)</t>
  </si>
  <si>
    <t>Alcoa Corporation (NYSE:AA)</t>
  </si>
  <si>
    <t>Alerus Financial Corporation (NASDAQCM:ALRS)</t>
  </si>
  <si>
    <t>Alexander &amp; Baldwin, Inc. (NYSE:ALEX)</t>
  </si>
  <si>
    <t>Alexander's, Inc. (NYSE:ALX)</t>
  </si>
  <si>
    <t>Alexandria Real Estate Equities, Inc. (NYSE:ARE)</t>
  </si>
  <si>
    <t>Algoma Steel Group Inc. (NASDAQGM:ASTL)</t>
  </si>
  <si>
    <t>Alibaba Group Holding Limited (NYSE:BABA)</t>
  </si>
  <si>
    <t>Alight, Inc. (NYSE:ALIT)</t>
  </si>
  <si>
    <t>Align Technology, Inc. (NASDAQGS:ALGN)</t>
  </si>
  <si>
    <t>Alignment Healthcare, Inc. (NASDAQGS:ALHC)</t>
  </si>
  <si>
    <t>Alkami Technology, Inc. (NASDAQGS:ALKT)</t>
  </si>
  <si>
    <t>Alkermes plc (NASDAQGS:ALKS)</t>
  </si>
  <si>
    <t>Allegiant Travel Company (NASDAQGS:ALGT)</t>
  </si>
  <si>
    <t>Allegion plc (NYSE:ALLE)</t>
  </si>
  <si>
    <t>Allegro MicroSystems, Inc. (NASDAQGS:ALGM)</t>
  </si>
  <si>
    <t>ALLETE, Inc. (NYSE:ALE)</t>
  </si>
  <si>
    <t>Alliance Resource Partners, L.P. (NASDAQGS:ARLP)</t>
  </si>
  <si>
    <t>AllianceBernstein Global High Income Fund (NYSE:AWF)</t>
  </si>
  <si>
    <t>AllianceBernstein Holding L.P. (NYSE:AB)</t>
  </si>
  <si>
    <t>Alliant Energy Corporation (NASDAQGS:LNT)</t>
  </si>
  <si>
    <t>Allison Transmission Holdings, Inc. (NYSE:ALSN)</t>
  </si>
  <si>
    <t>Ally Financial Inc. (NYSE:ALLY)</t>
  </si>
  <si>
    <t>Alnylam Pharmaceuticals, Inc. (NASDAQGS:ALNY)</t>
  </si>
  <si>
    <t>Alpha and Omega Semiconductor Limited (NASDAQGS:AOSL)</t>
  </si>
  <si>
    <t>Alpha Metallurgical Resources, Inc. (NYSE:AMR)</t>
  </si>
  <si>
    <t>Alphabet Inc. (NASDAQGS:GOOGL)</t>
  </si>
  <si>
    <t>Alphatec Holdings, Inc. (NASDAQGS:ATEC)</t>
  </si>
  <si>
    <t>Altair Engineering Inc. (NASDAQGS:ALTR)</t>
  </si>
  <si>
    <t>Altimmune, Inc. (NASDAQGM:ALT)</t>
  </si>
  <si>
    <t>Altria Group, Inc. (NYSE:MO)</t>
  </si>
  <si>
    <t>Alumis Inc. (NASDAQGS:ALMS)</t>
  </si>
  <si>
    <t>Alvotech (NASDAQGM:ALVO)</t>
  </si>
  <si>
    <t>Amalgamated Financial Corp. (NASDAQGM:AMAL)</t>
  </si>
  <si>
    <t>A-Mark Precious Metals, Inc. (NASDAQGS:AMRK)</t>
  </si>
  <si>
    <t>Amazon.com, Inc. (NASDAQGS:AMZN)</t>
  </si>
  <si>
    <t>Ambac Financial Group, Inc. (NYSE:AMBC)</t>
  </si>
  <si>
    <t>Ambarella, Inc. (NASDAQGS:AMBA)</t>
  </si>
  <si>
    <t>Amcor plc (NYSE:AMCR)</t>
  </si>
  <si>
    <t>Amdocs Limited (NASDAQGS:DOX)</t>
  </si>
  <si>
    <t>Amedisys, Inc. (NASDAQGS:AMED)</t>
  </si>
  <si>
    <t>Amentum Holdings, Inc. (NYSE:AMTM)</t>
  </si>
  <si>
    <t>Amer Sports, Inc. (NYSE:AS)</t>
  </si>
  <si>
    <t>Amerant Bancorp Inc. (NYSE:AMTB)</t>
  </si>
  <si>
    <t>Ameren Corporation (NYSE:AEE)</t>
  </si>
  <si>
    <t>Ameresco, Inc. (NYSE:AMRC)</t>
  </si>
  <si>
    <t>American Airlines Group Inc. (NASDAQGS:AAL)</t>
  </si>
  <si>
    <t>American Assets Trust, Inc. (NYSE:AAT)</t>
  </si>
  <si>
    <t>American Axle &amp; Manufacturing Holdings, Inc. (NYSE:AXL)</t>
  </si>
  <si>
    <t>American Coastal Insurance Corporation (NASDAQCM:ACIC)</t>
  </si>
  <si>
    <t>American Eagle Outfitters, Inc. (NYSE:AEO)</t>
  </si>
  <si>
    <t>American Electric Power Company, Inc. (NASDAQGS:AEP)</t>
  </si>
  <si>
    <t>American Express Company (NYSE:AXP)</t>
  </si>
  <si>
    <t>American Financial Group, Inc. (NYSE:AFG)</t>
  </si>
  <si>
    <t>American Healthcare REIT, Inc. (NYSE:AHR)</t>
  </si>
  <si>
    <t>American Homes 4 Rent (NYSE:AMH)</t>
  </si>
  <si>
    <t>American International Group, Inc. (NYSE:AIG)</t>
  </si>
  <si>
    <t>American States Water Company (NYSE:AWR)</t>
  </si>
  <si>
    <t>American Superconductor Corporation (NASDAQGS:AMSC)</t>
  </si>
  <si>
    <t>American Tower Corporation (NYSE:AMT)</t>
  </si>
  <si>
    <t>American Water Works Company, Inc. (NYSE:AWK)</t>
  </si>
  <si>
    <t>American Woodmark Corporation (NASDAQGS:AMWD)</t>
  </si>
  <si>
    <t>Americold Realty Trust, Inc. (NYSE:COLD)</t>
  </si>
  <si>
    <t>Ameriprise Financial, Inc. (NYSE:AMP)</t>
  </si>
  <si>
    <t>Ameris Bancorp (NYSE:ABCB)</t>
  </si>
  <si>
    <t>AMERISAFE, Inc. (NASDAQGS:AMSF)</t>
  </si>
  <si>
    <t>AMETEK, Inc. (NYSE:AME)</t>
  </si>
  <si>
    <t>Amgen Inc. (NASDAQGS:AMGN)</t>
  </si>
  <si>
    <t>Amicus Therapeutics, Inc. (NASDAQGM:FOLD)</t>
  </si>
  <si>
    <t>Amkor Technology, Inc. (NASDAQGS:AMKR)</t>
  </si>
  <si>
    <t>AMN Healthcare Services, Inc. (NYSE:AMN)</t>
  </si>
  <si>
    <t>Amneal Pharmaceuticals, Inc. (NASDAQGS:AMRX)</t>
  </si>
  <si>
    <t>Amphastar Pharmaceuticals, Inc. (NASDAQGS:AMPH)</t>
  </si>
  <si>
    <t>Amphenol Corporation (NYSE:APH)</t>
  </si>
  <si>
    <t>Amplitude, Inc. (NASDAQCM:AMPL)</t>
  </si>
  <si>
    <t>Analog Devices, Inc. (NASDAQGS:ADI)</t>
  </si>
  <si>
    <t>AnaptysBio, Inc. (NASDAQGS:ANAB)</t>
  </si>
  <si>
    <t>Anavex Life Sciences Corp. (NASDAQGS:AVXL)</t>
  </si>
  <si>
    <t>AngloGold Ashanti plc (NYSE:AU)</t>
  </si>
  <si>
    <t>ANI Pharmaceuticals, Inc. (NASDAQGM:ANIP)</t>
  </si>
  <si>
    <t>Annaly Capital Management, Inc. (NYSE:NLY)</t>
  </si>
  <si>
    <t>Annexon, Inc. (NASDAQGS:ANNX)</t>
  </si>
  <si>
    <t>ANSYS, Inc. (NASDAQGS:ANSS)</t>
  </si>
  <si>
    <t>Anterix Inc. (NASDAQCM:ATEX)</t>
  </si>
  <si>
    <t>Antero Midstream Corporation (NYSE:AM)</t>
  </si>
  <si>
    <t>Antero Resources Corporation (NYSE:AR)</t>
  </si>
  <si>
    <t>Aon plc (NYSE:AON)</t>
  </si>
  <si>
    <t>APA Corporation (NASDAQGS:APA)</t>
  </si>
  <si>
    <t>Apartment Investment and Management Company (NYSE:AIV)</t>
  </si>
  <si>
    <t>Apellis Pharmaceuticals, Inc. (NASDAQGS:APLS)</t>
  </si>
  <si>
    <t>APi Group Corporation (NYSE:APG)</t>
  </si>
  <si>
    <t>Apogee Enterprises, Inc. (NASDAQGS:APOG)</t>
  </si>
  <si>
    <t>Apogee Therapeutics, Inc. (NASDAQGM:APGE)</t>
  </si>
  <si>
    <t>Apollo Commercial Real Estate Finance, Inc. (NYSE:ARI)</t>
  </si>
  <si>
    <t>Apollo Global Management, Inc. (NYSE:APO)</t>
  </si>
  <si>
    <t>AppFolio, Inc. (NASDAQGM:APPF)</t>
  </si>
  <si>
    <t>Appian Corporation (NASDAQGM:APPN)</t>
  </si>
  <si>
    <t>Apple Hospitality REIT, Inc. (NYSE:APLE)</t>
  </si>
  <si>
    <t>Apple Inc. (NASDAQGS:AAPL)</t>
  </si>
  <si>
    <t>Applied Digital Corporation (NASDAQGS:APLD)</t>
  </si>
  <si>
    <t>Applied Industrial Technologies, Inc. (NYSE:AIT)</t>
  </si>
  <si>
    <t>Applied Materials, Inc. (NASDAQGS:AMAT)</t>
  </si>
  <si>
    <t>Applied Optoelectronics, Inc. (NASDAQGM:AAOI)</t>
  </si>
  <si>
    <t>Applied Therapeutics, Inc. (NASDAQGM:APLT)</t>
  </si>
  <si>
    <t>AppLovin Corporation (NASDAQGS:APP)</t>
  </si>
  <si>
    <t>AptarGroup, Inc. (NYSE:ATR)</t>
  </si>
  <si>
    <t>Aptiv PLC (NYSE:APTV)</t>
  </si>
  <si>
    <t>Aramark (NYSE:ARMK)</t>
  </si>
  <si>
    <t>Arbor Realty Trust, Inc. (NYSE:ABR)</t>
  </si>
  <si>
    <t>Arcadium Lithium plc (NYSE:ALTM)</t>
  </si>
  <si>
    <t>ArcBest Corporation (NASDAQGS:ARCB)</t>
  </si>
  <si>
    <t>Arcellx, Inc. (NASDAQGS:ACLX)</t>
  </si>
  <si>
    <t>Arch Capital Group Ltd. (NASDAQGS:ACGL)</t>
  </si>
  <si>
    <t>Arch Resources, Inc. (NYSE:ARCH)</t>
  </si>
  <si>
    <t>Archer Aviation Inc. (NYSE:ACHR)</t>
  </si>
  <si>
    <t>Archer-Daniels-Midland Company (NYSE:ADM)</t>
  </si>
  <si>
    <t>Archrock, Inc. (NYSE:AROC)</t>
  </si>
  <si>
    <t>Arcos Dorados Holdings Inc. (NYSE:ARCO)</t>
  </si>
  <si>
    <t>Arcosa, Inc. (NYSE:ACA)</t>
  </si>
  <si>
    <t>Arcus Biosciences, Inc. (NYSE:RCUS)</t>
  </si>
  <si>
    <t>Arcutis Biotherapeutics, Inc. (NASDAQGS:ARQT)</t>
  </si>
  <si>
    <t>Ardelyx, Inc. (NASDAQGM:ARDX)</t>
  </si>
  <si>
    <t>Ardent Health Partners, Inc. (NYSE:ARDT)</t>
  </si>
  <si>
    <t>Ares Acquisition Corporation II (NYSE:AACT)</t>
  </si>
  <si>
    <t>Ares Capital Corporation (NASDAQGS:ARCC)</t>
  </si>
  <si>
    <t>Ares Management Corporation (NYSE:ARES)</t>
  </si>
  <si>
    <t>Argan, Inc. (NYSE:AGX)</t>
  </si>
  <si>
    <t>Arhaus, Inc. (NASDAQGS:ARHS)</t>
  </si>
  <si>
    <t>Aris Water Solutions, Inc. (NYSE:ARIS)</t>
  </si>
  <si>
    <t>Arista Networks, Inc. (NYSE:ANET)</t>
  </si>
  <si>
    <t>Arko Corp. (NASDAQCM:ARKO)</t>
  </si>
  <si>
    <t>Arlo Technologies, Inc. (NYSE:ARLO)</t>
  </si>
  <si>
    <t>Arm Holdings plc (NASDAQGS:ARM)</t>
  </si>
  <si>
    <t>Armada Hoffler Properties, Inc. (NYSE:AHH)</t>
  </si>
  <si>
    <t>ARMOUR Residential REIT, Inc. (NYSE:ARR)</t>
  </si>
  <si>
    <t>Armstrong World Industries, Inc. (NYSE:AWI)</t>
  </si>
  <si>
    <t>Array Technologies, Inc. (NASDAQGM:ARRY)</t>
  </si>
  <si>
    <t>ArriVent BioPharma, Inc. (NASDAQGM:AVBP)</t>
  </si>
  <si>
    <t>Arrow Electronics, Inc. (NYSE:ARW)</t>
  </si>
  <si>
    <t>Arrow Financial Corporation (NASDAQGS:AROW)</t>
  </si>
  <si>
    <t>Arrowhead Pharmaceuticals, Inc. (NASDAQGS:ARWR)</t>
  </si>
  <si>
    <t>ARS Pharmaceuticals, Inc. (NASDAQGM:SPRY)</t>
  </si>
  <si>
    <t>Arthur J. Gallagher &amp; Co. (NYSE:AJG)</t>
  </si>
  <si>
    <t>Artisan Partners Asset Management Inc. (NYSE:APAM)</t>
  </si>
  <si>
    <t>Artivion, Inc. (NYSE:AORT)</t>
  </si>
  <si>
    <t>Arvinas, Inc. (NASDAQGS:ARVN)</t>
  </si>
  <si>
    <t>Asana, Inc. (NYSE:ASAN)</t>
  </si>
  <si>
    <t>Asbury Automotive Group, Inc. (NYSE:ABG)</t>
  </si>
  <si>
    <t>Ascendis Pharma A/S (NASDAQGS:ASND)</t>
  </si>
  <si>
    <t>ASGN Incorporated (NYSE:ASGN)</t>
  </si>
  <si>
    <t>Ashland Inc. (NYSE:ASH)</t>
  </si>
  <si>
    <t>ASP Isotopes Inc. (NASDAQCM:ASPI)</t>
  </si>
  <si>
    <t>Aspen Aerogels, Inc. (NYSE:ASPN)</t>
  </si>
  <si>
    <t>Aspen Technology, Inc. (NASDAQGS:AZPN)</t>
  </si>
  <si>
    <t>Associated Banc-Corp (NYSE:ASB)</t>
  </si>
  <si>
    <t>Associated Capital Group, Inc. (NYSE:AC)</t>
  </si>
  <si>
    <t>Assurant, Inc. (NYSE:AIZ)</t>
  </si>
  <si>
    <t>Assured Guaranty Ltd. (NYSE:AGO)</t>
  </si>
  <si>
    <t>AST SpaceMobile, Inc. (NASDAQGS:ASTS)</t>
  </si>
  <si>
    <t>Astec Industries, Inc. (NASDAQGS:ASTE)</t>
  </si>
  <si>
    <t>Astera Labs, Inc. (NASDAQGS:ALAB)</t>
  </si>
  <si>
    <t>Astrana Health, Inc. (NASDAQCM:ASTH)</t>
  </si>
  <si>
    <t>Astria Therapeutics, Inc. (NASDAQGM:ATXS)</t>
  </si>
  <si>
    <t>Astronics Corporation (NASDAQGS:ATRO)</t>
  </si>
  <si>
    <t>AT&amp;T Inc. (NYSE:T)</t>
  </si>
  <si>
    <t>ATI Inc. (NYSE:ATI)</t>
  </si>
  <si>
    <t>Atkore Inc. (NYSE:ATKR)</t>
  </si>
  <si>
    <t>Atlanta Braves Holdings, Inc. (NASDAQGS:BATR.K)</t>
  </si>
  <si>
    <t>Atlantic Union Bankshares Corporation (NYSE:AUB)</t>
  </si>
  <si>
    <t>Atlantica Sustainable Infrastructure plc (NASDAQGS:AY)</t>
  </si>
  <si>
    <t>Atlanticus Holdings Corporation (NASDAQGS:ATLC)</t>
  </si>
  <si>
    <t>Atlas Energy Solutions Inc. (NYSE:AESI)</t>
  </si>
  <si>
    <t>Atlassian Corporation (NASDAQGS:TEAM)</t>
  </si>
  <si>
    <t>Atmos Energy Corporation (NYSE:ATO)</t>
  </si>
  <si>
    <t>Atmus Filtration Technologies Inc. (NYSE:ATMU)</t>
  </si>
  <si>
    <t>Atour Lifestyle Holdings Limited (NASDAQGS:ATAT)</t>
  </si>
  <si>
    <t>AtriCure, Inc. (NASDAQGM:ATRC)</t>
  </si>
  <si>
    <t>Auna S.A. (NYSE:AUNA)</t>
  </si>
  <si>
    <t>Aurinia Pharmaceuticals Inc. (NASDAQGM:AUPH)</t>
  </si>
  <si>
    <t>Aurora Innovation, Inc. (NASDAQGS:AUR)</t>
  </si>
  <si>
    <t>Autodesk, Inc. (NASDAQGS:ADSK)</t>
  </si>
  <si>
    <t>Autohome Inc. (NYSE:ATHM)</t>
  </si>
  <si>
    <t>Autoliv, Inc. (NYSE:ALV)</t>
  </si>
  <si>
    <t>Automatic Data Processing, Inc. (NASDAQGS:ADP)</t>
  </si>
  <si>
    <t>AutoNation, Inc. (NYSE:AN)</t>
  </si>
  <si>
    <t>AutoZone, Inc. (NYSE:AZO)</t>
  </si>
  <si>
    <t>Avadel Pharmaceuticals plc (NASDAQGM:AVDL)</t>
  </si>
  <si>
    <t>AvalonBay Communities, Inc. (NYSE:AVB)</t>
  </si>
  <si>
    <t>Avangrid, Inc. (NYSE:AGR)</t>
  </si>
  <si>
    <t>Avanos Medical, Inc. (NYSE:AVNS)</t>
  </si>
  <si>
    <t>Avantor, Inc. (NYSE:AVTR)</t>
  </si>
  <si>
    <t>Aveanna Healthcare Holdings Inc. (NASDAQGS:AVAH)</t>
  </si>
  <si>
    <t>AvePoint, Inc. (NASDAQGS:AVPT)</t>
  </si>
  <si>
    <t>Avery Dennison Corporation (NYSE:AVY)</t>
  </si>
  <si>
    <t>Avid Bioservices, Inc. (NASDAQCM:CDMO)</t>
  </si>
  <si>
    <t>Avidity Biosciences, Inc. (NASDAQGM:RNA)</t>
  </si>
  <si>
    <t>AvidXchange Holdings, Inc. (NASDAQGS:AVDX)</t>
  </si>
  <si>
    <t>Avient Corporation (NYSE:AVNT)</t>
  </si>
  <si>
    <t>Avis Budget Group, Inc. (NASDAQGS:CAR)</t>
  </si>
  <si>
    <t>Avista Corporation (NYSE:AVA)</t>
  </si>
  <si>
    <t>Avnet, Inc. (NASDAQGS:AVT)</t>
  </si>
  <si>
    <t>Axalta Coating Systems Ltd. (NYSE:AXTA)</t>
  </si>
  <si>
    <t>Axcelis Technologies, Inc. (NASDAQGS:ACLS)</t>
  </si>
  <si>
    <t>AXIS Capital Holdings Limited (NYSE:AXS)</t>
  </si>
  <si>
    <t>Axogen, Inc. (NASDAQCM:AXGN)</t>
  </si>
  <si>
    <t>Axon Enterprise, Inc. (NASDAQGS:AXON)</t>
  </si>
  <si>
    <t>Axos Financial, Inc. (NYSE:AX)</t>
  </si>
  <si>
    <t>Axsome Therapeutics, Inc. (NASDAQGM:AXSM)</t>
  </si>
  <si>
    <t>Azenta, Inc. (NASDAQGS:AZTA)</t>
  </si>
  <si>
    <t>AZZ Inc. (NYSE:AZZ)</t>
  </si>
  <si>
    <t>B&amp;G Foods, Inc. (NYSE:BGS)</t>
  </si>
  <si>
    <t>Badger Meter, Inc. (NYSE:BMI)</t>
  </si>
  <si>
    <t>Baidu, Inc. (NASDAQGS:BIDU)</t>
  </si>
  <si>
    <t>Bain Capital Specialty Finance, Inc. (NYSE:BCSF)</t>
  </si>
  <si>
    <t>Baker Hughes Company (NASDAQGS:BKR)</t>
  </si>
  <si>
    <t>Balchem Corporation (NASDAQGS:BCPC)</t>
  </si>
  <si>
    <t>Ball Corporation (NYSE:BALL)</t>
  </si>
  <si>
    <t>Bally's Corporation (NYSE:BALY)</t>
  </si>
  <si>
    <t>Banc of California, Inc. (NYSE:BANC)</t>
  </si>
  <si>
    <t>BancFirst Corporation (NASDAQGS:BANF)</t>
  </si>
  <si>
    <t>Banco Latinoamericano de Comercio Exterior, S. A. (NYSE:BLX)</t>
  </si>
  <si>
    <t>Bandwidth Inc. (NASDAQGS:BAND)</t>
  </si>
  <si>
    <t>Bank First Corporation (NASDAQCM:BFC)</t>
  </si>
  <si>
    <t>Bank of America Corporation (NYSE:BAC)</t>
  </si>
  <si>
    <t>Bank of Hawaii Corporation (NYSE:BOH)</t>
  </si>
  <si>
    <t>Bank OZK (NASDAQGS:OZK)</t>
  </si>
  <si>
    <t>BankUnited, Inc. (NYSE:BKU)</t>
  </si>
  <si>
    <t>Banner Corporation (NASDAQGS:BANR)</t>
  </si>
  <si>
    <t>Bar Harbor Bankshares (NYSEAM:BHB)</t>
  </si>
  <si>
    <t>Barings BDC, Inc. (NYSE:BBDC)</t>
  </si>
  <si>
    <t>Barnes Group Inc. (NYSE:B)</t>
  </si>
  <si>
    <t>Barrett Business Services, Inc. (NASDAQGS:BBSI)</t>
  </si>
  <si>
    <t>Bath &amp; Body Works, Inc. (NYSE:BBWI)</t>
  </si>
  <si>
    <t>Bausch + Lomb Corporation (NYSE:BLCO)</t>
  </si>
  <si>
    <t>Bausch Health Companies Inc. (NYSE:BHC)</t>
  </si>
  <si>
    <t>Baxter International Inc. (NYSE:BAX)</t>
  </si>
  <si>
    <t>BBB Foods Inc. (NYSE:TBBB)</t>
  </si>
  <si>
    <t>Beacon Roofing Supply, Inc. (NASDAQGS:BECN)</t>
  </si>
  <si>
    <t>Beam Therapeutics Inc. (NASDAQGS:BEAM)</t>
  </si>
  <si>
    <t>Beazer Homes USA, Inc. (NYSE:BZH)</t>
  </si>
  <si>
    <t>Becton, Dickinson and Company (NYSE:BDX)</t>
  </si>
  <si>
    <t>BeiGene, Ltd. (NASDAQGS:BGNE)</t>
  </si>
  <si>
    <t>Bel Fuse Inc. (NASDAQGS:BELF.A)</t>
  </si>
  <si>
    <t>Belden Inc. (NYSE:BDC)</t>
  </si>
  <si>
    <t>Belite Bio, Inc (NASDAQCM:BLTE)</t>
  </si>
  <si>
    <t>BellRing Brands, Inc. (NYSE:BRBR)</t>
  </si>
  <si>
    <t>Benchmark Electronics, Inc. (NYSE:BHE)</t>
  </si>
  <si>
    <t>Bentley Systems, Incorporated (NASDAQGS:BSY)</t>
  </si>
  <si>
    <t>Berkshire Hathaway Inc. (NYSE:BRK.A)</t>
  </si>
  <si>
    <t>Berkshire Hills Bancorp, Inc. (NYSE:BHLB)</t>
  </si>
  <si>
    <t>Berry Global Group, Inc. (NYSE:BERY)</t>
  </si>
  <si>
    <t>Best Buy Co., Inc. (NYSE:BBY)</t>
  </si>
  <si>
    <t>Betterware de México, S.A.P.I. de C.V. (NYSE:BWMX)</t>
  </si>
  <si>
    <t>BGC Group, Inc. (NASDAQGS:BGC)</t>
  </si>
  <si>
    <t>Bicara Therapeutics Inc. (NASDAQGM:BCAX)</t>
  </si>
  <si>
    <t>Bicycle Therapeutics plc (NASDAQGS:BCYC)</t>
  </si>
  <si>
    <t>BigCommerce Holdings, Inc. (NASDAQGM:BIGC)</t>
  </si>
  <si>
    <t>Biglari Holdings Inc. (NYSE:BH.A)</t>
  </si>
  <si>
    <t>Bilibili Inc. (NASDAQGS:BILI)</t>
  </si>
  <si>
    <t>BILL Holdings, Inc. (NYSE:BILL)</t>
  </si>
  <si>
    <t>BingEx Limited (NASDAQGS:FLX)</t>
  </si>
  <si>
    <t>BioAge Labs, Inc. (NASDAQGS:BIOA)</t>
  </si>
  <si>
    <t>BioCryst Pharmaceuticals, Inc. (NASDAQGS:BCRX)</t>
  </si>
  <si>
    <t>Biogen Inc. (NASDAQGS:BIIB)</t>
  </si>
  <si>
    <t>Biohaven Ltd. (NYSE:BHVN)</t>
  </si>
  <si>
    <t>BioLife Solutions, Inc. (NASDAQCM:BLFS)</t>
  </si>
  <si>
    <t>BioMarin Pharmaceutical Inc. (NASDAQGS:BMRN)</t>
  </si>
  <si>
    <t>BioNTech SE (NASDAQGS:BNTX)</t>
  </si>
  <si>
    <t>Bio-Rad Laboratories, Inc. (NYSE:BIO)</t>
  </si>
  <si>
    <t>Bio-Techne Corporation (NASDAQGS:TECH)</t>
  </si>
  <si>
    <t>Bioventus Inc. (NASDAQGS:BVS)</t>
  </si>
  <si>
    <t>Birkenstock Holding plc (NYSE:BIRK)</t>
  </si>
  <si>
    <t>Bitdeer Technologies Group (NASDAQCM:BTDR)</t>
  </si>
  <si>
    <t>BitFuFu Inc. (NASDAQCM:FUFU)</t>
  </si>
  <si>
    <t>BJ's Restaurants, Inc. (NASDAQGS:BJRI)</t>
  </si>
  <si>
    <t>BJ's Wholesale Club Holdings, Inc. (NYSE:BJ)</t>
  </si>
  <si>
    <t>BKV Corporation (NYSE:BKV)</t>
  </si>
  <si>
    <t>Black Hills Corporation (NYSE:BKH)</t>
  </si>
  <si>
    <t>Black Stone Minerals, L.P. (NYSE:BSM)</t>
  </si>
  <si>
    <t>Blackbaud, Inc. (NASDAQGS:BLKB)</t>
  </si>
  <si>
    <t>BlackLine, Inc. (NASDAQGS:BL)</t>
  </si>
  <si>
    <t>BlackRock Capital Allocation Term Trust (NYSE:BCAT)</t>
  </si>
  <si>
    <t>BlackRock Core Bond Trust (NYSE:BHK)</t>
  </si>
  <si>
    <t>BlackRock Corporate High Yield Fund, Inc. (NYSE:HYT)</t>
  </si>
  <si>
    <t>BlackRock Credit Allocation Income Trust (NYSE:BTZ)</t>
  </si>
  <si>
    <t>BlackRock Debt Strategies Fund, Inc. (NYSE:DSU)</t>
  </si>
  <si>
    <t>BlackRock Enhanced Capital and Income Fund, Inc. (NYSE:CII)</t>
  </si>
  <si>
    <t>BlackRock Enhanced Equity Dividend Trust (NYSE:BDJ)</t>
  </si>
  <si>
    <t>BlackRock Enhanced Global Dividend Trust (NYSE:BOE)</t>
  </si>
  <si>
    <t>BlackRock Enhanced International Dividend Trust (NYSE:BGY)</t>
  </si>
  <si>
    <t>BlackRock ESG Capital Allocation Term Trust (NYSE:ECAT)</t>
  </si>
  <si>
    <t>BlackRock ETF Trust II - iShares AAA CLO Active ETF (NASDAQGM:CLOA)</t>
  </si>
  <si>
    <t>BlackRock Health Sciences Trust (NYSE:BME)</t>
  </si>
  <si>
    <t>BlackRock Innovation and Growth Term Trust (NYSE:BIGZ)</t>
  </si>
  <si>
    <t>BlackRock Limited Duration Income Trust (NYSE:BLW)</t>
  </si>
  <si>
    <t>BlackRock Multi-Sector Income Trust (NYSE:BIT)</t>
  </si>
  <si>
    <t>Blackrock Municipal 2030 Target Term Trust (NYSE:BTT)</t>
  </si>
  <si>
    <t>BlackRock Municipal Income Fund, Inc. (NYSE:MUI)</t>
  </si>
  <si>
    <t>BlackRock Municipal Income Trust II (NYSE:BLE)</t>
  </si>
  <si>
    <t>BlackRock MuniHoldings California Quality Fund, Inc. (NYSE:MUC)</t>
  </si>
  <si>
    <t>BlackRock MuniHoldings Fund, Inc. (NYSE:MHD)</t>
  </si>
  <si>
    <t>BlackRock MuniHoldings New Jersey Quality Fund, Inc. (NYSE:MUJ)</t>
  </si>
  <si>
    <t>BlackRock MuniYield Fund, Inc. (NYSE:MYD)</t>
  </si>
  <si>
    <t>BlackRock MuniYield Quality Fund III, Inc. (NYSE:MYI)</t>
  </si>
  <si>
    <t>BlackRock MuniYield Quality Fund, Inc. (NYSE:MQY)</t>
  </si>
  <si>
    <t>Blackrock Resources &amp; Commodities Strategy Trust (NYSE:BCX)</t>
  </si>
  <si>
    <t>BlackRock Science and Technology Term Trust (NYSE:BSTZ)</t>
  </si>
  <si>
    <t>BlackRock Science and Technology Trust (NYSE:BST)</t>
  </si>
  <si>
    <t>BlackRock Taxable Municipal Bond Trust (NYSE:BBN)</t>
  </si>
  <si>
    <t>BlackRock TCP Capital Corp. (NASDAQGS:TCPC)</t>
  </si>
  <si>
    <t>BlackRock Utilities, Infrastructure &amp; Power Opportunities Trust (NYSE:BUI)</t>
  </si>
  <si>
    <t>BlackRock, Inc. (NYSE:BLK)</t>
  </si>
  <si>
    <t>Blackstone Inc. (NYSE:BX)</t>
  </si>
  <si>
    <t>Blackstone Mortgage Trust, Inc. (NYSE:BXMT)</t>
  </si>
  <si>
    <t>Blackstone Secured Lending Fund (NYSE:BXSL)</t>
  </si>
  <si>
    <t>Blackstone Strategic Credit 2027 Term Fund (NYSE:BGB)</t>
  </si>
  <si>
    <t>Blend Labs, Inc. (NYSE:BLND)</t>
  </si>
  <si>
    <t>Block, Inc. (NYSE:SQ)</t>
  </si>
  <si>
    <t>Bloom Energy Corporation (NYSE:BE)</t>
  </si>
  <si>
    <t>Bloomin' Brands, Inc. (NASDAQGS:BLMN)</t>
  </si>
  <si>
    <t>Blue Bird Corporation (NASDAQGM:BLBD)</t>
  </si>
  <si>
    <t>Blue Owl Capital Corporation (NYSE:OBDC)</t>
  </si>
  <si>
    <t>Blue Owl Capital Corporation III (NYSE:OBDE)</t>
  </si>
  <si>
    <t>Blue Owl Capital Inc. (NYSE:OWL)</t>
  </si>
  <si>
    <t>BlueLinx Holdings Inc. (NYSE:BXC)</t>
  </si>
  <si>
    <t>Blueprint Medicines Corporation (NASDAQGS:BPMC)</t>
  </si>
  <si>
    <t>Boise Cascade Company (NYSE:BCC)</t>
  </si>
  <si>
    <t>BOK Financial Corporation (NASDAQGS:BOKF)</t>
  </si>
  <si>
    <t>Booking Holdings Inc. (NASDAQGS:BKNG)</t>
  </si>
  <si>
    <t>Boot Barn Holdings, Inc. (NYSE:BOOT)</t>
  </si>
  <si>
    <t>Booz Allen Hamilton Holding Corporation (NYSE:BAH)</t>
  </si>
  <si>
    <t>BorgWarner Inc. (NYSE:BWA)</t>
  </si>
  <si>
    <t>Boston Scientific Corporation (NYSE:BSX)</t>
  </si>
  <si>
    <t>Bowhead Specialty Holdings Inc. (NYSE:BOW)</t>
  </si>
  <si>
    <t>Bowlero Corp. (NYSE:BOWL)</t>
  </si>
  <si>
    <t>Box, Inc. (NYSE:BOX)</t>
  </si>
  <si>
    <t>Boyd Gaming Corporation (NYSE:BYD)</t>
  </si>
  <si>
    <t>Brady Corporation (NYSE:BRC)</t>
  </si>
  <si>
    <t>Brandywine Realty Trust (NYSE:BDN)</t>
  </si>
  <si>
    <t>Braze, Inc. (NASDAQGS:BRZE)</t>
  </si>
  <si>
    <t>Brazil Potash Corp. (NYSE:GRO)</t>
  </si>
  <si>
    <t>Bread Financial Holdings, Inc. (NYSE:BFH)</t>
  </si>
  <si>
    <t>BridgeBio Pharma, Inc. (NASDAQGS:BBIO)</t>
  </si>
  <si>
    <t>Bright Horizons Family Solutions Inc. (NYSE:BFAM)</t>
  </si>
  <si>
    <t>Brighthouse Financial, Inc. (NASDAQGS:BHF)</t>
  </si>
  <si>
    <t>BrightSphere Investment Group Inc. (NYSE:BSIG)</t>
  </si>
  <si>
    <t>BrightSpire Capital, Inc. (NYSE:BRSP)</t>
  </si>
  <si>
    <t>BrightSpring Health Services, Inc. (NASDAQGS:BTSG)</t>
  </si>
  <si>
    <t>BrightView Holdings, Inc. (NYSE:BV)</t>
  </si>
  <si>
    <t>Brinker International, Inc. (NYSE:EAT)</t>
  </si>
  <si>
    <t>Bristol-Myers Squibb Company (NYSE:BMY)</t>
  </si>
  <si>
    <t>Bristow Group Inc. (NYSE:VTOL)</t>
  </si>
  <si>
    <t>Brixmor Property Group Inc. (NYSE:BRX)</t>
  </si>
  <si>
    <t>Broadcom Inc. (NASDAQGS:AVGO)</t>
  </si>
  <si>
    <t>Broadridge Financial Solutions, Inc. (NYSE:BR)</t>
  </si>
  <si>
    <t>Broadstone Net Lease, Inc. (NYSE:BNL)</t>
  </si>
  <si>
    <t>Brookdale Senior Living Inc. (NYSE:BKD)</t>
  </si>
  <si>
    <t>Brookfield Business Corporation (NYSE:BBUC)</t>
  </si>
  <si>
    <t>Brookfield Business Partners L.P. (NYSE:BBU)</t>
  </si>
  <si>
    <t>Brookfield Infrastructure Corporation (NYSE:BIPC)</t>
  </si>
  <si>
    <t>Brookfield Infrastructure Partners L.P. (NYSE:BIP)</t>
  </si>
  <si>
    <t>Brookfield Real Assets Income Fund Inc. (NYSE:RA)</t>
  </si>
  <si>
    <t>Brookfield Wealth Solutions Ltd. (NYSE:BNT)</t>
  </si>
  <si>
    <t>Brookline Bancorp, Inc. (NASDAQGS:BRKL)</t>
  </si>
  <si>
    <t>Brown &amp; Brown, Inc. (NYSE:BRO)</t>
  </si>
  <si>
    <t>Brown-Forman Corporation (NYSE:BF.B)</t>
  </si>
  <si>
    <t>Bruker Corporation (NASDAQGS:BRKR)</t>
  </si>
  <si>
    <t>Brunswick Corporation (NYSE:BC)</t>
  </si>
  <si>
    <t>Build-A-Bear Workshop, Inc. (NYSE:BBW)</t>
  </si>
  <si>
    <t>Builders FirstSource, Inc. (NYSE:BLDR)</t>
  </si>
  <si>
    <t>Bumble Inc. (NASDAQGS:BMBL)</t>
  </si>
  <si>
    <t>Bunge Global SA (NYSE:BG)</t>
  </si>
  <si>
    <t>Burke &amp; Herbert Financial Services Corp. (NASDAQCM:BHRB)</t>
  </si>
  <si>
    <t>Burlington Stores, Inc. (NYSE:BURL)</t>
  </si>
  <si>
    <t>Business First Bancshares, Inc. (NASDAQGS:BFST)</t>
  </si>
  <si>
    <t>BWX Technologies, Inc. (NYSE:BWXT)</t>
  </si>
  <si>
    <t>BXP, Inc. (NYSE:BXP)</t>
  </si>
  <si>
    <t>Byline Bancorp, Inc. (NYSE:BY)</t>
  </si>
  <si>
    <t>C.H. Robinson Worldwide, Inc. (NASDAQGS:CHRW)</t>
  </si>
  <si>
    <t>C3.ai, Inc. (NYSE:AI)</t>
  </si>
  <si>
    <t>Cable One, Inc. (NYSE:CABO)</t>
  </si>
  <si>
    <t>Cabot Corporation (NYSE:CBT)</t>
  </si>
  <si>
    <t>CACI International Inc (NYSE:CACI)</t>
  </si>
  <si>
    <t>Cactus, Inc. (NYSE:WHD)</t>
  </si>
  <si>
    <t>Cadence Bank (NYSE:CADE)</t>
  </si>
  <si>
    <t>Cadence Design Systems, Inc. (NASDAQGS:CDNS)</t>
  </si>
  <si>
    <t>Cadre Holdings, Inc. (NYSE:CDRE)</t>
  </si>
  <si>
    <t>Caesars Entertainment, Inc. (NASDAQGS:CZR)</t>
  </si>
  <si>
    <t>Calamos Convertible and High Income Fund (NASDAQGS:CHY)</t>
  </si>
  <si>
    <t>Calamos Convertible Opportunities and Income Fund (NASDAQGS:CHI)</t>
  </si>
  <si>
    <t>Calamos Dynamic Convertible and Income Fund (NASDAQGS:CCD)</t>
  </si>
  <si>
    <t>Calamos Strategic Total Return Fund (NASDAQGS:CSQ)</t>
  </si>
  <si>
    <t>Caleres, Inc. (NYSE:CAL)</t>
  </si>
  <si>
    <t>California BanCorp. (NASDAQCM:BCAL)</t>
  </si>
  <si>
    <t>California Resources Corporation (NYSE:CRC)</t>
  </si>
  <si>
    <t>California Water Service Group (NYSE:CWT)</t>
  </si>
  <si>
    <t>Calix, Inc. (NYSE:CALX)</t>
  </si>
  <si>
    <t>Cal-Maine Foods, Inc. (NASDAQGS:CALM)</t>
  </si>
  <si>
    <t>Calumet, Inc. (NASDAQGS:CLMT)</t>
  </si>
  <si>
    <t>Camden National Corporation (NASDAQGS:CAC)</t>
  </si>
  <si>
    <t>Camden Property Trust (NYSE:CPT)</t>
  </si>
  <si>
    <t>Camping World Holdings, Inc. (NYSE:CWH)</t>
  </si>
  <si>
    <t>Camtek Ltd. (NASDAQGM:CAMT)</t>
  </si>
  <si>
    <t>Canadian Solar Inc. (NASDAQGS:CSIQ)</t>
  </si>
  <si>
    <t>Cannae Holdings, Inc. (NYSE:CNNE)</t>
  </si>
  <si>
    <t>Cantaloupe, Inc. (NASDAQGS:CTLP)</t>
  </si>
  <si>
    <t>Capital City Bank Group, Inc. (NASDAQGS:CCBG)</t>
  </si>
  <si>
    <t>Capital Clean Energy Carriers Corp. (NASDAQGS:CCEC)</t>
  </si>
  <si>
    <t>Capital One Financial Corporation (NYSE:COF)</t>
  </si>
  <si>
    <t>Capital Southwest Corporation (NASDAQGS:CSWC)</t>
  </si>
  <si>
    <t>Capitol Federal Financial, Inc. (NASDAQGS:CFFN)</t>
  </si>
  <si>
    <t>Capri Holdings Limited (NYSE:CPRI)</t>
  </si>
  <si>
    <t>Capricor Therapeutics, Inc. (NASDAQCM:CAPR)</t>
  </si>
  <si>
    <t>Cardinal Health, Inc. (NYSE:CAH)</t>
  </si>
  <si>
    <t>CareDx, Inc (NASDAQGM:CDNA)</t>
  </si>
  <si>
    <t>CareTrust REIT, Inc. (NYSE:CTRE)</t>
  </si>
  <si>
    <t>CARGO Therapeutics, Inc. (NASDAQGS:CRGX)</t>
  </si>
  <si>
    <t>CarGurus, Inc. (NASDAQGS:CARG)</t>
  </si>
  <si>
    <t>Carlisle Companies Incorporated (NYSE:CSL)</t>
  </si>
  <si>
    <t>Carlyle Secured Lending, Inc. (NASDAQGS:CGBD)</t>
  </si>
  <si>
    <t>CarMax, Inc. (NYSE:KMX)</t>
  </si>
  <si>
    <t>Carnival Corporation &amp; plc (NYSE:CCL)</t>
  </si>
  <si>
    <t>Carpenter Technology Corporation (NYSE:CRS)</t>
  </si>
  <si>
    <t>Carriage Services, Inc. (NYSE:CSV)</t>
  </si>
  <si>
    <t>Carrier Global Corporation (NYSE:CARR)</t>
  </si>
  <si>
    <t>Cars.com Inc. (NYSE:CARS)</t>
  </si>
  <si>
    <t>Carter's, Inc. (NYSE:CRI)</t>
  </si>
  <si>
    <t>Carvana Co. (NYSE:CVNA)</t>
  </si>
  <si>
    <t>Casella Waste Systems, Inc. (NASDAQGS:CWST)</t>
  </si>
  <si>
    <t>Casey's General Stores, Inc. (NASDAQGS:CASY)</t>
  </si>
  <si>
    <t>Cass Information Systems, Inc. (NASDAQGS:CASS)</t>
  </si>
  <si>
    <t>Cassava Sciences, Inc. (NASDAQCM:SAVA)</t>
  </si>
  <si>
    <t>Castle Biosciences, Inc. (NASDAQGM:CSTL)</t>
  </si>
  <si>
    <t>Catalent, Inc. (NYSE:CTLT)</t>
  </si>
  <si>
    <t>Catalyst Pharmaceuticals, Inc. (NASDAQCM:CPRX)</t>
  </si>
  <si>
    <t>Caterpillar Inc. (NYSE:CAT)</t>
  </si>
  <si>
    <t>Cathay General Bancorp (NASDAQGS:CATY)</t>
  </si>
  <si>
    <t>CAVA Group, Inc. (NYSE:CAVA)</t>
  </si>
  <si>
    <t>Cavco Industries, Inc. (NASDAQGS:CVCO)</t>
  </si>
  <si>
    <t>CBIZ, Inc. (NYSE:CBZ)</t>
  </si>
  <si>
    <t>CBL &amp; Associates Properties, Inc. (NYSE:CBL)</t>
  </si>
  <si>
    <t>CBRE Global Real Estate Income Fund (NYSE:IGR)</t>
  </si>
  <si>
    <t>CBRE Group, Inc. (NYSE:CBRE)</t>
  </si>
  <si>
    <t>CCC Intelligent Solutions Holdings Inc. (NASDAQGS:CCCS)</t>
  </si>
  <si>
    <t>CDW Corporation (NASDAQGS:CDW)</t>
  </si>
  <si>
    <t>CECO Environmental Corp. (NASDAQGS:CECO)</t>
  </si>
  <si>
    <t>Celanese Corporation (NYSE:CE)</t>
  </si>
  <si>
    <t>Celldex Therapeutics, Inc. (NASDAQCM:CLDX)</t>
  </si>
  <si>
    <t>Cellebrite DI Ltd. (NASDAQGS:CLBT)</t>
  </si>
  <si>
    <t>Celsius Holdings, Inc. (NASDAQCM:CELH)</t>
  </si>
  <si>
    <t>Cencora, Inc. (NYSE:COR)</t>
  </si>
  <si>
    <t>Centene Corporation (NYSE:CNC)</t>
  </si>
  <si>
    <t>CenterPoint Energy, Inc. (NYSE:CNP)</t>
  </si>
  <si>
    <t>Centerspace (NYSE:CSR)</t>
  </si>
  <si>
    <t>Centessa Pharmaceuticals plc (NASDAQGS:CNTA)</t>
  </si>
  <si>
    <t>Central Garden &amp; Pet Company (NASDAQGS:CENT)</t>
  </si>
  <si>
    <t>Central Pacific Financial Corp. (NYSE:CPF)</t>
  </si>
  <si>
    <t>Central Securities Corporation (NYSEAM:CET)</t>
  </si>
  <si>
    <t>Centrus Energy Corp. (NYSEAM:LEU)</t>
  </si>
  <si>
    <t>Centuri Holdings, Inc. (NYSE:CTRI)</t>
  </si>
  <si>
    <t>Century Aluminum Company (NASDAQGS:CENX)</t>
  </si>
  <si>
    <t>Century Communities, Inc. (NYSE:CCS)</t>
  </si>
  <si>
    <t>CeriBell, Inc. (NASDAQGS:CBLL)</t>
  </si>
  <si>
    <t>Certara, Inc. (NASDAQGS:CERT)</t>
  </si>
  <si>
    <t>CEVA, Inc. (NASDAQGS:CEVA)</t>
  </si>
  <si>
    <t>CF Industries Holdings, Inc. (NYSE:CF)</t>
  </si>
  <si>
    <t>CG Oncology, Inc. (NASDAQGS:CGON)</t>
  </si>
  <si>
    <t>Champion Homes, Inc. (NYSE:SKY)</t>
  </si>
  <si>
    <t>ChampionX Corporation (NASDAQGS:CHX)</t>
  </si>
  <si>
    <t>Charles River Laboratories International, Inc. (NYSE:CRL)</t>
  </si>
  <si>
    <t>Chart Industries, Inc. (NYSE:GTLS)</t>
  </si>
  <si>
    <t>Charter Communications, Inc. (NASDAQGS:CHTR)</t>
  </si>
  <si>
    <t>Check Point Software Technologies Ltd. (NASDAQGS:CHKP)</t>
  </si>
  <si>
    <t>Chemed Corporation (NYSE:CHE)</t>
  </si>
  <si>
    <t>Cheniere Energy Partners, L.P. (NYSE:CQP)</t>
  </si>
  <si>
    <t>Cheniere Energy, Inc. (NYSE:LNG)</t>
  </si>
  <si>
    <t>Chesapeake Utilities Corporation (NYSE:CPK)</t>
  </si>
  <si>
    <t>Chevron Corporation (NYSE:CVX)</t>
  </si>
  <si>
    <t>Chewy, Inc. (NYSE:CHWY)</t>
  </si>
  <si>
    <t>Chimera Investment Corporation (NYSE:CIM)</t>
  </si>
  <si>
    <t>Chipotle Mexican Grill, Inc. (NYSE:CMG)</t>
  </si>
  <si>
    <t>Choice Hotels International, Inc. (NYSE:CHH)</t>
  </si>
  <si>
    <t>Chord Energy Corporation (NASDAQGS:CHRD)</t>
  </si>
  <si>
    <t>ChromaDex Corporation (NASDAQCM:CDXC)</t>
  </si>
  <si>
    <t>Chubb Limited (NYSE:CB)</t>
  </si>
  <si>
    <t>Church &amp; Dwight Co., Inc. (NYSE:CHD)</t>
  </si>
  <si>
    <t>Churchill Downs Incorporated (NASDAQGS:CHDN)</t>
  </si>
  <si>
    <t>CI&amp;T Inc. (NYSE:CINT)</t>
  </si>
  <si>
    <t>Ciena Corporation (NYSE:CIEN)</t>
  </si>
  <si>
    <t>Cimpress plc (NASDAQGS:CMPR)</t>
  </si>
  <si>
    <t>Cincinnati Financial Corporation (NASDAQGS:CINF)</t>
  </si>
  <si>
    <t>Cinemark Holdings, Inc. (NYSE:CNK)</t>
  </si>
  <si>
    <t>Cintas Corporation (NASDAQGS:CTAS)</t>
  </si>
  <si>
    <t>CION Investment Corporation (NYSE:CION)</t>
  </si>
  <si>
    <t>Cipher Mining Inc. (NASDAQGS:CIFR)</t>
  </si>
  <si>
    <t>Cirrus Logic, Inc. (NASDAQGS:CRUS)</t>
  </si>
  <si>
    <t>Cisco Systems, Inc. (NASDAQGS:CSCO)</t>
  </si>
  <si>
    <t>Citigroup Inc. (NYSE:C)</t>
  </si>
  <si>
    <t>Citizens Financial Group, Inc. (NYSE:CFG)</t>
  </si>
  <si>
    <t>City Holding Company (NASDAQGS:CHCO)</t>
  </si>
  <si>
    <t>Civitas Resources, Inc. (NYSE:CIVI)</t>
  </si>
  <si>
    <t>Clarivate Plc (NYSE:CLVT)</t>
  </si>
  <si>
    <t>Claros Mortgage Trust, Inc. (NYSE:CMTG)</t>
  </si>
  <si>
    <t>Clean Harbors, Inc. (NYSE:CLH)</t>
  </si>
  <si>
    <t>CleanSpark, Inc. (NASDAQCM:CLSK)</t>
  </si>
  <si>
    <t>Clear Secure, Inc. (NYSE:YOU)</t>
  </si>
  <si>
    <t>ClearBridge Energy Midstream Opportunity Fund Inc (NYSE:EMO)</t>
  </si>
  <si>
    <t>Clearwater Analytics Holdings, Inc. (NYSE:CWAN)</t>
  </si>
  <si>
    <t>Clearway Energy, Inc. (NYSE:CWEN.A)</t>
  </si>
  <si>
    <t>Cleveland-Cliffs Inc. (NYSE:CLF)</t>
  </si>
  <si>
    <t>Climb Global Solutions, Inc. (NASDAQGM:CLMB)</t>
  </si>
  <si>
    <t>Cloudflare, Inc. (NYSE:NET)</t>
  </si>
  <si>
    <t>CME Group Inc. (NASDAQGS:CME)</t>
  </si>
  <si>
    <t>CMS Energy Corporation (NYSE:CMS)</t>
  </si>
  <si>
    <t>CNA Financial Corporation (NYSE:CNA)</t>
  </si>
  <si>
    <t>CNB Financial Corporation (NASDAQGS:CCNE)</t>
  </si>
  <si>
    <t>CNH Industrial N.V. (NYSE:CNH)</t>
  </si>
  <si>
    <t>CNO Financial Group, Inc. (NYSE:CNO)</t>
  </si>
  <si>
    <t>CNX Resources Corporation (NYSE:CNX)</t>
  </si>
  <si>
    <t>Coastal Financial Corporation (NASDAQGS:CCB)</t>
  </si>
  <si>
    <t>Coca-Cola Consolidated, Inc. (NASDAQGS:COKE)</t>
  </si>
  <si>
    <t>Coca-Cola FEMSA, S.A.B. de C.V. (NYSE:KOF)</t>
  </si>
  <si>
    <t>Coeur Mining, Inc. (NYSE:CDE)</t>
  </si>
  <si>
    <t>Cogent Biosciences, Inc. (NASDAQGS:COGT)</t>
  </si>
  <si>
    <t>Cogent Communications Holdings, Inc. (NASDAQGS:CCOI)</t>
  </si>
  <si>
    <t>Cognex Corporation (NASDAQGS:CGNX)</t>
  </si>
  <si>
    <t>Cognizant Technology Solutions Corporation (NASDAQGS:CTSH)</t>
  </si>
  <si>
    <t>Cognyte Software Ltd. (NASDAQGS:CGNT)</t>
  </si>
  <si>
    <t>Cohen &amp; Steers Infrastructure Fund, Inc (NYSE:UTF)</t>
  </si>
  <si>
    <t>Cohen &amp; Steers Limited Duration Preferred and Income Fund, Inc. (NYSE:LDP)</t>
  </si>
  <si>
    <t>Cohen &amp; Steers Quality Income Realty Fund, Inc. (NYSE:RQI)</t>
  </si>
  <si>
    <t>Cohen &amp; Steers REIT and Preferred Income Fund, Inc. (NYSE:RNP)</t>
  </si>
  <si>
    <t>Cohen &amp; Steers Tax-Advantaged Preferred Securities and Income Fund (NYSE:PTA)</t>
  </si>
  <si>
    <t>Cohen &amp; Steers, Inc. (NYSE:CNS)</t>
  </si>
  <si>
    <t>Coherent Corp. (NYSE:COHR)</t>
  </si>
  <si>
    <t>Cohu, Inc. (NASDAQGS:COHU)</t>
  </si>
  <si>
    <t>Coinbase Global, Inc. (NASDAQGS:COIN)</t>
  </si>
  <si>
    <t>Coinshares Valkyrie Bitcoin Fund (NASDAQGM:BRRR)</t>
  </si>
  <si>
    <t>Colgate-Palmolive Company (NYSE:CL)</t>
  </si>
  <si>
    <t>Collegium Pharmaceutical, Inc. (NASDAQGS:COLL)</t>
  </si>
  <si>
    <t>Columbia Banking System, Inc. (NASDAQGS:COLB)</t>
  </si>
  <si>
    <t>Columbia Financial, Inc. (NASDAQGS:CLBK)</t>
  </si>
  <si>
    <t>Columbia Seligman Premium Technology Growth Fund (NYSE:STK)</t>
  </si>
  <si>
    <t>Columbia Sportswear Company (NASDAQGS:COLM)</t>
  </si>
  <si>
    <t>Columbus McKinnon Corporation (NASDAQGS:CMCO)</t>
  </si>
  <si>
    <t>Comcast Corporation (NASDAQGS:CMCSA)</t>
  </si>
  <si>
    <t>Comerica Incorporated (NYSE:CMA)</t>
  </si>
  <si>
    <t>Comfort Systems USA, Inc. (NYSE:FIX)</t>
  </si>
  <si>
    <t>Commerce Bancshares, Inc. (NASDAQGS:CBSH)</t>
  </si>
  <si>
    <t>Commercial Metals Company (NYSE:CMC)</t>
  </si>
  <si>
    <t>Community Financial System, Inc. (NYSE:CBU)</t>
  </si>
  <si>
    <t>Community Healthcare Trust Incorporated (NYSE:CHCT)</t>
  </si>
  <si>
    <t>Community Trust Bancorp, Inc. (NASDAQGS:CTBI)</t>
  </si>
  <si>
    <t>Commvault Systems, Inc. (NASDAQGS:CVLT)</t>
  </si>
  <si>
    <t>Compañía de Minas Buenaventura S.A.A. (NYSE:BVN)</t>
  </si>
  <si>
    <t>Compass Diversified (NYSE:CODI)</t>
  </si>
  <si>
    <t>Compass Minerals International, Inc. (NYSE:CMP)</t>
  </si>
  <si>
    <t>Compass, Inc. (NYSE:COMP)</t>
  </si>
  <si>
    <t>CompoSecure, Inc. (NASDAQGM:CMPO)</t>
  </si>
  <si>
    <t>Comstock Resources, Inc. (NYSE:CRK)</t>
  </si>
  <si>
    <t>Conagra Brands, Inc. (NYSE:CAG)</t>
  </si>
  <si>
    <t>Concentra Group Holdings Parent, Inc. (NYSE:CON)</t>
  </si>
  <si>
    <t>Concentrix Corporation (NASDAQGS:CNXC)</t>
  </si>
  <si>
    <t>Confluent, Inc. (NASDAQGS:CFLT)</t>
  </si>
  <si>
    <t>CONMED Corporation (NYSE:CNMD)</t>
  </si>
  <si>
    <t>ConnectOne Bancorp, Inc. (NASDAQGS:CNOB)</t>
  </si>
  <si>
    <t>ConocoPhillips (NYSE:COP)</t>
  </si>
  <si>
    <t>CONSOL Energy Inc. (NYSE:CEIX)</t>
  </si>
  <si>
    <t>Consolidated Edison, Inc. (NYSE:ED)</t>
  </si>
  <si>
    <t>Constellation Brands, Inc. (NYSE:STZ)</t>
  </si>
  <si>
    <t>Constellation Energy Corporation (NASDAQGS:CEG)</t>
  </si>
  <si>
    <t>Constellium SE (NYSE:CSTM)</t>
  </si>
  <si>
    <t>Construction Partners, Inc. (NASDAQGS:ROAD)</t>
  </si>
  <si>
    <t>Copa Holdings, S.A. (NYSE:CPA)</t>
  </si>
  <si>
    <t>Copart, Inc. (NASDAQGS:CPRT)</t>
  </si>
  <si>
    <t>COPT Defense Properties (NYSE:CDP)</t>
  </si>
  <si>
    <t>Corcept Therapeutics Incorporated (NASDAQCM:CORT)</t>
  </si>
  <si>
    <t>Core &amp; Main, Inc. (NYSE:CNM)</t>
  </si>
  <si>
    <t>Core Laboratories Inc. (NYSE:CLB)</t>
  </si>
  <si>
    <t>Core Scientific, Inc. (NASDAQGS:CORZ)</t>
  </si>
  <si>
    <t>Corebridge Financial, Inc. (NYSE:CRBG)</t>
  </si>
  <si>
    <t>CoreCivic, Inc. (NYSE:CXW)</t>
  </si>
  <si>
    <t>CorMedix Inc. (NASDAQGM:CRMD)</t>
  </si>
  <si>
    <t>Cornerstone Strategic Value Fund, Inc. (NYSEAM:CLM)</t>
  </si>
  <si>
    <t>Cornerstone Total Return Fund, Inc. (NYSEAM:CRF)</t>
  </si>
  <si>
    <t>Corning Incorporated (NYSE:GLW)</t>
  </si>
  <si>
    <t>Corpay, Inc. (NYSE:CPAY)</t>
  </si>
  <si>
    <t>Corporación América Airports S.A. (NYSE:CAAP)</t>
  </si>
  <si>
    <t>Corsair Gaming, Inc. (NASDAQGS:CRSR)</t>
  </si>
  <si>
    <t>Corteva, Inc. (NYSE:CTVA)</t>
  </si>
  <si>
    <t>CorVel Corporation (NASDAQGS:CRVL)</t>
  </si>
  <si>
    <t>Corvus Pharmaceuticals, Inc. (NASDAQGM:CRVS)</t>
  </si>
  <si>
    <t>Costamare Inc. (NYSE:CMRE)</t>
  </si>
  <si>
    <t>CoStar Group, Inc. (NASDAQGS:CSGP)</t>
  </si>
  <si>
    <t>Costco Wholesale Corporation (NASDAQGS:COST)</t>
  </si>
  <si>
    <t>Coterra Energy Inc. (NYSE:CTRA)</t>
  </si>
  <si>
    <t>Coty Inc. (NYSE:COTY)</t>
  </si>
  <si>
    <t>Couchbase, Inc. (NASDAQGS:BASE)</t>
  </si>
  <si>
    <t>Coupang, Inc. (NYSE:CPNG)</t>
  </si>
  <si>
    <t>Coursera, Inc. (NYSE:COUR)</t>
  </si>
  <si>
    <t>Cousins Properties Incorporated (NYSE:CUZ)</t>
  </si>
  <si>
    <t>Covenant Logistics Group, Inc. (NYSE:CVLG)</t>
  </si>
  <si>
    <t>CRA International, Inc. (NASDAQGS:CRAI)</t>
  </si>
  <si>
    <t>Cracker Barrel Old Country Store, Inc. (NASDAQGS:CBRL)</t>
  </si>
  <si>
    <t>Crane Company (NYSE:CR)</t>
  </si>
  <si>
    <t>Crane NXT, Co. (NYSE:CXT)</t>
  </si>
  <si>
    <t>Crawford &amp; Company (NYSE:CRD.B)</t>
  </si>
  <si>
    <t>Credicorp Ltd. (NYSE:BAP)</t>
  </si>
  <si>
    <t>Credit Acceptance Corporation (NASDAQGS:CACC)</t>
  </si>
  <si>
    <t>Credo Technology Group Holding Ltd (NASDAQGS:CRDO)</t>
  </si>
  <si>
    <t>Crescent Capital BDC, Inc. (NASDAQGM:CCAP)</t>
  </si>
  <si>
    <t>Crescent Energy Company (NYSE:CRGY)</t>
  </si>
  <si>
    <t>CRH plc (NYSE:CRH)</t>
  </si>
  <si>
    <t>Cricut, Inc. (NASDAQGS:CRCT)</t>
  </si>
  <si>
    <t>Crinetics Pharmaceuticals, Inc. (NASDAQGS:CRNX)</t>
  </si>
  <si>
    <t>CRISPR Therapeutics AG (NASDAQGM:CRSP)</t>
  </si>
  <si>
    <t>Criteo S.A. (NASDAQGS:CRTO)</t>
  </si>
  <si>
    <t>Critical Metals Corp. (NASDAQGM:CRML)</t>
  </si>
  <si>
    <t>Crocs, Inc. (NASDAQGS:CROX)</t>
  </si>
  <si>
    <t>CrossAmerica Partners LP (NYSE:CAPL)</t>
  </si>
  <si>
    <t>CrossFirst Bankshares, Inc. (NASDAQGS:CFB)</t>
  </si>
  <si>
    <t>CrowdStrike Holdings, Inc. (NASDAQGS:CRWD)</t>
  </si>
  <si>
    <t>Crown Castle Inc. (NYSE:CCI)</t>
  </si>
  <si>
    <t>Crown Holdings, Inc. (NYSE:CCK)</t>
  </si>
  <si>
    <t>CSG Systems International, Inc. (NASDAQGS:CSGS)</t>
  </si>
  <si>
    <t>CSW Industrials, Inc. (NASDAQGS:CSWI)</t>
  </si>
  <si>
    <t>CSX Corporation (NASDAQGS:CSX)</t>
  </si>
  <si>
    <t>CTO Realty Growth, Inc. (NYSE:CTO)</t>
  </si>
  <si>
    <t>CTS Corporation (NYSE:CTS)</t>
  </si>
  <si>
    <t>CubeSmart (NYSE:CUBE)</t>
  </si>
  <si>
    <t>Cullen/Frost Bankers, Inc. (NYSE:CFR)</t>
  </si>
  <si>
    <t>Cullinan Therapeutics, Inc. (NASDAQGS:CGEM)</t>
  </si>
  <si>
    <t>Cummins Inc. (NYSE:CMI)</t>
  </si>
  <si>
    <t>Curbline Properties Corp. (NYSE:CURB)</t>
  </si>
  <si>
    <t>Curtiss-Wright Corporation (NYSE:CW)</t>
  </si>
  <si>
    <t>Cushman &amp; Wakefield plc (NYSE:CWK)</t>
  </si>
  <si>
    <t>Custom Truck One Source, Inc. (NYSE:CTOS)</t>
  </si>
  <si>
    <t>Customers Bancorp, Inc. (NYSE:CUBI)</t>
  </si>
  <si>
    <t>CVB Financial Corp. (NASDAQGS:CVBF)</t>
  </si>
  <si>
    <t>CVR Energy, Inc. (NYSE:CVI)</t>
  </si>
  <si>
    <t>CVR Partners, LP (NYSE:UAN)</t>
  </si>
  <si>
    <t>CVS Health Corporation (NYSE:CVS)</t>
  </si>
  <si>
    <t>CyberArk Software Ltd. (NASDAQGS:CYBR)</t>
  </si>
  <si>
    <t>Cytek Biosciences, Inc. (NASDAQGS:CTKB)</t>
  </si>
  <si>
    <t>Cytokinetics, Incorporated (NASDAQGS:CYTK)</t>
  </si>
  <si>
    <t>D.R. Horton, Inc. (NYSE:DHI)</t>
  </si>
  <si>
    <t>Daily Journal Corporation (NASDAQCM:DJCO)</t>
  </si>
  <si>
    <t>Daktronics, Inc. (NASDAQGS:DAKT)</t>
  </si>
  <si>
    <t>Dana Incorporated (NYSE:DAN)</t>
  </si>
  <si>
    <t>Danaher Corporation (NYSE:DHR)</t>
  </si>
  <si>
    <t>Danaos Corporation (NYSE:DAC)</t>
  </si>
  <si>
    <t>Daqo New Energy Corp. (NYSE:DQ)</t>
  </si>
  <si>
    <t>Darden Restaurants, Inc. (NYSE:DRI)</t>
  </si>
  <si>
    <t>Darling Ingredients Inc. (NYSE:DAR)</t>
  </si>
  <si>
    <t>Datadog, Inc. (NASDAQGS:DDOG)</t>
  </si>
  <si>
    <t>Dave &amp; Buster's Entertainment, Inc. (NASDAQGS:PLAY)</t>
  </si>
  <si>
    <t>Dave Inc. (NASDAQGM:DAVE)</t>
  </si>
  <si>
    <t>DaVita Inc. (NYSE:DVA)</t>
  </si>
  <si>
    <t>Day One Biopharmaceuticals, Inc. (NASDAQGS:DAWN)</t>
  </si>
  <si>
    <t>Dayforce Inc. (NYSE:DAY)</t>
  </si>
  <si>
    <t>Deckers Outdoor Corporation (NYSE:DECK)</t>
  </si>
  <si>
    <t>Deere &amp; Company (NYSE:DE)</t>
  </si>
  <si>
    <t>Delek Logistics Partners, LP (NYSE:DKL)</t>
  </si>
  <si>
    <t>Delek US Holdings, Inc. (NYSE:DK)</t>
  </si>
  <si>
    <t>Dell Technologies Inc. (NYSE:DELL)</t>
  </si>
  <si>
    <t>Delta Air Lines, Inc. (NYSE:DAL)</t>
  </si>
  <si>
    <t>Deluxe Corporation (NYSE:DLX)</t>
  </si>
  <si>
    <t>Denali Therapeutics Inc. (NASDAQGS:DNLI)</t>
  </si>
  <si>
    <t>DENTSPLY SIRONA Inc. (NASDAQGS:XRAY)</t>
  </si>
  <si>
    <t>Despegar.com, Corp. (NYSE:DESP)</t>
  </si>
  <si>
    <t>Devon Energy Corporation (NYSE:DVN)</t>
  </si>
  <si>
    <t>DexCom, Inc. (NASDAQGS:DXCM)</t>
  </si>
  <si>
    <t>DHT Holdings, Inc. (NYSE:DHT)</t>
  </si>
  <si>
    <t>Diamondback Energy, Inc. (NASDAQGS:FANG)</t>
  </si>
  <si>
    <t>DiamondRock Hospitality Company (NYSE:DRH)</t>
  </si>
  <si>
    <t>Dianthus Therapeutics, Inc. (NASDAQCM:DNTH)</t>
  </si>
  <si>
    <t>DICK'S Sporting Goods, Inc. (NYSE:DKS)</t>
  </si>
  <si>
    <t>Diebold Nixdorf, Incorporated (NYSE:DBD)</t>
  </si>
  <si>
    <t>Digi International Inc. (NASDAQGS:DGII)</t>
  </si>
  <si>
    <t>Digimarc Corporation (NASDAQGS:DMRC)</t>
  </si>
  <si>
    <t>Digital Realty Trust, Inc. (NYSE:DLR)</t>
  </si>
  <si>
    <t>DigitalBridge Group, Inc. (NYSE:DBRG)</t>
  </si>
  <si>
    <t>DigitalOcean Holdings, Inc. (NYSE:DOCN)</t>
  </si>
  <si>
    <t>Dillard's, Inc. (NYSE:DDS)</t>
  </si>
  <si>
    <t>Dime Community Bancshares, Inc. (NASDAQGS:DCOM)</t>
  </si>
  <si>
    <t>Dimensional ETF Trust - Dimensional Global ex US Core Fixed Income ETF (NASDAQGM:DFGX)</t>
  </si>
  <si>
    <t>Dine Brands Global, Inc. (NYSE:DIN)</t>
  </si>
  <si>
    <t>Diodes Incorporated (NASDAQGS:DIOD)</t>
  </si>
  <si>
    <t>Direxion Shares ETF Trust - Direxion Daily NVDA Bull 2X Shares (NASDAQGM:NVDU)</t>
  </si>
  <si>
    <t>Direxion Shares ETF Trust - Direxion Daily TSLA Bull 2X Shares (NASDAQGM:TSLL)</t>
  </si>
  <si>
    <t>Direxion Shares ETF Trust - Direxion NASDAQ-100 Equal Weighted Index Shares (NASDAQGM:QQQE)</t>
  </si>
  <si>
    <t>Disc Medicine, Inc. (NASDAQGM:IRON)</t>
  </si>
  <si>
    <t>Discover Financial Services (NYSE:DFS)</t>
  </si>
  <si>
    <t>Distribution Solutions Group, Inc. (NASDAQGS:DSGR)</t>
  </si>
  <si>
    <t>DLocal Limited (NASDAQGS:DLO)</t>
  </si>
  <si>
    <t>DNOW Inc. (NYSE:DNOW)</t>
  </si>
  <si>
    <t>DNP Select Income Fund Inc. (NYSE:DNP)</t>
  </si>
  <si>
    <t>DocuSign, Inc. (NASDAQGS:DOCU)</t>
  </si>
  <si>
    <t>Dogness (International) Corporation (NASDAQCM:DOGZ)</t>
  </si>
  <si>
    <t>Dolby Laboratories, Inc. (NYSE:DLB)</t>
  </si>
  <si>
    <t>Dole plc (NYSE:DOLE)</t>
  </si>
  <si>
    <t>Dollar General Corporation (NYSE:DG)</t>
  </si>
  <si>
    <t>Dollar Tree, Inc. (NASDAQGS:DLTR)</t>
  </si>
  <si>
    <t>Dominion Energy, Inc. (NYSE:D)</t>
  </si>
  <si>
    <t>Domino's Pizza, Inc. (NYSE:DPZ)</t>
  </si>
  <si>
    <t>Donaldson Company, Inc. (NYSE:DCI)</t>
  </si>
  <si>
    <t>Donegal Group Inc. (NASDAQGS:DGIC.A)</t>
  </si>
  <si>
    <t>Donnelley Financial Solutions, Inc. (NYSE:DFIN)</t>
  </si>
  <si>
    <t>DoorDash, Inc. (NASDAQGS:DASH)</t>
  </si>
  <si>
    <t>Dorchester Minerals, L.P. (NASDAQGS:DMLP)</t>
  </si>
  <si>
    <t>Dorian LPG Ltd. (NYSE:LPG)</t>
  </si>
  <si>
    <t>Dorman Products, Inc. (NASDAQGS:DORM)</t>
  </si>
  <si>
    <t>DoubleDown Interactive Co., Ltd. (NASDAQGS:DDI)</t>
  </si>
  <si>
    <t>DoubleLine Income Solutions Fund (NYSE:DSL)</t>
  </si>
  <si>
    <t>DoubleLine Yield Opportunities Fund (NYSE:DLY)</t>
  </si>
  <si>
    <t>DoubleVerify Holdings, Inc. (NYSE:DV)</t>
  </si>
  <si>
    <t>Douglas Dynamics, Inc. (NYSE:PLOW)</t>
  </si>
  <si>
    <t>Douglas Emmett, Inc. (NYSE:DEI)</t>
  </si>
  <si>
    <t>Dover Corporation (NYSE:DOV)</t>
  </si>
  <si>
    <t>Dow Inc. (NYSE:DOW)</t>
  </si>
  <si>
    <t>Doximity, Inc. (NYSE:DOCS)</t>
  </si>
  <si>
    <t>DraftKings Inc. (NASDAQGS:DKNG)</t>
  </si>
  <si>
    <t>DRDGOLD Limited (NYSE:DRD)</t>
  </si>
  <si>
    <t>Dream Finders Homes, Inc. (NYSE:DFH)</t>
  </si>
  <si>
    <t>Driven Brands Holdings Inc. (NASDAQGS:DRVN)</t>
  </si>
  <si>
    <t>Dropbox, Inc. (NASDAQGS:DBX)</t>
  </si>
  <si>
    <t>DT Midstream, Inc. (NYSE:DTM)</t>
  </si>
  <si>
    <t>DTE Energy Company (NYSE:DTE)</t>
  </si>
  <si>
    <t>Ducommun Incorporated (NYSE:DCO)</t>
  </si>
  <si>
    <t>Duke Energy Corporation (NYSE:DUK)</t>
  </si>
  <si>
    <t>Dun &amp; Bradstreet Holdings, Inc. (NYSE:DNB)</t>
  </si>
  <si>
    <t>Duolingo, Inc. (NASDAQGS:DUOL)</t>
  </si>
  <si>
    <t>DuPont de Nemours, Inc. (NYSE:DD)</t>
  </si>
  <si>
    <t>Dutch Bros Inc. (NYSE:BROS)</t>
  </si>
  <si>
    <t>DXC Technology Company (NYSE:DXC)</t>
  </si>
  <si>
    <t>DXP Enterprises, Inc. (NASDAQGS:DXPE)</t>
  </si>
  <si>
    <t>Dycom Industries, Inc. (NYSE:DY)</t>
  </si>
  <si>
    <t>Dynatrace, Inc. (NYSE:DT)</t>
  </si>
  <si>
    <t>Dynavax Technologies Corporation (NASDAQGS:DVAX)</t>
  </si>
  <si>
    <t>Dyne Therapeutics, Inc. (NASDAQGS:DYN)</t>
  </si>
  <si>
    <t>Dynex Capital, Inc. (NYSE:DX)</t>
  </si>
  <si>
    <t>e.l.f. Beauty, Inc. (NYSE:ELF)</t>
  </si>
  <si>
    <t>EA Series Trust - Strive 500 ETF (NYSE:STRV)</t>
  </si>
  <si>
    <t>Eagle Bancorp, Inc. (NASDAQCM:EGBN)</t>
  </si>
  <si>
    <t>Eagle Materials Inc. (NYSE:EXP)</t>
  </si>
  <si>
    <t>Eagle Point Credit Company Inc. (NYSE:ECC)</t>
  </si>
  <si>
    <t>East West Bancorp, Inc. (NASDAQGS:EWBC)</t>
  </si>
  <si>
    <t>Easterly Government Properties, Inc. (NYSE:DEA)</t>
  </si>
  <si>
    <t>Eastern Bankshares, Inc. (NASDAQGS:EBC)</t>
  </si>
  <si>
    <t>EastGroup Properties, Inc. (NYSE:EGP)</t>
  </si>
  <si>
    <t>Eastman Chemical Company (NYSE:EMN)</t>
  </si>
  <si>
    <t>Eaton Corporation plc (NYSE:ETN)</t>
  </si>
  <si>
    <t>Eaton Vance Enhanced Equity Income Fund (NYSE:EOI)</t>
  </si>
  <si>
    <t>Eaton Vance Enhanced Equity Income Fund II (NYSE:EOS)</t>
  </si>
  <si>
    <t>Eaton Vance Limited Duration Income Fund (NYSEAM:EVV)</t>
  </si>
  <si>
    <t>Eaton Vance Municipal Bond Fund (NYSEAM:EIM)</t>
  </si>
  <si>
    <t>Eaton Vance Risk-Managed Diversified Equity Income Fund (NYSE:ETJ)</t>
  </si>
  <si>
    <t>Eaton Vance Tax-Advantaged Dividend Income Fund (NYSE:EVT)</t>
  </si>
  <si>
    <t>Eaton Vance Tax-Advantaged Global Dividend Income Fund (NYSE:ETG)</t>
  </si>
  <si>
    <t>Eaton Vance Tax-Managed Buy-Write Opportunities Fund (NYSE:ETV)</t>
  </si>
  <si>
    <t>Eaton Vance Tax-Managed Diversified Equity Income Fund (NYSE:ETY)</t>
  </si>
  <si>
    <t>Eaton Vance Tax-Managed Global Buy-Write Opportunities Fund (NYSE:ETW)</t>
  </si>
  <si>
    <t>Eaton Vance Tax-Managed Global Diversified Equity Income Fund (NYSE:EXG)</t>
  </si>
  <si>
    <t>eBay Inc. (NASDAQGS:EBAY)</t>
  </si>
  <si>
    <t>EchoStar Corporation (NASDAQGS:SATS)</t>
  </si>
  <si>
    <t>Ecolab Inc. (NYSE:ECL)</t>
  </si>
  <si>
    <t>Ecovyst Inc. (NYSE:ECVT)</t>
  </si>
  <si>
    <t>Edgewell Personal Care Company (NYSE:EPC)</t>
  </si>
  <si>
    <t>Edgewise Therapeutics, Inc. (NASDAQGS:EWTX)</t>
  </si>
  <si>
    <t>Edison International (NYSE:EIX)</t>
  </si>
  <si>
    <t>Edwards Lifesciences Corporation (NYSE:EW)</t>
  </si>
  <si>
    <t>EHang Holdings Limited (NASDAQGM:EH)</t>
  </si>
  <si>
    <t>Elanco Animal Health Incorporated (NYSE:ELAN)</t>
  </si>
  <si>
    <t>Elastic N.V. (NYSE:ESTC)</t>
  </si>
  <si>
    <t>Electronic Arts Inc. (NASDAQGS:EA)</t>
  </si>
  <si>
    <t>Element Solutions Inc (NYSE:ESI)</t>
  </si>
  <si>
    <t>Elevance Health, Inc. (NYSE:ELV)</t>
  </si>
  <si>
    <t>Eli Lilly and Company (NYSE:LLY)</t>
  </si>
  <si>
    <t>Ellington Financial Inc. (NYSE:EFC)</t>
  </si>
  <si>
    <t>Elme Communities (NYSE:ELME)</t>
  </si>
  <si>
    <t>Embecta Corp. (NASDAQGS:EMBC)</t>
  </si>
  <si>
    <t>EMCOR Group, Inc. (NYSE:EME)</t>
  </si>
  <si>
    <t>Emerald Holding, Inc. (NYSE:EEX)</t>
  </si>
  <si>
    <t>Emergent BioSolutions Inc. (NYSE:EBS)</t>
  </si>
  <si>
    <t>Emerson Electric Co. (NYSE:EMR)</t>
  </si>
  <si>
    <t>Empire State Realty Trust, Inc. (NYSE:ESRT)</t>
  </si>
  <si>
    <t>Employers Holdings, Inc. (NYSE:EIG)</t>
  </si>
  <si>
    <t>Enact Holdings, Inc. (NASDAQGS:ACT)</t>
  </si>
  <si>
    <t>Encompass Health Corporation (NYSE:EHC)</t>
  </si>
  <si>
    <t>Encore Capital Group, Inc. (NASDAQGS:ECPG)</t>
  </si>
  <si>
    <t>Endava plc (NYSE:DAVA)</t>
  </si>
  <si>
    <t>Endeavor Group Holdings, Inc. (NYSE:EDR)</t>
  </si>
  <si>
    <t>Energizer Holdings, Inc. (NYSE:ENR)</t>
  </si>
  <si>
    <t>Energy Recovery, Inc. (NASDAQGS:ERII)</t>
  </si>
  <si>
    <t>Energy Transfer LP (NYSE:ET)</t>
  </si>
  <si>
    <t>Enerpac Tool Group Corp. (NYSE:EPAC)</t>
  </si>
  <si>
    <t>EnerSys (NYSE:ENS)</t>
  </si>
  <si>
    <t>Enfusion, Inc. (NYSE:ENFN)</t>
  </si>
  <si>
    <t>EnLink Midstream, LLC (NYSE:ENLC)</t>
  </si>
  <si>
    <t>Enliven Therapeutics, Inc. (NASDAQGS:ELVN)</t>
  </si>
  <si>
    <t>Ennis, Inc. (NYSE:EBF)</t>
  </si>
  <si>
    <t>Enova International, Inc. (NYSE:ENVA)</t>
  </si>
  <si>
    <t>Enovis Corporation (NYSE:ENOV)</t>
  </si>
  <si>
    <t>Enovix Corporation (NASDAQGS:ENVX)</t>
  </si>
  <si>
    <t>Enphase Energy, Inc. (NASDAQGM:ENPH)</t>
  </si>
  <si>
    <t>Enpro Inc. (NYSE:NPO)</t>
  </si>
  <si>
    <t>Enstar Group Limited (NASDAQGS:ESGR)</t>
  </si>
  <si>
    <t>Entegris, Inc. (NASDAQGS:ENTG)</t>
  </si>
  <si>
    <t>Entergy Corporation (NYSE:ETR)</t>
  </si>
  <si>
    <t>Enterprise Financial Services Corp (NASDAQGS:EFSC)</t>
  </si>
  <si>
    <t>Enterprise Products Partners L.P. (NYSE:EPD)</t>
  </si>
  <si>
    <t>Entrada Therapeutics, Inc. (NASDAQGM:TRDA)</t>
  </si>
  <si>
    <t>Envestnet, Inc. (NYSE:ENV)</t>
  </si>
  <si>
    <t>Enviri Corporation (NYSE:NVRI)</t>
  </si>
  <si>
    <t>Envista Holdings Corporation (NYSE:NVST)</t>
  </si>
  <si>
    <t>EOG Resources, Inc. (NYSE:EOG)</t>
  </si>
  <si>
    <t>EPAM Systems, Inc. (NYSE:EPAM)</t>
  </si>
  <si>
    <t>ePlus inc. (NASDAQGS:PLUS)</t>
  </si>
  <si>
    <t>EPR Properties (NYSE:EPR)</t>
  </si>
  <si>
    <t>EQT Corporation (NYSE:EQT)</t>
  </si>
  <si>
    <t>Equifax Inc. (NYSE:EFX)</t>
  </si>
  <si>
    <t>Equinix, Inc. (NASDAQGS:EQIX)</t>
  </si>
  <si>
    <t>Equitable Holdings, Inc. (NYSE:EQH)</t>
  </si>
  <si>
    <t>Equity Bancshares, Inc. (NYSE:EQBK)</t>
  </si>
  <si>
    <t>Equity Commonwealth (NYSE:EQC)</t>
  </si>
  <si>
    <t>Equity LifeStyle Properties, Inc. (NYSE:ELS)</t>
  </si>
  <si>
    <t>Equity Residential (NYSE:EQR)</t>
  </si>
  <si>
    <t>Erie Indemnity Company (NASDAQGS:ERIE)</t>
  </si>
  <si>
    <t>Ermenegildo Zegna N.V. (NYSE:ZGN)</t>
  </si>
  <si>
    <t>ESAB Corporation (NYSE:ESAB)</t>
  </si>
  <si>
    <t>ESCO Technologies Inc. (NYSE:ESE)</t>
  </si>
  <si>
    <t>Esquire Financial Holdings, Inc. (NASDAQCM:ESQ)</t>
  </si>
  <si>
    <t>Essent Group Ltd. (NYSE:ESNT)</t>
  </si>
  <si>
    <t>Essential Properties Realty Trust, Inc. (NYSE:EPRT)</t>
  </si>
  <si>
    <t>Essential Utilities, Inc. (NYSE:WTRG)</t>
  </si>
  <si>
    <t>Essex Property Trust, Inc. (NYSE:ESS)</t>
  </si>
  <si>
    <t>Establishment Labs Holdings Inc. (NASDAQCM:ESTA)</t>
  </si>
  <si>
    <t>ETF Opportunities Trust - T-Rex 2X Long Tesla Daily Target ETF (NASDAQGM:TSLT)</t>
  </si>
  <si>
    <t>ETF Series Solutions - Defiance Connective Technologies ETF (NASDAQGM:SIXG)</t>
  </si>
  <si>
    <t>Ethan Allen Interiors Inc. (NYSE:ETD)</t>
  </si>
  <si>
    <t>Etsy, Inc. (NASDAQGS:ETSY)</t>
  </si>
  <si>
    <t>Euronet Worldwide, Inc. (NASDAQGS:EEFT)</t>
  </si>
  <si>
    <t>EverCommerce Inc. (NASDAQGS:EVCM)</t>
  </si>
  <si>
    <t>Evercore Inc. (NYSE:EVR)</t>
  </si>
  <si>
    <t>Everest Group, Ltd. (NYSE:EG)</t>
  </si>
  <si>
    <t>Evergy, Inc. (NASDAQGS:EVRG)</t>
  </si>
  <si>
    <t>Everi Holdings Inc. (NYSE:EVRI)</t>
  </si>
  <si>
    <t>EverQuote, Inc. (NASDAQGM:EVER)</t>
  </si>
  <si>
    <t>Eversource Energy (NYSE:ES)</t>
  </si>
  <si>
    <t>EVERTEC, Inc. (NYSE:EVTC)</t>
  </si>
  <si>
    <t>Everus Construction Group, Inc. (NYSE:ECG)</t>
  </si>
  <si>
    <t>EVgo, Inc. (NASDAQGS:EVGO)</t>
  </si>
  <si>
    <t>Evolent Health, Inc. (NYSE:EVH)</t>
  </si>
  <si>
    <t>Evolus, Inc. (NASDAQGM:EOLS)</t>
  </si>
  <si>
    <t>Exact Sciences Corporation (NASDAQCM:EXAS)</t>
  </si>
  <si>
    <t>Excelerate Energy, Inc. (NYSE:EE)</t>
  </si>
  <si>
    <t>Exelixis, Inc. (NASDAQGS:EXEL)</t>
  </si>
  <si>
    <t>Exelon Corporation (NASDAQGS:EXC)</t>
  </si>
  <si>
    <t>ExlService Holdings, Inc. (NASDAQGS:EXLS)</t>
  </si>
  <si>
    <t>eXp World Holdings, Inc. (NASDAQGM:EXPI)</t>
  </si>
  <si>
    <t>Expand Energy Corporation (NASDAQGS:EXE)</t>
  </si>
  <si>
    <t>Expedia Group, Inc. (NASDAQGS:EXPE)</t>
  </si>
  <si>
    <t>Expeditors International of Washington, Inc. (NYSE:EXPD)</t>
  </si>
  <si>
    <t>Exponent, Inc. (NASDAQGS:EXPO)</t>
  </si>
  <si>
    <t>Expro Group Holdings N.V. (NYSE:XPRO)</t>
  </si>
  <si>
    <t>Extra Space Storage Inc. (NYSE:EXR)</t>
  </si>
  <si>
    <t>Extreme Networks, Inc. (NASDAQGS:EXTR)</t>
  </si>
  <si>
    <t>Exxon Mobil Corporation (NYSE:XOM)</t>
  </si>
  <si>
    <t>EyePoint Pharmaceuticals, Inc. (NASDAQGM:EYPT)</t>
  </si>
  <si>
    <t>EZCORP, Inc. (NASDAQGS:EZPW)</t>
  </si>
  <si>
    <t>F&amp;G Annuities &amp; Life, Inc. (NYSE:FG)</t>
  </si>
  <si>
    <t>F.N.B. Corporation (NYSE:FNB)</t>
  </si>
  <si>
    <t>F5, Inc. (NASDAQGS:FFIV)</t>
  </si>
  <si>
    <t>Fabrinet (NYSE:FN)</t>
  </si>
  <si>
    <t>FactSet Research Systems Inc. (NYSE:FDS)</t>
  </si>
  <si>
    <t>Fair Isaac Corporation (NYSE:FICO)</t>
  </si>
  <si>
    <t>Farmers National Banc Corp. (NASDAQCM:FMNB)</t>
  </si>
  <si>
    <t>Farmland Partners Inc. (NYSE:FPI)</t>
  </si>
  <si>
    <t>FARO Technologies, Inc. (NASDAQGS:FARO)</t>
  </si>
  <si>
    <t>Fastenal Company (NASDAQGS:FAST)</t>
  </si>
  <si>
    <t>Fastly, Inc. (NYSE:FSLY)</t>
  </si>
  <si>
    <t>FB Financial Corporation (NYSE:FBK)</t>
  </si>
  <si>
    <t>Federal Agricultural Mortgage Corporation (NYSE:AGM)</t>
  </si>
  <si>
    <t>Federal Realty Investment Trust (NYSE:FRT)</t>
  </si>
  <si>
    <t>Federal Signal Corporation (NYSE:FSS)</t>
  </si>
  <si>
    <t>Federated Hermes, Inc. (NYSE:FHI)</t>
  </si>
  <si>
    <t>FedEx Corporation (NYSE:FDX)</t>
  </si>
  <si>
    <t>Ferguson Enterprises Inc. (NYSE:FERG)</t>
  </si>
  <si>
    <t>Ferrari N.V. (NYSE:RACE)</t>
  </si>
  <si>
    <t>Fidelis Insurance Holdings Limited (NYSE:FIHL)</t>
  </si>
  <si>
    <t>Fidelity Commonwealth Trust - Fidelity Nasdaq Composite Index ETF (NASDAQGM:ONEQ)</t>
  </si>
  <si>
    <t>Fidelity National Financial, Inc. (NYSE:FNF)</t>
  </si>
  <si>
    <t>Fidelity National Information Services, Inc. (NYSE:FIS)</t>
  </si>
  <si>
    <t>Fidus Investment Corporation (NASDAQGS:FDUS)</t>
  </si>
  <si>
    <t>Fifth Third Bancorp (NASDAQGS:FITB)</t>
  </si>
  <si>
    <t>FinVolution Group (NYSE:FINV)</t>
  </si>
  <si>
    <t>First Advantage Corporation (NASDAQGS:FA)</t>
  </si>
  <si>
    <t>First American Financial Corporation (NYSE:FAF)</t>
  </si>
  <si>
    <t>First Bancorp (NASDAQGS:FBNC)</t>
  </si>
  <si>
    <t>First BanCorp. (NYSE:FBP)</t>
  </si>
  <si>
    <t>First Busey Corporation (NASDAQGS:BUSE)</t>
  </si>
  <si>
    <t>First Citizens BancShares, Inc. (NASDAQGS:FCNC.A)</t>
  </si>
  <si>
    <t>First Commonwealth Financial Corporation (NYSE:FCF)</t>
  </si>
  <si>
    <t>First Community Bankshares, Inc. (NASDAQGS:FCBC)</t>
  </si>
  <si>
    <t>First Financial Bancorp. (NASDAQGS:FFBC)</t>
  </si>
  <si>
    <t>First Financial Bankshares, Inc. (NASDAQGS:FFIN)</t>
  </si>
  <si>
    <t>First Financial Corporation (NASDAQGS:THFF)</t>
  </si>
  <si>
    <t>First Foundation Inc. (NYSE:FFWM)</t>
  </si>
  <si>
    <t>First Hawaiian, Inc. (NASDAQGS:FHB)</t>
  </si>
  <si>
    <t>First Horizon Corporation (NYSE:FHN)</t>
  </si>
  <si>
    <t>First Industrial Realty Trust, Inc. (NYSE:FR)</t>
  </si>
  <si>
    <t>First Interstate BancSystem, Inc. (NASDAQGS:FIBK)</t>
  </si>
  <si>
    <t>First Merchants Corporation (NASDAQGS:FRME)</t>
  </si>
  <si>
    <t>First Mid Bancshares, Inc. (NASDAQGM:FMBH)</t>
  </si>
  <si>
    <t>First Solar, Inc. (NASDAQGS:FSLR)</t>
  </si>
  <si>
    <t>First Trust Exchange Traded Fund IV - First Trust Enhanced Short Maturity ETF (NASDAQGM:FTSM)</t>
  </si>
  <si>
    <t>First Trust Exchange-Traded AlphaDEX Fund - First Trust Large Cap Core AlphaDEX Fund (NASDAQGM:FEX)</t>
  </si>
  <si>
    <t>First Trust Exchange-Traded AlphaDEX Fund - First Trust Large Cap Growth AlphaDEX Fund (NASDAQGM:FTC)</t>
  </si>
  <si>
    <t>First Trust Exchange-Traded AlphaDEX Fund - First Trust Large Cap Value AlphaDEX Fund (NASDAQGM:FTA)</t>
  </si>
  <si>
    <t>First Trust Exchange-Traded AlphaDEX Fund - First Trust Mid Cap Core AlphaDEX Fund (NASDAQGM:FNX)</t>
  </si>
  <si>
    <t>First Trust Exchange-Traded AlphaDEX Fund - First Trust Small Cap Core AlphaDEX Fund (NASDAQGM:FYX)</t>
  </si>
  <si>
    <t>First Trust Exchange-Traded Fund - First Trust Capital Strength ETF (NASDAQGM:FTCS)</t>
  </si>
  <si>
    <t>First Trust Exchange-Traded Fund - First Trust Growth Strength ETF (NASDAQGM:FTGS)</t>
  </si>
  <si>
    <t>First Trust Exchange-Traded Fund - First Trust NASDAQ Clean Edge Green Energy Index Fund (NASDAQGM:QCLN)</t>
  </si>
  <si>
    <t>First Trust Exchange-Traded Fund - First Trust NASDAQ-100 Equal Weighted Index Fund (NASDAQGM:QQEW)</t>
  </si>
  <si>
    <t>First Trust Exchange-Traded Fund - First Trust NASDAQ-100-Technology Sector Index Fund (NASDAQGM:QTEC)</t>
  </si>
  <si>
    <t>First Trust Exchange-Traded Fund II - First Trust Cloud Computing ETF (NASDAQGM:SKYY)</t>
  </si>
  <si>
    <t>First Trust Exchange-Traded Fund II - First Trust NASDAQ Cybersecurity ETF (NASDAQGM:CIBR)</t>
  </si>
  <si>
    <t>First Trust Exchange-Traded Fund III - First Trust Managed Municipal ETF (NASDAQGM:FMB)</t>
  </si>
  <si>
    <t>First Trust Exchange-Traded Fund III - First Trust Municipal High Income ETF (NASDAQGM:FMHI)</t>
  </si>
  <si>
    <t>First Trust Exchange-Traded Fund IV - First Trust Low Duration Opportunities ETF (NASDAQGM:LMBS)</t>
  </si>
  <si>
    <t>First Trust Exchange-Traded Fund IV - First Trust Senior Loan Fund (NASDAQGM:FTSL)</t>
  </si>
  <si>
    <t>First Trust Exchange-Traded Fund IV - First Trust Tactical High Yield ETF (NASDAQGM:HYLS)</t>
  </si>
  <si>
    <t>First Trust Exchange-Traded Fund VI - First Trust BuyWrite Income ETF (NASDAQGM:FTHI)</t>
  </si>
  <si>
    <t>First Trust Exchange-Traded Fund VI - First Trust Dorsey Wright Focus 5 ETF (NASDAQGM:FV)</t>
  </si>
  <si>
    <t>First Trust Exchange-Traded Fund VI - First Trust Nasdaq Semiconductor ETF (NASDAQGM:FTXL)</t>
  </si>
  <si>
    <t>First Trust Exchange-Traded Fund VI - First Trust NASDAQ Technology Dividend Index Fund (NASDAQGM:TDIV)</t>
  </si>
  <si>
    <t>First Trust Exchange-Traded Fund VI - First Trust RBA American Industrial Renaissance ETF (NASDAQGM:AIRR)</t>
  </si>
  <si>
    <t>First Trust Exchange-Traded Fund VI - First Trust Rising Dividend Achievers ETF (NASDAQGM:RDVY)</t>
  </si>
  <si>
    <t>First Trust Exchange-Traded Fund VI - First Trust SMID Cap Rising Dividend Achievers ETF (NASDAQGM:SDVY)</t>
  </si>
  <si>
    <t>First Trust Exchange-Traded Fund VII - First Trust Global Tactical Commodity Str (NASDAQGM:FTGC)</t>
  </si>
  <si>
    <t>First Trust Exchange-Traded Fund VIII - First Trust TCW Opportunistic Fixed Inco (NASDAQGM:FIXD)</t>
  </si>
  <si>
    <t>First Trust High Yield Opportunities 2027 Term Fund (NYSE:FTHY)</t>
  </si>
  <si>
    <t>First Trust Intermediate Duration Preferred &amp; Income Fund (NYSE:FPF)</t>
  </si>
  <si>
    <t>First Trust NASDAQ Clean Edge Smart Grid Infrastructure Index Fund (NASDAQGM:GRID)</t>
  </si>
  <si>
    <t>First Watch Restaurant Group, Inc. (NASDAQGS:FWRG)</t>
  </si>
  <si>
    <t>FirstCash Holdings, Inc. (NASDAQGS:FCFS)</t>
  </si>
  <si>
    <t>FirstEnergy Corp. (NYSE:FE)</t>
  </si>
  <si>
    <t>FirstSun Capital Bancorp (NASDAQGS:FSUN)</t>
  </si>
  <si>
    <t>Fiserv, Inc. (NYSE:FI)</t>
  </si>
  <si>
    <t>Fitell Corporation (NASDAQCM:FTEL)</t>
  </si>
  <si>
    <t>Five Below, Inc. (NASDAQGS:FIVE)</t>
  </si>
  <si>
    <t>Five Star Bancorp (NASDAQGS:FSBC)</t>
  </si>
  <si>
    <t>Five9, Inc. (NASDAQGM:FIVN)</t>
  </si>
  <si>
    <t>Fiverr International Ltd. (NYSE:FVRR)</t>
  </si>
  <si>
    <t>Flagstar Financial, Inc. (NYSE:FLG)</t>
  </si>
  <si>
    <t>Flaherty &amp; Crumrine Preferred Securities Income Fund Inc. (NYSE:FFC)</t>
  </si>
  <si>
    <t>FLEX LNG Ltd. (NYSE:FLNG)</t>
  </si>
  <si>
    <t>Flex Ltd. (NASDAQGS:FLEX)</t>
  </si>
  <si>
    <t>Floor &amp; Decor Holdings, Inc. (NYSE:FND)</t>
  </si>
  <si>
    <t>Flowers Foods, Inc. (NYSE:FLO)</t>
  </si>
  <si>
    <t>Flowserve Corporation (NYSE:FLS)</t>
  </si>
  <si>
    <t>Fluence Energy, Inc. (NASDAQGS:FLNC)</t>
  </si>
  <si>
    <t>Fluor Corporation (NYSE:FLR)</t>
  </si>
  <si>
    <t>Flushing Financial Corporation (NASDAQGS:FFIC)</t>
  </si>
  <si>
    <t>Flutter Entertainment plc (NYSE:FLUT)</t>
  </si>
  <si>
    <t>Flywire Corporation (NASDAQGS:FLYW)</t>
  </si>
  <si>
    <t>FMC Corporation (NYSE:FMC)</t>
  </si>
  <si>
    <t>Foot Locker, Inc. (NYSE:FL)</t>
  </si>
  <si>
    <t>Ford Motor Company (NYSE:F)</t>
  </si>
  <si>
    <t>Forestar Group Inc. (NYSE:FOR)</t>
  </si>
  <si>
    <t>FormFactor, Inc. (NASDAQGS:FORM)</t>
  </si>
  <si>
    <t>Formula One Group (NASDAQGS:FWON.K)</t>
  </si>
  <si>
    <t>Fortinet, Inc. (NASDAQGS:FTNT)</t>
  </si>
  <si>
    <t>Fortive Corporation (NYSE:FTV)</t>
  </si>
  <si>
    <t>Fortrea Holdings Inc. (NASDAQGS:FTRE)</t>
  </si>
  <si>
    <t>Fortune Brands Innovations, Inc. (NYSE:FBIN)</t>
  </si>
  <si>
    <t>Forward Air Corporation (NASDAQGS:FWRD)</t>
  </si>
  <si>
    <t>Four Corners Property Trust, Inc. (NYSE:FCPT)</t>
  </si>
  <si>
    <t>Fox Corporation (NASDAQGS:FOXA)</t>
  </si>
  <si>
    <t>Fox Factory Holding Corp. (NASDAQGS:FOXF)</t>
  </si>
  <si>
    <t>Franklin BSP Realty Trust, Inc. (NYSE:FBRT)</t>
  </si>
  <si>
    <t>Franklin Electric Co., Inc. (NASDAQGS:FELE)</t>
  </si>
  <si>
    <t>Franklin Resources, Inc. (NYSE:BEN)</t>
  </si>
  <si>
    <t>Freedom Holding Corp. (NASDAQCM:FRHC)</t>
  </si>
  <si>
    <t>Freeport-McMoRan Inc. (NYSE:FCX)</t>
  </si>
  <si>
    <t>Fresh Del Monte Produce Inc. (NYSE:FDP)</t>
  </si>
  <si>
    <t>Freshpet, Inc. (NASDAQGM:FRPT)</t>
  </si>
  <si>
    <t>Freshworks Inc. (NASDAQGS:FRSH)</t>
  </si>
  <si>
    <t>Frontdoor, Inc. (NASDAQGS:FTDR)</t>
  </si>
  <si>
    <t>Frontier Communications Parent, Inc. (NASDAQGS:FYBR)</t>
  </si>
  <si>
    <t>Frontier Group Holdings, Inc. (NASDAQGS:ULCC)</t>
  </si>
  <si>
    <t>Frontline plc (NYSE:FRO)</t>
  </si>
  <si>
    <t>FRP Holdings, Inc. (NASDAQGS:FRPH)</t>
  </si>
  <si>
    <t>FS Credit Opportunities Corp. (NYSE:FSCO)</t>
  </si>
  <si>
    <t>FS KKR Capital Corp. (NYSE:FSK)</t>
  </si>
  <si>
    <t>FTAI Aviation Ltd. (NASDAQGS:FTAI)</t>
  </si>
  <si>
    <t>FTAI Infrastructure Inc. (NASDAQGS:FIP)</t>
  </si>
  <si>
    <t>FTI Consulting, Inc. (NYSE:FCN)</t>
  </si>
  <si>
    <t>Fulgent Genetics, Inc. (NASDAQGM:FLGT)</t>
  </si>
  <si>
    <t>Full Truck Alliance Co. Ltd. (NYSE:YMM)</t>
  </si>
  <si>
    <t>Fulton Financial Corporation (NASDAQGS:FULT)</t>
  </si>
  <si>
    <t>Funko, Inc. (NASDAQGS:FNKO)</t>
  </si>
  <si>
    <t>Futu Holdings Limited (NASDAQGM:FUTU)</t>
  </si>
  <si>
    <t>GameStop Corp. (NYSE:GME)</t>
  </si>
  <si>
    <t>Gaming and Leisure Properties, Inc. (NASDAQGS:GLPI)</t>
  </si>
  <si>
    <t>Gannett Co., Inc. (NYSE:GCI)</t>
  </si>
  <si>
    <t>Garmin Ltd. (NYSE:GRMN)</t>
  </si>
  <si>
    <t>Garrett Motion Inc. (NASDAQGS:GTX)</t>
  </si>
  <si>
    <t>Gartner, Inc. (NYSE:IT)</t>
  </si>
  <si>
    <t>Gates Industrial Corporation plc (NYSE:GTES)</t>
  </si>
  <si>
    <t>Gatos Silver, Inc. (NYSE:GATO)</t>
  </si>
  <si>
    <t>GATX Corporation (NYSE:GATX)</t>
  </si>
  <si>
    <t>GCM Grosvenor Inc. (NASDAQGM:GCMG)</t>
  </si>
  <si>
    <t>GDS Holdings Limited (NASDAQGM:GDS)</t>
  </si>
  <si>
    <t>GE HealthCare Technologies Inc. (NASDAQGS:GEHC)</t>
  </si>
  <si>
    <t>GE Vernova Inc. (NYSE:GEV)</t>
  </si>
  <si>
    <t>Gen Digital Inc. (NASDAQGS:GEN)</t>
  </si>
  <si>
    <t>Genco Shipping &amp; Trading Limited (NYSE:GNK)</t>
  </si>
  <si>
    <t>GeneDx Holdings Corp. (NASDAQGS:WGS)</t>
  </si>
  <si>
    <t>Generac Holdings Inc. (NYSE:GNRC)</t>
  </si>
  <si>
    <t>General American Investors Company, Inc. (NYSE:GAM)</t>
  </si>
  <si>
    <t>General Dynamics Corporation (NYSE:GD)</t>
  </si>
  <si>
    <t>General Electric Company (NYSE:GE)</t>
  </si>
  <si>
    <t>General Mills, Inc. (NYSE:GIS)</t>
  </si>
  <si>
    <t>General Motors Company (NYSE:GM)</t>
  </si>
  <si>
    <t>Genesis Energy, L.P. (NYSE:GEL)</t>
  </si>
  <si>
    <t>Genius Sports Limited (NYSE:GENI)</t>
  </si>
  <si>
    <t>Genpact Limited (NYSE:G)</t>
  </si>
  <si>
    <t>Gentex Corporation (NASDAQGS:GNTX)</t>
  </si>
  <si>
    <t>Gentherm Incorporated (NASDAQGS:THRM)</t>
  </si>
  <si>
    <t>Genuine Parts Company (NYSE:GPC)</t>
  </si>
  <si>
    <t>Genworth Financial, Inc. (NYSE:GNW)</t>
  </si>
  <si>
    <t>German American Bancorp, Inc. (NASDAQGS:GABC)</t>
  </si>
  <si>
    <t>Getty Realty Corp. (NYSE:GTY)</t>
  </si>
  <si>
    <t>Gibraltar Industries, Inc. (NASDAQGS:ROCK)</t>
  </si>
  <si>
    <t>GigaCloud Technology Inc. (NASDAQGM:GCT)</t>
  </si>
  <si>
    <t>G-III Apparel Group, Ltd. (NASDAQGS:GIII)</t>
  </si>
  <si>
    <t>Gilead Sciences, Inc. (NASDAQGS:GILD)</t>
  </si>
  <si>
    <t>GitLab Inc. (NASDAQGS:GTLB)</t>
  </si>
  <si>
    <t>Glacier Bancorp, Inc. (NYSE:GBCI)</t>
  </si>
  <si>
    <t>Gladstone Capital Corporation (NASDAQGS:GLAD)</t>
  </si>
  <si>
    <t>Gladstone Commercial Corporation (NASDAQGS:GOOD)</t>
  </si>
  <si>
    <t>Glaukos Corporation (NYSE:GKOS)</t>
  </si>
  <si>
    <t>Global Blue Group Holding AG (NYSE:GB)</t>
  </si>
  <si>
    <t>Global Business Travel Group, Inc. (NYSE:GBTG)</t>
  </si>
  <si>
    <t>Global Industrial Company (NYSE:GIC)</t>
  </si>
  <si>
    <t>Global Medical REIT Inc. (NYSE:GMRE)</t>
  </si>
  <si>
    <t>Global Net Lease, Inc. (NYSE:GNL)</t>
  </si>
  <si>
    <t>Global Partners LP (NYSE:GLP)</t>
  </si>
  <si>
    <t>Global Payments Inc. (NYSE:GPN)</t>
  </si>
  <si>
    <t>Global Ship Lease, Inc. (NYSE:GSL)</t>
  </si>
  <si>
    <t>Global X Funds - Global X Artificial Intelligence &amp; Technology ETF (NASDAQGM:AIQ)</t>
  </si>
  <si>
    <t>Global X Funds - Global X Conscious Companies ETF (NASDAQGM:KRMA)</t>
  </si>
  <si>
    <t>Global X Funds - Global X Cybersecurity ETF (NASDAQGM:BUG)</t>
  </si>
  <si>
    <t>Global X Funds - Global X NASDAQ 100 Covered Call ETF (NASDAQGM:QYLD)</t>
  </si>
  <si>
    <t>Global X Funds - Global X Robotics &amp; Artificial Intelligence ETF (NASDAQGM:BOTZ)</t>
  </si>
  <si>
    <t>Global X Funds - Global X S&amp;P 500 Catholic Values ETF (NASDAQGM:CATH)</t>
  </si>
  <si>
    <t>Global-E Online Ltd. (NASDAQGS:GLBE)</t>
  </si>
  <si>
    <t>GlobalFoundries Inc. (NASDAQGS:GFS)</t>
  </si>
  <si>
    <t>Globant S.A. (NYSE:GLOB)</t>
  </si>
  <si>
    <t>Globe Life Inc. (NYSE:GL)</t>
  </si>
  <si>
    <t>Globus Medical, Inc. (NYSE:GMED)</t>
  </si>
  <si>
    <t>GMS Inc. (NYSE:GMS)</t>
  </si>
  <si>
    <t>GoDaddy Inc. (NYSE:GDDY)</t>
  </si>
  <si>
    <t>Gogo Inc. (NASDAQGS:GOGO)</t>
  </si>
  <si>
    <t>Golar LNG Limited (NASDAQGS:GLNG)</t>
  </si>
  <si>
    <t>Golden Entertainment, Inc. (NASDAQGM:GDEN)</t>
  </si>
  <si>
    <t>Golden Ocean Group Limited (NASDAQGS:GOGL)</t>
  </si>
  <si>
    <t>Goldman Sachs BDC, Inc. (NYSE:GSBD)</t>
  </si>
  <si>
    <t>Golub Capital BDC, Inc. (NASDAQGS:GBDC)</t>
  </si>
  <si>
    <t>Goosehead Insurance, Inc (NASDAQGS:GSHD)</t>
  </si>
  <si>
    <t>Grab Holdings Limited (NASDAQGS:GRAB)</t>
  </si>
  <si>
    <t>Graco Inc. (NYSE:GGG)</t>
  </si>
  <si>
    <t>Graham Holdings Company (NYSE:GHC)</t>
  </si>
  <si>
    <t>GRAIL, Inc. (NASDAQGS:GRAL)</t>
  </si>
  <si>
    <t>Grand Canyon Education, Inc. (NASDAQGS:LOPE)</t>
  </si>
  <si>
    <t>Granite Construction Incorporated (NYSE:GVA)</t>
  </si>
  <si>
    <t>Granite Ridge Resources, Inc. (NYSE:GRNT)</t>
  </si>
  <si>
    <t>GraniteShares ETF Trust - GraniteShares 2x Long COIN Daily ETF (NASDAQGM:CONL)</t>
  </si>
  <si>
    <t>GraniteShares ETF Trust - GraniteShares 2x Long NVDA Daily ETF (NASDAQGM:NVDL)</t>
  </si>
  <si>
    <t>Graphic Packaging Holding Company (NYSE:GPK)</t>
  </si>
  <si>
    <t>Great Lakes Dredge &amp; Dock Corporation (NASDAQGS:GLDD)</t>
  </si>
  <si>
    <t>Great Southern Bancorp, Inc. (NASDAQGS:GSBC)</t>
  </si>
  <si>
    <t>Green Brick Partners, Inc. (NYSE:GRBK)</t>
  </si>
  <si>
    <t>Green Dot Corporation (NYSE:GDOT)</t>
  </si>
  <si>
    <t>Green Plains Inc. (NASDAQGS:GPRE)</t>
  </si>
  <si>
    <t>Greene County Bancorp, Inc. (NASDAQCM:GCBC)</t>
  </si>
  <si>
    <t>Greenfire Resources Ltd. (NYSE:GFR)</t>
  </si>
  <si>
    <t>Greenlight Capital Re, Ltd. (NASDAQGS:GLRE)</t>
  </si>
  <si>
    <t>Greif, Inc. (NYSE:GEF)</t>
  </si>
  <si>
    <t>Grid Dynamics Holdings, Inc. (NASDAQCM:GDYN)</t>
  </si>
  <si>
    <t>Griffon Corporation (NYSE:GFF)</t>
  </si>
  <si>
    <t>Grindr Inc. (NYSE:GRND)</t>
  </si>
  <si>
    <t>Grocery Outlet Holding Corp. (NASDAQGS:GO)</t>
  </si>
  <si>
    <t>Group 1 Automotive, Inc. (NYSE:GPI)</t>
  </si>
  <si>
    <t>Grupo Simec, S.A.B. de C.V. (NYSEAM:SIM)</t>
  </si>
  <si>
    <t>Guardant Health, Inc. (NASDAQGS:GH)</t>
  </si>
  <si>
    <t>Guardian Pharmacy Services, Inc. (NYSE:GRDN)</t>
  </si>
  <si>
    <t>Guess?, Inc. (NYSE:GES)</t>
  </si>
  <si>
    <t>Guggenheim Active Allocation Fund (NYSE:GUG)</t>
  </si>
  <si>
    <t>Guggenheim Strategic Opportunities Fund (NYSE:GOF)</t>
  </si>
  <si>
    <t>Guidewire Software, Inc. (NYSE:GWRE)</t>
  </si>
  <si>
    <t>Guild Holdings Company (NYSE:GHLD)</t>
  </si>
  <si>
    <t>Gulfport Energy Corporation (NYSE:GPOR)</t>
  </si>
  <si>
    <t>GXO Logistics, Inc. (NYSE:GXO)</t>
  </si>
  <si>
    <t>Gyre Therapeutics, Inc. (NASDAQCM:GYRE)</t>
  </si>
  <si>
    <t>H World Group Limited (NASDAQGS:HTHT)</t>
  </si>
  <si>
    <t>H&amp;E Equipment Services, Inc. (NASDAQGS:HEES)</t>
  </si>
  <si>
    <t>H&amp;R Block, Inc. (NYSE:HRB)</t>
  </si>
  <si>
    <t>H.B. Fuller Company (NYSE:FUL)</t>
  </si>
  <si>
    <t>HA Sustainable Infrastructure Capital, Inc. (NYSE:HASI)</t>
  </si>
  <si>
    <t>Haemonetics Corporation (NYSE:HAE)</t>
  </si>
  <si>
    <t>Hagerty, Inc. (NYSE:HGTY)</t>
  </si>
  <si>
    <t>Hallador Energy Company (NASDAQCM:HNRG)</t>
  </si>
  <si>
    <t>Halliburton Company (NYSE:HAL)</t>
  </si>
  <si>
    <t>Halozyme Therapeutics, Inc. (NASDAQGS:HALO)</t>
  </si>
  <si>
    <t>Hamilton Insurance Group, Ltd. (NYSE:HG)</t>
  </si>
  <si>
    <t>Hamilton Lane Incorporated (NASDAQGS:HLNE)</t>
  </si>
  <si>
    <t>Hancock Whitney Corporation (NASDAQGS:HWC)</t>
  </si>
  <si>
    <t>Hanesbrands Inc. (NYSE:HBI)</t>
  </si>
  <si>
    <t>Hanmi Financial Corporation (NASDAQGS:HAFC)</t>
  </si>
  <si>
    <t>Harbor ETF Trust - Harbor Long-Term Growers ETF (NYSE:WINN)</t>
  </si>
  <si>
    <t>HarborOne Bancorp, Inc. (NASDAQGS:HONE)</t>
  </si>
  <si>
    <t>Harley-Davidson, Inc. (NYSE:HOG)</t>
  </si>
  <si>
    <t>Harmonic Inc. (NASDAQGS:HLIT)</t>
  </si>
  <si>
    <t>Harmony Biosciences Holdings, Inc. (NASDAQGM:HRMY)</t>
  </si>
  <si>
    <t>Harrow, Inc. (NASDAQGM:HROW)</t>
  </si>
  <si>
    <t>Hasbro, Inc. (NASDAQGS:HAS)</t>
  </si>
  <si>
    <t>HashiCorp, Inc. (NASDAQGS:HCP)</t>
  </si>
  <si>
    <t>Hawaiian Electric Industries, Inc. (NYSE:HE)</t>
  </si>
  <si>
    <t>Hawkins, Inc. (NASDAQGS:HWKN)</t>
  </si>
  <si>
    <t>Hayward Holdings, Inc. (NYSE:HAYW)</t>
  </si>
  <si>
    <t>HBT Financial, Inc. (NASDAQGS:HBT)</t>
  </si>
  <si>
    <t>HCA Healthcare, Inc. (NYSE:HCA)</t>
  </si>
  <si>
    <t>HCI Group, Inc. (NYSE:HCI)</t>
  </si>
  <si>
    <t>Healthcare Realty Trust Incorporated (NYSE:HR)</t>
  </si>
  <si>
    <t>Healthcare Services Group, Inc. (NASDAQGS:HCSG)</t>
  </si>
  <si>
    <t>HealthEquity, Inc. (NASDAQGS:HQY)</t>
  </si>
  <si>
    <t>Healthpeak Properties, Inc. (NYSE:DOC)</t>
  </si>
  <si>
    <t>HealthStream, Inc. (NASDAQGS:HSTM)</t>
  </si>
  <si>
    <t>Heartland Express, Inc. (NASDAQGS:HTLD)</t>
  </si>
  <si>
    <t>Heartland Financial USA, Inc. (NASDAQGS:HTLF)</t>
  </si>
  <si>
    <t>Hecla Mining Company (NYSE:HL)</t>
  </si>
  <si>
    <t>HEICO Corporation (NYSE:HEI)</t>
  </si>
  <si>
    <t>Heidrick &amp; Struggles International, Inc. (NASDAQGS:HSII)</t>
  </si>
  <si>
    <t>Helen of Troy Limited (NASDAQGS:HELE)</t>
  </si>
  <si>
    <t>Helios Technologies, Inc. (NYSE:HLIO)</t>
  </si>
  <si>
    <t>Helix Energy Solutions Group, Inc. (NYSE:HLX)</t>
  </si>
  <si>
    <t>Hello Group Inc. (NASDAQGS:MOMO)</t>
  </si>
  <si>
    <t>Helmerich &amp; Payne, Inc. (NYSE:HP)</t>
  </si>
  <si>
    <t>Henry Schein, Inc. (NASDAQGS:HSIC)</t>
  </si>
  <si>
    <t>Herbalife Ltd. (NYSE:HLF)</t>
  </si>
  <si>
    <t>Herc Holdings Inc. (NYSE:HRI)</t>
  </si>
  <si>
    <t>Hercules Capital, Inc. (NYSE:HTGC)</t>
  </si>
  <si>
    <t>Heritage Commerce Corp (NASDAQGS:HTBK)</t>
  </si>
  <si>
    <t>Heritage Financial Corporation (NASDAQGS:HFWA)</t>
  </si>
  <si>
    <t>Hess Corporation (NYSE:HES)</t>
  </si>
  <si>
    <t>Hess Midstream LP (NYSE:HESM)</t>
  </si>
  <si>
    <t>Hewlett Packard Enterprise Company (NYSE:HPE)</t>
  </si>
  <si>
    <t>Hexcel Corporation (NYSE:HXL)</t>
  </si>
  <si>
    <t>HF Sinclair Corporation (NYSE:DINO)</t>
  </si>
  <si>
    <t>HighPeak Energy, Inc. (NASDAQGM:HPK)</t>
  </si>
  <si>
    <t>Highwoods Properties, Inc. (NYSE:HIW)</t>
  </si>
  <si>
    <t>Hillenbrand, Inc. (NYSE:HI)</t>
  </si>
  <si>
    <t>Hillman Solutions Corp. (NASDAQGM:HLMN)</t>
  </si>
  <si>
    <t>Hilltop Holdings Inc. (NYSE:HTH)</t>
  </si>
  <si>
    <t>Hilton Grand Vacations Inc. (NYSE:HGV)</t>
  </si>
  <si>
    <t>Hilton Worldwide Holdings Inc. (NYSE:HLT)</t>
  </si>
  <si>
    <t>Himax Technologies, Inc. (NASDAQGS:HIMX)</t>
  </si>
  <si>
    <t>Hims &amp; Hers Health, Inc. (NYSE:HIMS)</t>
  </si>
  <si>
    <t>Hingham Institution for Savings (NASDAQGM:HIFS)</t>
  </si>
  <si>
    <t>Hippo Holdings Inc. (NYSE:HIPO)</t>
  </si>
  <si>
    <t>HNI Corporation (NYSE:HNI)</t>
  </si>
  <si>
    <t>Hologic, Inc. (NASDAQGS:HOLX)</t>
  </si>
  <si>
    <t>Home Bancshares, Inc. (Conway, AR) (NYSE:HOMB)</t>
  </si>
  <si>
    <t>HomeTrust Bancshares, Inc. (NASDAQGS:HTBI)</t>
  </si>
  <si>
    <t>Honeywell International Inc. (NASDAQGS:HON)</t>
  </si>
  <si>
    <t>Hope Bancorp, Inc. (NASDAQGS:HOPE)</t>
  </si>
  <si>
    <t>Horace Mann Educators Corporation (NYSE:HMN)</t>
  </si>
  <si>
    <t>Horizon Bancorp, Inc. (NASDAQGS:HBNC)</t>
  </si>
  <si>
    <t>Hormel Foods Corporation (NYSE:HRL)</t>
  </si>
  <si>
    <t>Host Hotels &amp; Resorts, Inc. (NASDAQGS:HST)</t>
  </si>
  <si>
    <t>Houlihan Lokey, Inc. (NYSE:HLI)</t>
  </si>
  <si>
    <t>Hovnanian Enterprises, Inc. (NYSE:HOV)</t>
  </si>
  <si>
    <t>Howard Hughes Holdings Inc. (NYSE:HHH)</t>
  </si>
  <si>
    <t>Howmet Aerospace Inc. (NYSE:HWM)</t>
  </si>
  <si>
    <t>HP Inc. (NYSE:HPQ)</t>
  </si>
  <si>
    <t>Hub Group, Inc. (NASDAQGS:HUBG)</t>
  </si>
  <si>
    <t>Hubbell Incorporated (NYSE:HUBB)</t>
  </si>
  <si>
    <t>HubSpot, Inc. (NYSE:HUBS)</t>
  </si>
  <si>
    <t>Humana Inc. (NYSE:HUM)</t>
  </si>
  <si>
    <t>Huntington Bancshares Incorporated (NASDAQGS:HBAN)</t>
  </si>
  <si>
    <t>Huntington Ingalls Industries, Inc. (NYSE:HII)</t>
  </si>
  <si>
    <t>Huntsman Corporation (NYSE:HUN)</t>
  </si>
  <si>
    <t>Huron Consulting Group Inc. (NASDAQGS:HURN)</t>
  </si>
  <si>
    <t>Hut 8 Corp. (NASDAQGS:HUT)</t>
  </si>
  <si>
    <t>Hyatt Hotels Corporation (NYSE:H)</t>
  </si>
  <si>
    <t>Hyster-Yale, Inc. (NYSE:HY)</t>
  </si>
  <si>
    <t>i3 Verticals, Inc. (NASDAQGS:IIIV)</t>
  </si>
  <si>
    <t>IAC Inc. (NASDAQGS:IAC)</t>
  </si>
  <si>
    <t>Ibotta, Inc. (NYSE:IBTA)</t>
  </si>
  <si>
    <t>Icahn Enterprises L.P. (NASDAQGS:IEP)</t>
  </si>
  <si>
    <t>ICF International, Inc. (NASDAQGS:ICFI)</t>
  </si>
  <si>
    <t>Ichor Holdings, Ltd. (NASDAQGS:ICHR)</t>
  </si>
  <si>
    <t>ICON Public Limited Company (NASDAQGS:ICLR)</t>
  </si>
  <si>
    <t>ICU Medical, Inc. (NASDAQGS:ICUI)</t>
  </si>
  <si>
    <t>IDACORP, Inc. (NYSE:IDA)</t>
  </si>
  <si>
    <t>IDEAYA Biosciences, Inc. (NASDAQGS:IDYA)</t>
  </si>
  <si>
    <t>IDEX Corporation (NYSE:IEX)</t>
  </si>
  <si>
    <t>IDEXX Laboratories, Inc. (NASDAQGS:IDXX)</t>
  </si>
  <si>
    <t>IDT Corporation (NYSE:IDT)</t>
  </si>
  <si>
    <t>IES Holdings, Inc. (NASDAQGM:IESC)</t>
  </si>
  <si>
    <t>IGM Biosciences, Inc. (NASDAQGS:IGMS)</t>
  </si>
  <si>
    <t>Illinois Tool Works Inc. (NYSE:ITW)</t>
  </si>
  <si>
    <t>Illumina, Inc. (NASDAQGS:ILMN)</t>
  </si>
  <si>
    <t>IMAX Corporation (NYSE:IMAX)</t>
  </si>
  <si>
    <t>Immatics N.V. (NASDAQCM:IMTX)</t>
  </si>
  <si>
    <t>ImmunityBio, Inc. (NASDAQGS:IBRX)</t>
  </si>
  <si>
    <t>Immunocore Holdings plc (NASDAQGS:IMCR)</t>
  </si>
  <si>
    <t>Immunome, Inc. (NASDAQCM:IMNM)</t>
  </si>
  <si>
    <t>Immunovant, Inc. (NASDAQGS:IMVT)</t>
  </si>
  <si>
    <t>Impinj, Inc. (NASDAQGS:PI)</t>
  </si>
  <si>
    <t>Inari Medical, Inc. (NASDAQGS:NARI)</t>
  </si>
  <si>
    <t>Incyte Corporation (NASDAQGS:INCY)</t>
  </si>
  <si>
    <t>Independence Realty Trust, Inc. (NYSE:IRT)</t>
  </si>
  <si>
    <t>Independent Bank Corp. (NASDAQGS:INDB)</t>
  </si>
  <si>
    <t>Independent Bank Corporation (NASDAQGS:IBCP)</t>
  </si>
  <si>
    <t>Independent Bank Group, Inc. (NASDAQGS:IBTX)</t>
  </si>
  <si>
    <t>Infinera Corporation (NASDAQGS:INFN)</t>
  </si>
  <si>
    <t>Informatica Inc. (NYSE:INFA)</t>
  </si>
  <si>
    <t>Ingersoll Rand Inc. (NYSE:IR)</t>
  </si>
  <si>
    <t>Ingevity Corporation (NYSE:NGVT)</t>
  </si>
  <si>
    <t>Ingles Markets, Incorporated (NASDAQGS:IMKT.A)</t>
  </si>
  <si>
    <t>Ingram Micro Holding Corporation (NYSE:INGM)</t>
  </si>
  <si>
    <t>Ingredion Incorporated (NYSE:INGR)</t>
  </si>
  <si>
    <t>InMode Ltd. (NASDAQGS:INMD)</t>
  </si>
  <si>
    <t>Innodata Inc. (NASDAQGM:INOD)</t>
  </si>
  <si>
    <t>Innospec Inc. (NASDAQGS:IOSP)</t>
  </si>
  <si>
    <t>Innovative Industrial Properties, Inc. (NYSE:IIPR)</t>
  </si>
  <si>
    <t>Innovex International, Inc. (NYSE:INVX)</t>
  </si>
  <si>
    <t>Innoviva, Inc. (NASDAQGS:INVA)</t>
  </si>
  <si>
    <t>Innventure, Inc. (NASDAQGM:INV)</t>
  </si>
  <si>
    <t>Insight Enterprises, Inc. (NASDAQGS:NSIT)</t>
  </si>
  <si>
    <t>Insmed Incorporated (NASDAQGS:INSM)</t>
  </si>
  <si>
    <t>Insperity, Inc. (NYSE:NSP)</t>
  </si>
  <si>
    <t>Inspire Medical Systems, Inc. (NYSE:INSP)</t>
  </si>
  <si>
    <t>Installed Building Products, Inc. (NYSE:IBP)</t>
  </si>
  <si>
    <t>Insteel Industries, Inc. (NYSE:IIIN)</t>
  </si>
  <si>
    <t>Insulet Corporation (NASDAQGS:PODD)</t>
  </si>
  <si>
    <t>Intapp, Inc. (NASDAQGS:INTA)</t>
  </si>
  <si>
    <t>Integer Holdings Corporation (NYSE:ITGR)</t>
  </si>
  <si>
    <t>Integra LifeSciences Holdings Corporation (NASDAQGS:IART)</t>
  </si>
  <si>
    <t>Integral Ad Science Holding Corp. (NASDAQGS:IAS)</t>
  </si>
  <si>
    <t>Intel Corporation (NASDAQGS:INTC)</t>
  </si>
  <si>
    <t>Intellia Therapeutics, Inc. (NASDAQGM:NTLA)</t>
  </si>
  <si>
    <t>Inter &amp; Co, Inc. (NASDAQGS:INTR)</t>
  </si>
  <si>
    <t>Interactive Brokers Group, Inc. (NASDAQGS:IBKR)</t>
  </si>
  <si>
    <t>Intercontinental Exchange, Inc. (NYSE:ICE)</t>
  </si>
  <si>
    <t>InterDigital, Inc. (NASDAQGS:IDCC)</t>
  </si>
  <si>
    <t>Interface, Inc. (NASDAQGS:TILE)</t>
  </si>
  <si>
    <t>International Bancshares Corporation (NASDAQGS:IBOC)</t>
  </si>
  <si>
    <t>International Business Machines Corporation (NYSE:IBM)</t>
  </si>
  <si>
    <t>International Flavors &amp; Fragrances Inc. (NYSE:IFF)</t>
  </si>
  <si>
    <t>International Game Technology PLC (NYSE:IGT)</t>
  </si>
  <si>
    <t>International General Insurance Holdings Ltd. (NASDAQCM:IGIC)</t>
  </si>
  <si>
    <t>International Money Express, Inc. (NASDAQCM:IMXI)</t>
  </si>
  <si>
    <t>International Paper Company (NYSE:IP)</t>
  </si>
  <si>
    <t>International Seaways, Inc. (NYSE:INSW)</t>
  </si>
  <si>
    <t>Interparfums, Inc. (NASDAQGS:IPAR)</t>
  </si>
  <si>
    <t>Intra-Cellular Therapies, Inc. (NASDAQGS:ITCI)</t>
  </si>
  <si>
    <t>Intuit Inc. (NASDAQGS:INTU)</t>
  </si>
  <si>
    <t>Intuitive Machines, Inc. (NASDAQGM:LUNR)</t>
  </si>
  <si>
    <t>Intuitive Surgical, Inc. (NASDAQGS:ISRG)</t>
  </si>
  <si>
    <t>InvenTrust Properties Corp. (NYSE:IVT)</t>
  </si>
  <si>
    <t>Invesco Actively Managed Exchange-Traded Fund Trust - Invesco Variable Rate Inve (NASDAQGM:VRIG)</t>
  </si>
  <si>
    <t>Invesco BulletShares 2025 High Yield Corporate Bond ETF (NASDAQGM:BSJP)</t>
  </si>
  <si>
    <t>Invesco BulletShares 2026 High Yield Corporate Bond ETF (NASDAQGM:BSJQ)</t>
  </si>
  <si>
    <t>Invesco Exchange-Traded Fund Trust - Invesco BuyBack Achievers ETF (NASDAQGM:PKW)</t>
  </si>
  <si>
    <t>Invesco Exchange-Traded Fund Trust - Invesco Dividend Achievers ETF (NASDAQGM:PFM)</t>
  </si>
  <si>
    <t>Invesco Exchange-Traded Fund Trust - Invesco Dorsey Wright Momentum ETF (NASDAQGM:PDP)</t>
  </si>
  <si>
    <t>Invesco Exchange-Traded Fund Trust - Invesco Dorsey Wright Technology Momentum E (NASDAQGM:PTF)</t>
  </si>
  <si>
    <t>Invesco Exchange-Traded Fund Trust - Invesco FTSE RAFI US 1500 Small-Mid ETF (NASDAQGM:PRFZ)</t>
  </si>
  <si>
    <t>Invesco Exchange-Traded Fund Trust - Invesco High Yield Equity Dividend Achievers ETF (NASDAQGM:PEY)</t>
  </si>
  <si>
    <t>Invesco Exchange-Traded Fund Trust - Invesco International Dividend Achievers ETF (NASDAQGM:PID)</t>
  </si>
  <si>
    <t>Invesco Exchange-Traded Fund Trust - Invesco NASDAQ Internet ETF (NASDAQGM:PNQI)</t>
  </si>
  <si>
    <t>Invesco Exchange-Traded Fund Trust - Invesco Water Resources ETF (NASDAQGM:PHO)</t>
  </si>
  <si>
    <t>Invesco Exchange-Traded Fund Trust II - Invesco Dorsey Wright SmallCap Momentum ETF (NASDAQGM:DWAS)</t>
  </si>
  <si>
    <t>Invesco Exchange-Traded Fund Trust II - Invesco Equal Weight 0-30 Year Treasury ETF (NASDAQGM:GOVI)</t>
  </si>
  <si>
    <t>Invesco Exchange-Traded Fund Trust II - Invesco KBW Bank ETF (NASDAQGM:KBWB)</t>
  </si>
  <si>
    <t>Invesco Exchange-Traded Fund Trust II - Invesco NASDAQ 100 ETF (NASDAQGM:QQQM)</t>
  </si>
  <si>
    <t>Invesco Exchange-Traded Fund Trust II - Invesco NASDAQ Next Gen 100 ETF (NASDAQGM:QQQJ)</t>
  </si>
  <si>
    <t>Invesco Exchange-Traded Self-Indexed Fund Trust - Invesco BulletShares 2024 Corp (NASDAQGM:BSCO)</t>
  </si>
  <si>
    <t>Invesco Exchange-Traded Self-Indexed Fund Trust - Invesco BulletShares 2025 Corp (NASDAQGM:BSCP)</t>
  </si>
  <si>
    <t>Invesco Exchange-Traded Self-Indexed Fund Trust - Invesco BulletShares 2026 Corp (NASDAQGM:BSCQ)</t>
  </si>
  <si>
    <t>Invesco Exchange-Traded Self-Indexed Fund Trust - Invesco BulletShares 2027 Corporate Bond ETF (NASDAQGM:BSCR)</t>
  </si>
  <si>
    <t>Invesco Exchange-Traded Self-Indexed Fund Trust - Invesco BulletShares 2028 Corporate Bond ETF (NASDAQGM:BSCS)</t>
  </si>
  <si>
    <t>Invesco Exchange-Traded Self-Indexed Fund Trust - Invesco BulletShares 2029 Corporate Bond ETF (NASDAQGM:BSCT)</t>
  </si>
  <si>
    <t>Invesco Exchange-Traded Self-Indexed Fund Trust - Invesco BulletShares 2030 Corp (NASDAQGM:BSCU)</t>
  </si>
  <si>
    <t>Invesco Exchange-Traded Self-Indexed Fund Trust - Invesco BulletShares 2031 Corp (NASDAQGM:BSCV)</t>
  </si>
  <si>
    <t>Invesco Exchange-Traded Self-Indexed Fund Trust - Invesco BulletShares 2032 Corp (NASDAQGM:BSCW)</t>
  </si>
  <si>
    <t>Invesco Exchange-Traded Self-Indexed Fund Trust - Invesco RAFI Strategic US ETF (NASDAQGM:IUS)</t>
  </si>
  <si>
    <t>Invesco Ltd. (NYSE:IVZ)</t>
  </si>
  <si>
    <t>Invesco Municipal Opportunity Trust (NYSE:VMO)</t>
  </si>
  <si>
    <t>Invesco Municipal Trust (NYSE:VKQ)</t>
  </si>
  <si>
    <t>Invesco Optimum Yield Diversified Commodity Strategy No K-1 ETF (NASDAQGM:PDBC)</t>
  </si>
  <si>
    <t>Invesco QQQ Trust, Series 1 (NASDAQGM:QQQ)</t>
  </si>
  <si>
    <t>Invesco Quality Municipal Income Trust (NYSE:IQI)</t>
  </si>
  <si>
    <t>Invesco Trust for Investment Grade Municipals (NYSE:VGM)</t>
  </si>
  <si>
    <t>Invesco Value Municipal Income Trust (NYSE:IIM)</t>
  </si>
  <si>
    <t>Investors Title Company (NASDAQGS:ITIC)</t>
  </si>
  <si>
    <t>Invitation Homes Inc. (NYSE:INVH)</t>
  </si>
  <si>
    <t>Ionis Pharmaceuticals, Inc. (NASDAQGS:IONS)</t>
  </si>
  <si>
    <t>IonQ, Inc. (NYSE:IONQ)</t>
  </si>
  <si>
    <t>Iovance Biotherapeutics, Inc. (NASDAQGM:IOVA)</t>
  </si>
  <si>
    <t>IPG Photonics Corporation (NASDAQGS:IPGP)</t>
  </si>
  <si>
    <t>IQVIA Holdings Inc. (NYSE:IQV)</t>
  </si>
  <si>
    <t>IRADIMED CORPORATION (NASDAQGM:IRMD)</t>
  </si>
  <si>
    <t>iRhythm Technologies, Inc. (NASDAQGS:IRTC)</t>
  </si>
  <si>
    <t>Iridium Communications Inc. (NASDAQGS:IRDM)</t>
  </si>
  <si>
    <t>Iris Energy Limited (NASDAQGS:IREN)</t>
  </si>
  <si>
    <t>Iron Mountain Incorporated (NYSE:IRM)</t>
  </si>
  <si>
    <t>iShares Bitcoin Trust ETF (NASDAQGM:IBIT)</t>
  </si>
  <si>
    <t>iShares Ethereum Trust - iShares Ethereum Trust ETF (NASDAQGM:ETHA)</t>
  </si>
  <si>
    <t>iShares Trust - iShares 0-5 Year Investment Grade Corporate Bond ETF (NASDAQGM:SLQD)</t>
  </si>
  <si>
    <t>iShares Trust - iShares 1-3 Year Treasury Bond ETF (NASDAQGM:SHY)</t>
  </si>
  <si>
    <t>iShares Trust - iShares 1-5 Year Investment Grade Corporate Bond ETF (NASDAQGM:IGSB)</t>
  </si>
  <si>
    <t>iShares Trust - iShares 20+ Year Treasury Bond ETF (NASDAQGM:TLT)</t>
  </si>
  <si>
    <t>iShares Trust - iShares 3-7 Year Treasury Bond ETF (NASDAQGM:IEI)</t>
  </si>
  <si>
    <t>iShares Trust - iShares 5-10 Year Investment Grade Corporate Bond ETF (NASDAQGM:IGIB)</t>
  </si>
  <si>
    <t>iShares Trust - iShares 7-10 Year Treasury Bond ETF (NASDAQGM:IEF)</t>
  </si>
  <si>
    <t>iShares Trust - iShares Asia 50 ETF (NASDAQGM:AIA)</t>
  </si>
  <si>
    <t>iShares Trust - iShares Biotechnology ETF (NASDAQGM:IBB)</t>
  </si>
  <si>
    <t>iShares Trust - iShares Broad USD Investment Grade Corporate Bond ETF (NASDAQGM:USIG)</t>
  </si>
  <si>
    <t>iShares Trust - iShares Climate Conscious &amp; Transition MSCI USA ETF (NASDAQGM:USCL)</t>
  </si>
  <si>
    <t>iShares Trust - iShares Core 1-5 Year USD Bond ETF (NASDAQGM:ISTB)</t>
  </si>
  <si>
    <t>iShares Trust - iShares Core MSCI Total International Stock ETF (NASDAQGM:IXUS)</t>
  </si>
  <si>
    <t>iShares Trust - iShares Core S&amp;P U.S. Growth ETF (NASDAQGM:IUSG)</t>
  </si>
  <si>
    <t>iShares Trust - iShares Core S&amp;P U.S. Value ETF (NASDAQGM:IUSV)</t>
  </si>
  <si>
    <t>iShares Trust - iShares Core Total USD Bond Market ETF (NASDAQGM:IUSB)</t>
  </si>
  <si>
    <t>iShares Trust - iShares ESG Advanced MSCI EAFE ETF (NASDAQGM:DMXF)</t>
  </si>
  <si>
    <t>iShares Trust - iShares ESG Advanced MSCI USA ETF (NASDAQGM:USXF)</t>
  </si>
  <si>
    <t>iShares Trust - iShares ESG Aware 1-5 Year USD Corporate Bond ETF (NASDAQGM:SUSB)</t>
  </si>
  <si>
    <t>iShares Trust - iShares ESG Aware MSCI EAFE ETF (NASDAQGM:ESGD)</t>
  </si>
  <si>
    <t>iShares Trust - iShares ESG Aware MSCI USA ETF (NASDAQGM:ESGU)</t>
  </si>
  <si>
    <t>iShares Trust - iShares ESG Aware USD Corporate Bond ETF (NASDAQGM:SUSC)</t>
  </si>
  <si>
    <t>iShares Trust - iShares ESG MSCI USA Leaders ETF (NASDAQGM:SUSL)</t>
  </si>
  <si>
    <t>iShares Trust - iShares Exponential Technologies ETF (NASDAQGM:XT)</t>
  </si>
  <si>
    <t>iShares Trust - iShares Fallen Angels USD Bond ETF (NASDAQGM:FALN)</t>
  </si>
  <si>
    <t>iShares Trust - iShares Global Clean Energy ETF (NASDAQGM:ICLN)</t>
  </si>
  <si>
    <t>iShares Trust - iShares Global Infrastructure ETF (NASDAQGM:IGF)</t>
  </si>
  <si>
    <t>iShares Trust - iShares iBonds Dec 2024 Term Treasury ETF (NASDAQGM:IBTE)</t>
  </si>
  <si>
    <t>iShares Trust - iShares iBonds Dec 2025 Term Treasury ETF (NASDAQGM:IBTF)</t>
  </si>
  <si>
    <t>iShares Trust - iShares iBonds Dec 2026 Term Treasury ETF (NASDAQGM:IBTG)</t>
  </si>
  <si>
    <t>iShares Trust - iShares iBonds Dec 2027 Term Treasury ETF (NASDAQGM:IBTH)</t>
  </si>
  <si>
    <t>iShares Trust - iShares iBonds Dec 2028 Term Treasury ETF (NASDAQGM:IBTI)</t>
  </si>
  <si>
    <t>iShares Trust - iShares India 50 ETF (NASDAQGM:INDY)</t>
  </si>
  <si>
    <t>iShares Trust - iShares International Treasury Bond ETF (NASDAQGM:IGOV)</t>
  </si>
  <si>
    <t>iShares Trust - iShares J.P. Morgan USD Emerging Markets Bond ETF (NASDAQGM:EMB)</t>
  </si>
  <si>
    <t>iShares Trust - iShares MBS ETF (NASDAQGM:MBB)</t>
  </si>
  <si>
    <t>iShares Trust - iShares Morningstar Mid-Cap Value ETF (NASDAQGM:IMCV)</t>
  </si>
  <si>
    <t>iShares Trust - iShares MSCI ACWI ETF (NASDAQGM:ACWI)</t>
  </si>
  <si>
    <t>iShares Trust - iShares MSCI ACWI ex U.S. ETF (NASDAQGM:ACWX)</t>
  </si>
  <si>
    <t>iShares Trust - iShares MSCI All Country Asia ex Japan ETF (NASDAQGM:AAXJ)</t>
  </si>
  <si>
    <t>iShares Trust - iShares MSCI China ETF (NASDAQGM:MCHI)</t>
  </si>
  <si>
    <t>iShares Trust - iShares MSCI EAFE Small-Cap ETF (NASDAQGM:SCZ)</t>
  </si>
  <si>
    <t>iShares Trust - iShares MSCI Europe Financials ETF (NASDAQGM:EUFN)</t>
  </si>
  <si>
    <t>iShares Trust - iShares Paris-Aligned Climate MSCI USA ETF (NASDAQGM:PABU)</t>
  </si>
  <si>
    <t>iShares Trust - iShares Preferred and Income Securities ETF (NASDAQGM:PFF)</t>
  </si>
  <si>
    <t>iShares Trust - iShares S&amp;P Small-Cap 600 Growth ETF (NASDAQGM:IJT)</t>
  </si>
  <si>
    <t>iShares Trust - iShares Select Dividend ETF (NASDAQGM:DVY)</t>
  </si>
  <si>
    <t>iShares Trust - iShares Semiconductor ETF (NASDAQGM:SOXX)</t>
  </si>
  <si>
    <t>iShares Trust - iShares Short Treasury Bond ETF (NASDAQGM:SHV)</t>
  </si>
  <si>
    <t>iShares U.S. ETF Trust - iShares GSCI Commodity Dynamic Roll Strategy ETF (NASDAQGM:COMT)</t>
  </si>
  <si>
    <t>iShares, Inc. - iShares ESG Aware MSCI EM ETF (NASDAQGM:ESGE)</t>
  </si>
  <si>
    <t>iShares, Inc. - iShares MSCI Emerging Markets ex China ETF (NASDAQGM:EMXC)</t>
  </si>
  <si>
    <t>iShares, Inc. - iShares MSCI Global Gold Miners ETF (NASDAQGM:RING)</t>
  </si>
  <si>
    <t>Itron, Inc. (NASDAQGS:ITRI)</t>
  </si>
  <si>
    <t>ITT Inc. (NYSE:ITT)</t>
  </si>
  <si>
    <t>Ituran Location and Control Ltd. (NASDAQGS:ITRN)</t>
  </si>
  <si>
    <t>Ivanhoe Electric Inc. (NYSEAM:IE)</t>
  </si>
  <si>
    <t>J&amp;J Snack Foods Corp. (NASDAQGS:JJSF)</t>
  </si>
  <si>
    <t>J.B. Hunt Transport Services, Inc. (NASDAQGS:JBHT)</t>
  </si>
  <si>
    <t>J.P. Morgan Exchange-Traded Fund Trust - JPMorgan Active Bond ETF (NYSE:JBND)</t>
  </si>
  <si>
    <t>J.P. Morgan Exchange-Traded Fund Trust - JPMorgan Global Select Equity ETF (NASDAQGM:JGLO)</t>
  </si>
  <si>
    <t>J.P. Morgan Exchange-Traded Fund Trust - JPMorgan Nasdaq Equity Premium Income ETF (NASDAQGM:JEPQ)</t>
  </si>
  <si>
    <t>J.P. Morgan Exchange-Traded Fund Trust - JPMorgan U.S. Tech Leaders ETF (NASDAQGM:JTEK)</t>
  </si>
  <si>
    <t>Jabil Inc. (NYSE:JBL)</t>
  </si>
  <si>
    <t>Jack Henry &amp; Associates, Inc. (NASDAQGS:JKHY)</t>
  </si>
  <si>
    <t>Jack in the Box Inc. (NASDAQGS:JACK)</t>
  </si>
  <si>
    <t>Jackson Financial Inc. (NYSE:JXN)</t>
  </si>
  <si>
    <t>Jacobs Solutions Inc. (NYSE:J)</t>
  </si>
  <si>
    <t>Jamf Holding Corp. (NASDAQGS:JAMF)</t>
  </si>
  <si>
    <t>Janus Henderson Group plc (NYSE:JHG)</t>
  </si>
  <si>
    <t>Janus International Group, Inc. (NYSE:JBI)</t>
  </si>
  <si>
    <t>Janux Therapeutics, Inc. (NASDAQGM:JANX)</t>
  </si>
  <si>
    <t>Jazz Pharmaceuticals plc (NASDAQGS:JAZZ)</t>
  </si>
  <si>
    <t>JBG SMITH Properties (NYSE:JBGS)</t>
  </si>
  <si>
    <t>JD.com, Inc. (NASDAQGS:JD)</t>
  </si>
  <si>
    <t>Jefferies Financial Group Inc. (NYSE:JEF)</t>
  </si>
  <si>
    <t>JELD-WEN Holding, Inc. (NYSE:JELD)</t>
  </si>
  <si>
    <t>JetBlue Airways Corporation (NASDAQGS:JBLU)</t>
  </si>
  <si>
    <t>JFrog Ltd. (NASDAQGS:FROG)</t>
  </si>
  <si>
    <t>JinkoSolar Holding Co., Ltd. (NYSE:JKS)</t>
  </si>
  <si>
    <t>Joby Aviation, Inc. (NYSE:JOBY)</t>
  </si>
  <si>
    <t>John B. Sanfilippo &amp; Son, Inc. (NASDAQGS:JBSS)</t>
  </si>
  <si>
    <t>John Bean Technologies Corporation (NYSE:JBT)</t>
  </si>
  <si>
    <t>John Hancock Financial Opportunities Fund (NYSE:BTO)</t>
  </si>
  <si>
    <t>John Hancock Premium Dividend Fund (NYSE:PDT)</t>
  </si>
  <si>
    <t>John Hancock Tax-Advantaged Dividend Income Fund (NYSE:HTD)</t>
  </si>
  <si>
    <t>John Wiley &amp; Sons, Inc. (NYSE:WLY)</t>
  </si>
  <si>
    <t>Johnson &amp; Johnson (NYSE:JNJ)</t>
  </si>
  <si>
    <t>Johnson Controls International plc (NYSE:JCI)</t>
  </si>
  <si>
    <t>Joint Stock Company Kaspi.kz (NASDAQGS:KSPI)</t>
  </si>
  <si>
    <t>Jones Lang LaSalle Incorporated (NYSE:JLL)</t>
  </si>
  <si>
    <t>JOYY Inc. (NASDAQGS:YY)</t>
  </si>
  <si>
    <t>JPMorgan Chase &amp; Co. (NYSE:JPM)</t>
  </si>
  <si>
    <t>Juniper Networks, Inc. (NYSE:JNPR)</t>
  </si>
  <si>
    <t>Kadant Inc. (NYSE:KAI)</t>
  </si>
  <si>
    <t>Kaiser Aluminum Corporation (NASDAQGS:KALU)</t>
  </si>
  <si>
    <t>Kanzhun Limited (NASDAQGS:BZ)</t>
  </si>
  <si>
    <t>Karat Packaging Inc. (NASDAQGS:KRT)</t>
  </si>
  <si>
    <t>Karooooo Ltd. (NASDAQCM:KARO)</t>
  </si>
  <si>
    <t>Kayne Anderson BDC, Inc. (NYSE:KBDC)</t>
  </si>
  <si>
    <t>Kayne Anderson Energy Infrastructure Fund, Inc. (NYSE:KYN)</t>
  </si>
  <si>
    <t>KB Home (NYSE:KBH)</t>
  </si>
  <si>
    <t>KBR, Inc. (NYSE:KBR)</t>
  </si>
  <si>
    <t>KE Holdings Inc. (NYSE:BEKE)</t>
  </si>
  <si>
    <t>Kearny Financial Corp. (NASDAQGS:KRNY)</t>
  </si>
  <si>
    <t>Kellanova (NYSE:K)</t>
  </si>
  <si>
    <t>Kelly Services, Inc. (NASDAQGS:KELY.A)</t>
  </si>
  <si>
    <t>Kemper Corporation (NYSE:KMPR)</t>
  </si>
  <si>
    <t>Kennametal Inc. (NYSE:KMT)</t>
  </si>
  <si>
    <t>Kennedy-Wilson Holdings, Inc. (NYSE:KW)</t>
  </si>
  <si>
    <t>Kenvue Inc. (NYSE:KVUE)</t>
  </si>
  <si>
    <t>Keros Therapeutics, Inc. (NASDAQGM:KROS)</t>
  </si>
  <si>
    <t>Keurig Dr Pepper Inc. (NASDAQGS:KDP)</t>
  </si>
  <si>
    <t>KeyCorp (NYSE:KEY)</t>
  </si>
  <si>
    <t>Keysight Technologies, Inc. (NYSE:KEYS)</t>
  </si>
  <si>
    <t>Kforce Inc. (NYSE:KFRC)</t>
  </si>
  <si>
    <t>Kilroy Realty Corporation (NYSE:KRC)</t>
  </si>
  <si>
    <t>Kimbell Royalty Partners, LP (NYSE:KRP)</t>
  </si>
  <si>
    <t>Kimberly-Clark Corporation (NYSE:KMB)</t>
  </si>
  <si>
    <t>Kimco Realty Corporation (NYSE:KIM)</t>
  </si>
  <si>
    <t>Kinder Morgan, Inc. (NYSE:KMI)</t>
  </si>
  <si>
    <t>KinderCare Learning Companies, Inc. (NYSE:KLC)</t>
  </si>
  <si>
    <t>Kinetik Holdings Inc. (NYSE:KNTK)</t>
  </si>
  <si>
    <t>Kingsoft Cloud Holdings Limited (NASDAQGS:KC)</t>
  </si>
  <si>
    <t>Kiniksa Pharmaceuticals International, plc (NASDAQGS:KNSA)</t>
  </si>
  <si>
    <t>Kinsale Capital Group, Inc. (NYSE:KNSL)</t>
  </si>
  <si>
    <t>Kirby Corporation (NYSE:KEX)</t>
  </si>
  <si>
    <t>Kite Realty Group Trust (NYSE:KRG)</t>
  </si>
  <si>
    <t>KKR &amp; Co. Inc. (NYSE:KKR)</t>
  </si>
  <si>
    <t>KKR Real Estate Finance Trust Inc. (NYSE:KREF)</t>
  </si>
  <si>
    <t>KLA Corporation (NASDAQGS:KLAC)</t>
  </si>
  <si>
    <t>Klaviyo, Inc. (NYSE:KVYO)</t>
  </si>
  <si>
    <t>Knife River Corporation (NYSE:KNF)</t>
  </si>
  <si>
    <t>Knight-Swift Transportation Holdings Inc. (NYSE:KNX)</t>
  </si>
  <si>
    <t>Knowles Corporation (NYSE:KN)</t>
  </si>
  <si>
    <t>Kodiak Gas Services, Inc. (NYSE:KGS)</t>
  </si>
  <si>
    <t>Kohl's Corporation (NYSE:KSS)</t>
  </si>
  <si>
    <t>Kontoor Brands, Inc. (NYSE:KTB)</t>
  </si>
  <si>
    <t>Koppers Holdings Inc. (NYSE:KOP)</t>
  </si>
  <si>
    <t>Korn Ferry (NYSE:KFY)</t>
  </si>
  <si>
    <t>Kornit Digital Ltd. (NASDAQGS:KRNT)</t>
  </si>
  <si>
    <t>Kratos Defense &amp; Security Solutions, Inc. (NASDAQGS:KTOS)</t>
  </si>
  <si>
    <t>Krispy Kreme, Inc. (NASDAQGS:DNUT)</t>
  </si>
  <si>
    <t>Kronos Worldwide, Inc. (NYSE:KRO)</t>
  </si>
  <si>
    <t>Krystal Biotech, Inc. (NASDAQGS:KRYS)</t>
  </si>
  <si>
    <t>Kulicke and Soffa Industries, Inc. (NASDAQGS:KLIC)</t>
  </si>
  <si>
    <t>Kura Oncology, Inc. (NASDAQGS:KURA)</t>
  </si>
  <si>
    <t>Kura Sushi USA, Inc. (NASDAQGM:KRUS)</t>
  </si>
  <si>
    <t>Kymera Therapeutics, Inc. (NASDAQGM:KYMR)</t>
  </si>
  <si>
    <t>Kyndryl Holdings, Inc. (NYSE:KD)</t>
  </si>
  <si>
    <t>L3Harris Technologies, Inc. (NYSE:LHX)</t>
  </si>
  <si>
    <t>Labcorp Holdings Inc. (NYSE:LH)</t>
  </si>
  <si>
    <t>Ladder Capital Corp (NYSE:LADR)</t>
  </si>
  <si>
    <t>Lakeland Financial Corporation (NASDAQGS:LKFN)</t>
  </si>
  <si>
    <t>Lam Research Corporation (NASDAQGS:LRCX)</t>
  </si>
  <si>
    <t>Lamar Advertising Company (NASDAQGS:LAMR)</t>
  </si>
  <si>
    <t>Lamb Weston Holdings, Inc. (NYSE:LW)</t>
  </si>
  <si>
    <t>Lancaster Colony Corporation (NASDAQGS:LANC)</t>
  </si>
  <si>
    <t>LandBridge Company LLC (NYSE:LB)</t>
  </si>
  <si>
    <t>Landstar System, Inc. (NASDAQGS:LSTR)</t>
  </si>
  <si>
    <t>Lantheus Holdings, Inc. (NASDAQGM:LNTH)</t>
  </si>
  <si>
    <t>Las Vegas Sands Corp. (NYSE:LVS)</t>
  </si>
  <si>
    <t>Latham Group, Inc. (NASDAQGS:SWIM)</t>
  </si>
  <si>
    <t>Lattice Semiconductor Corporation (NASDAQGS:LSCC)</t>
  </si>
  <si>
    <t>Laureate Education, Inc. (NASDAQGS:LAUR)</t>
  </si>
  <si>
    <t>Lavoro Limited (NASDAQGM:LVRO)</t>
  </si>
  <si>
    <t>Lazard, Inc. (NYSE:LAZ)</t>
  </si>
  <si>
    <t>La-Z-Boy Incorporated (NYSE:LZB)</t>
  </si>
  <si>
    <t>LCI Industries (NYSE:LCII)</t>
  </si>
  <si>
    <t>Lear Corporation (NYSE:LEA)</t>
  </si>
  <si>
    <t>Legacy Housing Corporation (NASDAQGS:LEGH)</t>
  </si>
  <si>
    <t>LegalZoom.com, Inc. (NASDAQGS:LZ)</t>
  </si>
  <si>
    <t>Legend Biotech Corporation (NASDAQGS:LEGN)</t>
  </si>
  <si>
    <t>Legg Mason ETF Investment Trust - Franklin U.S. Low Volatility High Dividend Index ETF (NASDAQGM:LVHD)</t>
  </si>
  <si>
    <t>Leggett &amp; Platt, Incorporated (NYSE:LEG)</t>
  </si>
  <si>
    <t>Leidos Holdings, Inc. (NYSE:LDOS)</t>
  </si>
  <si>
    <t>LeMaitre Vascular, Inc. (NASDAQGM:LMAT)</t>
  </si>
  <si>
    <t>Lemonade, Inc. (NYSE:LMND)</t>
  </si>
  <si>
    <t>LendingClub Corporation (NYSE:LC)</t>
  </si>
  <si>
    <t>LendingTree, Inc. (NASDAQGS:TREE)</t>
  </si>
  <si>
    <t>Lennar Corporation (NYSE:LEN)</t>
  </si>
  <si>
    <t>Lennox International Inc. (NYSE:LII)</t>
  </si>
  <si>
    <t>LENZ Therapeutics, Inc. (NASDAQGS:LENZ)</t>
  </si>
  <si>
    <t>Leonardo DRS, Inc. (NASDAQGS:DRS)</t>
  </si>
  <si>
    <t>Levi Strauss &amp; Co. (NYSE:LEVI)</t>
  </si>
  <si>
    <t>LGI Homes, Inc. (NASDAQGS:LGIH)</t>
  </si>
  <si>
    <t>Li Auto Inc. (NASDAQGS:LI)</t>
  </si>
  <si>
    <t>Liberty All-Star Equity Fund (NYSE:USA)</t>
  </si>
  <si>
    <t>Liberty Broadband Corporation (NASDAQGS:LBRD.K)</t>
  </si>
  <si>
    <t>Liberty Energy Inc. (NYSE:LBRT)</t>
  </si>
  <si>
    <t>Liberty Global Ltd. (NASDAQGS:LBTY.A)</t>
  </si>
  <si>
    <t>Liberty Latin America Ltd. (NASDAQGS:LILA)</t>
  </si>
  <si>
    <t>Liberty Live Group (NASDAQGS:LLYV.K)</t>
  </si>
  <si>
    <t>Life Time Group Holdings, Inc. (NYSE:LTH)</t>
  </si>
  <si>
    <t>LifeStance Health Group, Inc. (NASDAQGS:LFST)</t>
  </si>
  <si>
    <t>Lifezone Metals Limited (NYSE:LZM)</t>
  </si>
  <si>
    <t>Ligand Pharmaceuticals Incorporated (NASDAQGM:LGND)</t>
  </si>
  <si>
    <t>Light &amp; Wonder, Inc. (NASDAQGS:LNW)</t>
  </si>
  <si>
    <t>Limbach Holdings, Inc. (NASDAQCM:LMB)</t>
  </si>
  <si>
    <t>Lincoln Educational Services Corporation (NASDAQGS:LINC)</t>
  </si>
  <si>
    <t>Lincoln Electric Holdings, Inc. (NASDAQGS:LECO)</t>
  </si>
  <si>
    <t>Lincoln National Corporation (NYSE:LNC)</t>
  </si>
  <si>
    <t>Lindblad Expeditions Holdings, Inc. (NASDAQCM:LIND)</t>
  </si>
  <si>
    <t>Linde plc (NASDAQGS:LIN)</t>
  </si>
  <si>
    <t>Lindsay Corporation (NYSE:LNN)</t>
  </si>
  <si>
    <t>Lineage, Inc. (NASDAQGS:LINE)</t>
  </si>
  <si>
    <t>Lions Gate Entertainment Corp. (NYSE:LGF.A)</t>
  </si>
  <si>
    <t>Lionsgate Studios Corp. (NASDAQGS:LION)</t>
  </si>
  <si>
    <t>Liquidia Corporation (NASDAQCM:LQDA)</t>
  </si>
  <si>
    <t>Liquidity Services, Inc. (NASDAQGS:LQDT)</t>
  </si>
  <si>
    <t>Listed Funds Trust - Roundhill Magnificent Seven ETF (NASDAQGM:MAGS)</t>
  </si>
  <si>
    <t>Listed Funds Trust - Wahed FTSE USA Shariah ETF (NASDAQGM:HLAL)</t>
  </si>
  <si>
    <t>Lithia Motors, Inc. (NYSE:LAD)</t>
  </si>
  <si>
    <t>Littelfuse, Inc. (NASDAQGS:LFUS)</t>
  </si>
  <si>
    <t>LivaNova PLC (NASDAQGS:LIVN)</t>
  </si>
  <si>
    <t>Live Nation Entertainment, Inc. (NYSE:LYV)</t>
  </si>
  <si>
    <t>Live Oak Bancshares, Inc. (NYSE:LOB)</t>
  </si>
  <si>
    <t>LiveRamp Holdings, Inc. (NYSE:RAMP)</t>
  </si>
  <si>
    <t>LiveWire Group, Inc. (NYSE:LVWR)</t>
  </si>
  <si>
    <t>LKQ Corporation (NASDAQGS:LKQ)</t>
  </si>
  <si>
    <t>Loar Holdings Inc. (NYSE:LOAR)</t>
  </si>
  <si>
    <t>Lockheed Martin Corporation (NYSE:LMT)</t>
  </si>
  <si>
    <t>Loews Corporation (NYSE:L)</t>
  </si>
  <si>
    <t>Loma Negra Compañía Industrial Argentina Sociedad Anónima (NYSE:LOMA)</t>
  </si>
  <si>
    <t>Longboard Pharmaceuticals, Inc. (NASDAQGM:LBPH)</t>
  </si>
  <si>
    <t>Louisiana-Pacific Corporation (NYSE:LPX)</t>
  </si>
  <si>
    <t>Lowe's Companies, Inc. (NYSE:LOW)</t>
  </si>
  <si>
    <t>LPL Financial Holdings Inc. (NASDAQGS:LPLA)</t>
  </si>
  <si>
    <t>LSB Industries, Inc. (NYSE:LXU)</t>
  </si>
  <si>
    <t>LSI Industries Inc. (NASDAQGS:LYTS)</t>
  </si>
  <si>
    <t>LTC Properties, Inc. (NYSE:LTC)</t>
  </si>
  <si>
    <t>Lululemon Athletica Inc. (NASDAQGS:LULU)</t>
  </si>
  <si>
    <t>Lumen Technologies, Inc. (NYSE:LUMN)</t>
  </si>
  <si>
    <t>Lumentum Holdings Inc. (NASDAQGS:LITE)</t>
  </si>
  <si>
    <t>LXP Industrial Trust (NYSE:LXP)</t>
  </si>
  <si>
    <t>Lyft, Inc. (NASDAQGS:LYFT)</t>
  </si>
  <si>
    <t>LyondellBasell Industries N.V. (NYSE:LYB)</t>
  </si>
  <si>
    <t>M&amp;T Bank Corporation (NYSE:MTB)</t>
  </si>
  <si>
    <t>M/I Homes, Inc. (NYSE:MHO)</t>
  </si>
  <si>
    <t>Mach Natural Resources LP (NYSE:MNR)</t>
  </si>
  <si>
    <t>MACOM Technology Solutions Holdings, Inc. (NASDAQGS:MTSI)</t>
  </si>
  <si>
    <t>Macy's, Inc. (NYSE:M)</t>
  </si>
  <si>
    <t>Madison Square Garden Entertainment Corp. (NYSE:MSGE)</t>
  </si>
  <si>
    <t>Madison Square Garden Sports Corp. (NYSE:MSGS)</t>
  </si>
  <si>
    <t>Madrigal Pharmaceuticals, Inc. (NASDAQGS:MDGL)</t>
  </si>
  <si>
    <t>Magic Software Enterprises Ltd. (NASDAQGS:MGIC)</t>
  </si>
  <si>
    <t>Magnera Corporation (NYSE:MAGN)</t>
  </si>
  <si>
    <t>Magnite, Inc. (NASDAQGS:MGNI)</t>
  </si>
  <si>
    <t>Magnolia Oil &amp; Gas Corporation (NYSE:MGY)</t>
  </si>
  <si>
    <t>Main Street Capital Corporation (NYSE:MAIN)</t>
  </si>
  <si>
    <t>MakeMyTrip Limited (NASDAQGS:MMYT)</t>
  </si>
  <si>
    <t>Malibu Boats, Inc. (NASDAQGM:MBUU)</t>
  </si>
  <si>
    <t>Manchester United plc (NYSE:MANU)</t>
  </si>
  <si>
    <t>Manhattan Associates, Inc. (NASDAQGS:MANH)</t>
  </si>
  <si>
    <t>MannKind Corporation (NASDAQGM:MNKD)</t>
  </si>
  <si>
    <t>ManpowerGroup Inc. (NYSE:MAN)</t>
  </si>
  <si>
    <t>Maplebear Inc. (NASDAQGS:CART)</t>
  </si>
  <si>
    <t>MARA Holdings, Inc. (NASDAQCM:MARA)</t>
  </si>
  <si>
    <t>Marathon Oil Corporation (NYSE:MRO)</t>
  </si>
  <si>
    <t>Marathon Petroleum Corporation (NYSE:MPC)</t>
  </si>
  <si>
    <t>Maravai LifeSciences Holdings, Inc. (NASDAQGS:MRVI)</t>
  </si>
  <si>
    <t>Marcus &amp; Millichap, Inc. (NYSE:MMI)</t>
  </si>
  <si>
    <t>Marex Group plc (NASDAQGS:MRX)</t>
  </si>
  <si>
    <t>MarineMax, Inc. (NYSE:HZO)</t>
  </si>
  <si>
    <t>Markel Group Inc. (NYSE:MKL)</t>
  </si>
  <si>
    <t>MarketAxess Holdings Inc. (NASDAQGS:MKTX)</t>
  </si>
  <si>
    <t>Marriott International, Inc. (NASDAQGS:MAR)</t>
  </si>
  <si>
    <t>Marriott Vacations Worldwide Corporation (NYSE:VAC)</t>
  </si>
  <si>
    <t>Marsh &amp; McLennan Companies, Inc. (NYSE:MMC)</t>
  </si>
  <si>
    <t>Marten Transport, Ltd. (NASDAQGS:MRTN)</t>
  </si>
  <si>
    <t>Martin Marietta Materials, Inc. (NYSE:MLM)</t>
  </si>
  <si>
    <t>Marvell Technology, Inc. (NASDAQGS:MRVL)</t>
  </si>
  <si>
    <t>Masco Corporation (NYSE:MAS)</t>
  </si>
  <si>
    <t>Masimo Corporation (NASDAQGS:MASI)</t>
  </si>
  <si>
    <t>MasTec, Inc. (NYSE:MTZ)</t>
  </si>
  <si>
    <t>MasterBrand, Inc. (NYSE:MBC)</t>
  </si>
  <si>
    <t>Mastercard Incorporated (NYSE:MA)</t>
  </si>
  <si>
    <t>Matador Resources Company (NYSE:MTDR)</t>
  </si>
  <si>
    <t>Match Group, Inc. (NASDAQGS:MTCH)</t>
  </si>
  <si>
    <t>Materion Corporation (NYSE:MTRN)</t>
  </si>
  <si>
    <t>Mativ Holdings, Inc. (NYSE:MATV)</t>
  </si>
  <si>
    <t>Matson, Inc. (NYSE:MATX)</t>
  </si>
  <si>
    <t>Mattel, Inc. (NASDAQGS:MAT)</t>
  </si>
  <si>
    <t>Matthews International Corporation (NASDAQGS:MATW)</t>
  </si>
  <si>
    <t>Maximus, Inc. (NYSE:MMS)</t>
  </si>
  <si>
    <t>MaxLinear, Inc. (NASDAQGS:MXL)</t>
  </si>
  <si>
    <t>MBX Biosciences, Inc. (NASDAQGS:MBX)</t>
  </si>
  <si>
    <t>McCormick &amp; Company, Incorporated (NYSE:MKC)</t>
  </si>
  <si>
    <t>McDonald's Corporation (NYSE:MCD)</t>
  </si>
  <si>
    <t>McGrath RentCorp (NASDAQGS:MGRC)</t>
  </si>
  <si>
    <t>McKesson Corporation (NYSE:MCK)</t>
  </si>
  <si>
    <t>MDU Resources Group, Inc. (NYSE:MDU)</t>
  </si>
  <si>
    <t>MediaAlpha, Inc. (NYSE:MAX)</t>
  </si>
  <si>
    <t>Medpace Holdings, Inc. (NASDAQGS:MEDP)</t>
  </si>
  <si>
    <t>Medtronic plc (NYSE:MDT)</t>
  </si>
  <si>
    <t>Melco Resorts &amp; Entertainment Limited (NASDAQGS:MLCO)</t>
  </si>
  <si>
    <t>MercadoLibre, Inc. (NASDAQGS:MELI)</t>
  </si>
  <si>
    <t>Mercantile Bank Corporation (NASDAQGS:MBWM)</t>
  </si>
  <si>
    <t>Merchants Bancorp (NASDAQCM:MBIN)</t>
  </si>
  <si>
    <t>Merck &amp; Co., Inc. (NYSE:MRK)</t>
  </si>
  <si>
    <t>Mercury General Corporation (NYSE:MCY)</t>
  </si>
  <si>
    <t>Mercury Systems, Inc. (NASDAQGS:MRCY)</t>
  </si>
  <si>
    <t>MeridianLink, Inc. (NYSE:MLNK)</t>
  </si>
  <si>
    <t>Merit Medical Systems, Inc. (NASDAQGS:MMSI)</t>
  </si>
  <si>
    <t>Meritage Homes Corporation (NYSE:MTH)</t>
  </si>
  <si>
    <t>Merus N.V. (NASDAQGM:MRUS)</t>
  </si>
  <si>
    <t>Mesa Laboratories, Inc. (NASDAQGS:MLAB)</t>
  </si>
  <si>
    <t>Meta Platforms, Inc. (NASDAQGS:META)</t>
  </si>
  <si>
    <t>Metallus Inc. (NYSE:MTUS)</t>
  </si>
  <si>
    <t>Metals Acquisition Limited (NYSE:MTAL)</t>
  </si>
  <si>
    <t>MetLife, Inc. (NYSE:MET)</t>
  </si>
  <si>
    <t>MetroCity Bankshares, Inc. (NASDAQGS:MCBS)</t>
  </si>
  <si>
    <t>Metropolitan Bank Holding Corp. (NYSE:MCB)</t>
  </si>
  <si>
    <t>Mettler-Toledo International Inc. (NYSE:MTD)</t>
  </si>
  <si>
    <t>MFA Financial, Inc. (NYSE:MFA)</t>
  </si>
  <si>
    <t>MGE Energy, Inc. (NASDAQGS:MGEE)</t>
  </si>
  <si>
    <t>MGIC Investment Corporation (NYSE:MTG)</t>
  </si>
  <si>
    <t>MGM Resorts International (NYSE:MGM)</t>
  </si>
  <si>
    <t>MGP Ingredients, Inc. (NASDAQGS:MGPI)</t>
  </si>
  <si>
    <t>Microchip Technology Incorporated (NASDAQGS:MCHP)</t>
  </si>
  <si>
    <t>Micron Technology, Inc. (NASDAQGS:MU)</t>
  </si>
  <si>
    <t>Microsoft Corporation (NASDAQGS:MSFT)</t>
  </si>
  <si>
    <t>MicroStrategy Incorporated (NASDAQGS:MSTR)</t>
  </si>
  <si>
    <t>Mid Penn Bancorp, Inc. (NASDAQGM:MPB)</t>
  </si>
  <si>
    <t>Mid-America Apartment Communities, Inc. (NYSE:MAA)</t>
  </si>
  <si>
    <t>MidCap Financial Investment Corporation (NASDAQGS:MFIC)</t>
  </si>
  <si>
    <t>Middlesex Water Company (NASDAQGS:MSEX)</t>
  </si>
  <si>
    <t>Midland States Bancorp, Inc. (NASDAQGS:MSBI)</t>
  </si>
  <si>
    <t>MidWestOne Financial Group, Inc. (NASDAQGS:MOFG)</t>
  </si>
  <si>
    <t>Miller Industries, Inc. (NYSE:MLR)</t>
  </si>
  <si>
    <t>MillerKnoll, Inc. (NASDAQGS:MLKN)</t>
  </si>
  <si>
    <t>Millicom International Cellular S.A. (NASDAQGS:TIGO)</t>
  </si>
  <si>
    <t>MiMedx Group, Inc. (NASDAQCM:MDXG)</t>
  </si>
  <si>
    <t>Mind Medicine (MindMed) Inc. (NASDAQGS:MNMD)</t>
  </si>
  <si>
    <t>Minerals Technologies Inc. (NYSE:MTX)</t>
  </si>
  <si>
    <t>Mineralys Therapeutics, Inc. (NASDAQGS:MLYS)</t>
  </si>
  <si>
    <t>MINISO Group Holding Limited (NYSE:MNSO)</t>
  </si>
  <si>
    <t>Mirion Technologies, Inc. (NYSE:MIR)</t>
  </si>
  <si>
    <t>Mirum Pharmaceuticals, Inc. (NASDAQGM:MIRM)</t>
  </si>
  <si>
    <t>Mission Produce, Inc. (NASDAQGS:AVO)</t>
  </si>
  <si>
    <t>Mister Car Wash, Inc. (NYSE:MCW)</t>
  </si>
  <si>
    <t>MKS Instruments, Inc. (NASDAQGS:MKSI)</t>
  </si>
  <si>
    <t>Mobileye Global Inc. (NASDAQGS:MBLY)</t>
  </si>
  <si>
    <t>Moderna, Inc. (NASDAQGS:MRNA)</t>
  </si>
  <si>
    <t>Modine Manufacturing Company (NYSE:MOD)</t>
  </si>
  <si>
    <t>Moelis &amp; Company (NYSE:MC)</t>
  </si>
  <si>
    <t>Mohawk Industries, Inc. (NYSE:MHK)</t>
  </si>
  <si>
    <t>Molina Healthcare, Inc. (NYSE:MOH)</t>
  </si>
  <si>
    <t>Molson Coors Beverage Company (NYSE:TAP)</t>
  </si>
  <si>
    <t>Monarch Casino &amp; Resort, Inc. (NASDAQGS:MCRI)</t>
  </si>
  <si>
    <t>monday.com Ltd. (NASDAQGS:MNDY)</t>
  </si>
  <si>
    <t>Mondelez International, Inc. (NASDAQGS:MDLZ)</t>
  </si>
  <si>
    <t>MoneyLion Inc. (NYSE:ML)</t>
  </si>
  <si>
    <t>MongoDB, Inc. (NASDAQGM:MDB)</t>
  </si>
  <si>
    <t>Monolithic Power Systems, Inc. (NASDAQGS:MPWR)</t>
  </si>
  <si>
    <t>Monro, Inc. (NASDAQGS:MNRO)</t>
  </si>
  <si>
    <t>Monster Beverage Corporation (NASDAQGS:MNST)</t>
  </si>
  <si>
    <t>Monte Rosa Therapeutics, Inc. (NASDAQGS:GLUE)</t>
  </si>
  <si>
    <t>Montrose Environmental Group, Inc. (NYSE:MEG)</t>
  </si>
  <si>
    <t>Moody's Corporation (NYSE:MCO)</t>
  </si>
  <si>
    <t>Moog Inc. (NYSE:MOG.A)</t>
  </si>
  <si>
    <t>MoonLake Immunotherapeutics (NASDAQCM:MLTX)</t>
  </si>
  <si>
    <t>Morgan Stanley (NYSE:MS)</t>
  </si>
  <si>
    <t>Morgan Stanley Direct Lending Fund (NYSE:MSDL)</t>
  </si>
  <si>
    <t>Morningstar, Inc. (NASDAQGS:MORN)</t>
  </si>
  <si>
    <t>Motorola Solutions, Inc. (NYSE:MSI)</t>
  </si>
  <si>
    <t>MP Materials Corp. (NYSE:MP)</t>
  </si>
  <si>
    <t>MPLX LP (NYSE:MPLX)</t>
  </si>
  <si>
    <t>Mr. Cooper Group Inc. (NASDAQCM:COOP)</t>
  </si>
  <si>
    <t>MRC Global Inc. (NYSE:MRC)</t>
  </si>
  <si>
    <t>MSA Safety Incorporated (NYSE:MSA)</t>
  </si>
  <si>
    <t>MSC Industrial Direct Co., Inc. (NYSE:MSM)</t>
  </si>
  <si>
    <t>MSCI Inc. (NYSE:MSCI)</t>
  </si>
  <si>
    <t>Mueller Industries, Inc. (NYSE:MLI)</t>
  </si>
  <si>
    <t>Mueller Water Products, Inc. (NYSE:MWA)</t>
  </si>
  <si>
    <t>Murano Global Investments Plc (NASDAQCM:MRNO)</t>
  </si>
  <si>
    <t>Murphy Oil Corporation (NYSE:MUR)</t>
  </si>
  <si>
    <t>Murphy USA Inc. (NYSE:MUSA)</t>
  </si>
  <si>
    <t>MYR Group Inc. (NASDAQGS:MYRG)</t>
  </si>
  <si>
    <t>Myriad Genetics, Inc. (NASDAQGS:MYGN)</t>
  </si>
  <si>
    <t>MYT Netherlands Parent B.V. (NYSE:MYTE)</t>
  </si>
  <si>
    <t>N-able, Inc. (NYSE:NABL)</t>
  </si>
  <si>
    <t>Nabors Industries Ltd. (NYSE:NBR)</t>
  </si>
  <si>
    <t>NANO Nuclear Energy Inc. (NASDAQCM:NNE)</t>
  </si>
  <si>
    <t>Napco Security Technologies, Inc. (NASDAQGS:NSSC)</t>
  </si>
  <si>
    <t>Nasdaq, Inc. (NASDAQGS:NDAQ)</t>
  </si>
  <si>
    <t>Natera, Inc. (NASDAQGS:NTRA)</t>
  </si>
  <si>
    <t>National Bank Holdings Corporation (NYSE:NBHC)</t>
  </si>
  <si>
    <t>National Beverage Corp. (NASDAQGS:FIZZ)</t>
  </si>
  <si>
    <t>National CineMedia, Inc. (NASDAQGS:NCMI)</t>
  </si>
  <si>
    <t>National Energy Services Reunited Corp. (NASDAQCM:NESR)</t>
  </si>
  <si>
    <t>National Fuel Gas Company (NYSE:NFG)</t>
  </si>
  <si>
    <t>National Health Investors, Inc. (NYSE:NHI)</t>
  </si>
  <si>
    <t>National HealthCare Corporation (NYSEAM:NHC)</t>
  </si>
  <si>
    <t>National Presto Industries, Inc. (NYSE:NPK)</t>
  </si>
  <si>
    <t>National Storage Affiliates Trust (NYSE:NSA)</t>
  </si>
  <si>
    <t>National Vision Holdings, Inc. (NASDAQGS:EYE)</t>
  </si>
  <si>
    <t>Natural Grocers by Vitamin Cottage, Inc. (NYSE:NGVC)</t>
  </si>
  <si>
    <t>Natural Resource Partners L.P. (NYSE:NRP)</t>
  </si>
  <si>
    <t>Navient Corporation (NASDAQGS:NAVI)</t>
  </si>
  <si>
    <t>Navigator Holdings Ltd. (NYSE:NVGS)</t>
  </si>
  <si>
    <t>Navios Maritime Partners L.P. (NYSE:NMM)</t>
  </si>
  <si>
    <t>NB Bancorp, Inc. (NASDAQCM:NBBK)</t>
  </si>
  <si>
    <t>NBT Bancorp Inc. (NASDAQGS:NBTB)</t>
  </si>
  <si>
    <t>nCino, Inc. (NASDAQGS:NCNO)</t>
  </si>
  <si>
    <t>NCR Atleos Corporation (NYSE:NATL)</t>
  </si>
  <si>
    <t>NCR Voyix Corporation (NYSE:VYX)</t>
  </si>
  <si>
    <t>Nebius Group N.V. (NASDAQGS:NBIS)</t>
  </si>
  <si>
    <t>Nelnet, Inc. (NYSE:NNI)</t>
  </si>
  <si>
    <t>Neogen Corporation (NASDAQGS:NEOG)</t>
  </si>
  <si>
    <t>NeoGenomics, Inc. (NASDAQCM:NEO)</t>
  </si>
  <si>
    <t>NEOS ETF Trust - NEOS Nasdaq-100 High Income ETF (NASDAQGM:QQQI)</t>
  </si>
  <si>
    <t>NerdWallet, Inc. (NASDAQGM:NRDS)</t>
  </si>
  <si>
    <t>NET Power Inc. (NYSE:NPWR)</t>
  </si>
  <si>
    <t>NetApp, Inc. (NASDAQGS:NTAP)</t>
  </si>
  <si>
    <t>Netflix, Inc. (NASDAQGS:NFLX)</t>
  </si>
  <si>
    <t>NETGEAR, Inc. (NASDAQGS:NTGR)</t>
  </si>
  <si>
    <t>NetScout Systems, Inc. (NASDAQGS:NTCT)</t>
  </si>
  <si>
    <t>NETSTREIT Corp. (NYSE:NTST)</t>
  </si>
  <si>
    <t>Neuberger Berman Energy Infrastructure and Income Fund Inc. (NYSEAM:NML)</t>
  </si>
  <si>
    <t>Neuberger Berman Next Generation Connectivity Fund Inc. (NYSE:NBXG)</t>
  </si>
  <si>
    <t>Neumora Therapeutics, Inc. (NASDAQGS:NMRA)</t>
  </si>
  <si>
    <t>Neurocrine Biosciences, Inc. (NASDAQGS:NBIX)</t>
  </si>
  <si>
    <t>New Fortress Energy Inc. (NASDAQGS:NFE)</t>
  </si>
  <si>
    <t>New Jersey Resources Corporation (NYSE:NJR)</t>
  </si>
  <si>
    <t>New Mountain Finance Corporation (NASDAQGS:NMFC)</t>
  </si>
  <si>
    <t>New Oriental Education &amp; Technology Group Inc. (NYSE:EDU)</t>
  </si>
  <si>
    <t>New York Mortgage Trust, Inc. (NASDAQGS:NYMT)</t>
  </si>
  <si>
    <t>NewAmsterdam Pharma Company N.V. (NASDAQGM:NAMS)</t>
  </si>
  <si>
    <t>Newell Brands Inc. (NASDAQGS:NWL)</t>
  </si>
  <si>
    <t>Newmark Group, Inc. (NASDAQGS:NMRK)</t>
  </si>
  <si>
    <t>NewMarket Corporation (NYSE:NEU)</t>
  </si>
  <si>
    <t>Newmont Corporation (NYSE:NEM)</t>
  </si>
  <si>
    <t>Newpark Resources, Inc. (NYSE:NR)</t>
  </si>
  <si>
    <t>News Corporation (NASDAQGS:NWSA)</t>
  </si>
  <si>
    <t>Nexa Resources S.A. (NYSE:NEXA)</t>
  </si>
  <si>
    <t>NexPoint Residential Trust, Inc. (NYSE:NXRT)</t>
  </si>
  <si>
    <t>Nexstar Media Group, Inc. (NASDAQGS:NXST)</t>
  </si>
  <si>
    <t>NextDecade Corporation (NASDAQCM:NEXT)</t>
  </si>
  <si>
    <t>NextEra Energy Partners, LP (NYSE:NEP)</t>
  </si>
  <si>
    <t>NextEra Energy, Inc. (NYSE:NEE)</t>
  </si>
  <si>
    <t>NextNav Inc. (NASDAQCM:NN)</t>
  </si>
  <si>
    <t>Nextracker Inc. (NASDAQGS:NXT)</t>
  </si>
  <si>
    <t>Nicolet Bankshares, Inc. (NYSE:NIC)</t>
  </si>
  <si>
    <t>NIKE, Inc. (NYSE:NKE)</t>
  </si>
  <si>
    <t>NiSource Inc. (NYSE:NI)</t>
  </si>
  <si>
    <t>nLIGHT, Inc. (NASDAQGS:LASR)</t>
  </si>
  <si>
    <t>NMI Holdings, Inc. (NASDAQGM:NMIH)</t>
  </si>
  <si>
    <t>NNN REIT, Inc. (NYSE:NNN)</t>
  </si>
  <si>
    <t>Noah Holdings Limited (NYSE:NOAH)</t>
  </si>
  <si>
    <t>Noble Corporation plc (NYSE:NE)</t>
  </si>
  <si>
    <t>Nomad Foods Limited (NYSE:NOMD)</t>
  </si>
  <si>
    <t>Nordson Corporation (NASDAQGS:NDSN)</t>
  </si>
  <si>
    <t>Nordstrom, Inc. (NYSE:JWN)</t>
  </si>
  <si>
    <t>Norfolk Southern Corporation (NYSE:NSC)</t>
  </si>
  <si>
    <t>Northeast Bank (NASDAQGM:NBN)</t>
  </si>
  <si>
    <t>Northern Oil and Gas, Inc. (NYSE:NOG)</t>
  </si>
  <si>
    <t>Northern Trust Corporation (NASDAQGS:NTRS)</t>
  </si>
  <si>
    <t>Northfield Bancorp, Inc. (Staten Island, NY) (NASDAQGS:NFBK)</t>
  </si>
  <si>
    <t>Northrop Grumman Corporation (NYSE:NOC)</t>
  </si>
  <si>
    <t>Northwest Bancshares, Inc. (NASDAQGS:NWBI)</t>
  </si>
  <si>
    <t>Northwest Natural Holding Company (NYSE:NWN)</t>
  </si>
  <si>
    <t>Northwest Pipe Company (NASDAQGS:NWPX)</t>
  </si>
  <si>
    <t>NorthWestern Energy Group, Inc. (NASDAQGS:NWE)</t>
  </si>
  <si>
    <t>Norwegian Cruise Line Holdings Ltd. (NYSE:NCLH)</t>
  </si>
  <si>
    <t>NOV Inc. (NYSE:NOV)</t>
  </si>
  <si>
    <t>Nova Ltd. (NASDAQGS:NVMI)</t>
  </si>
  <si>
    <t>Novanta Inc. (NASDAQGS:NOVT)</t>
  </si>
  <si>
    <t>Novavax, Inc. (NASDAQGS:NVAX)</t>
  </si>
  <si>
    <t>NovoCure Limited (NASDAQGS:NVCR)</t>
  </si>
  <si>
    <t>NRG Energy, Inc. (NYSE:NRG)</t>
  </si>
  <si>
    <t>Nu Holdings Ltd. (NYSE:NU)</t>
  </si>
  <si>
    <t>Nucor Corporation (NYSE:NUE)</t>
  </si>
  <si>
    <t>Nurix Therapeutics, Inc. (NASDAQGM:NRIX)</t>
  </si>
  <si>
    <t>NuScale Power Corporation (NYSE:SMR)</t>
  </si>
  <si>
    <t>Nutanix, Inc. (NASDAQGS:NTNX)</t>
  </si>
  <si>
    <t>Nuvalent, Inc. (NASDAQGS:NUVL)</t>
  </si>
  <si>
    <t>Nuveen AMT-Free Municipal Credit Income Fund (NYSE:NVG)</t>
  </si>
  <si>
    <t>Nuveen AMT-Free Quality Municipal Income Fund (NYSE:NEA)</t>
  </si>
  <si>
    <t>Nuveen California AMT-Free Quality Municipal Income Fund (NYSE:NKX)</t>
  </si>
  <si>
    <t>Nuveen California Quality Municipal Income Fund (NYSE:NAC)</t>
  </si>
  <si>
    <t>Nuveen Churchill Direct Lending Corp. (NYSE:NCDL)</t>
  </si>
  <si>
    <t>Nuveen Credit Strategies Income Fund (NYSE:JQC)</t>
  </si>
  <si>
    <t>Nuveen Dow 30 Dynamic Overwrite Fund (NYSE:DIAX)</t>
  </si>
  <si>
    <t>Nuveen Dynamic Municipal Opportunities Fund (NYSE:NDMO)</t>
  </si>
  <si>
    <t>Nuveen Floating Rate Income Fund (NYSE:JFR)</t>
  </si>
  <si>
    <t>Nuveen Municipal Credit Income Fund (NYSE:NZF)</t>
  </si>
  <si>
    <t>Nuveen Municipal Credit Opportunities Fund (NYSE:NMCO)</t>
  </si>
  <si>
    <t>Nuveen Municipal High Income Opportunity Fund (NYSE:NMZ)</t>
  </si>
  <si>
    <t>Nuveen Municipal Value Fund, Inc. (NYSE:NUV)</t>
  </si>
  <si>
    <t>Nuveen Nasdaq 100 Dynamic Overwrite Fund (NASDAQGS:QQQX)</t>
  </si>
  <si>
    <t>Nuveen New Jersey Quality Municipal Income Fund (NYSE:NXJ)</t>
  </si>
  <si>
    <t>Nuveen New York AMT-Free Quality Municipal Income Fund (NYSE:NRK)</t>
  </si>
  <si>
    <t>Nuveen Preferred &amp; Income Opportunities Fund (NYSE:JPC)</t>
  </si>
  <si>
    <t>Nuveen Quality Municipal Income Fund (NYSE:NAD)</t>
  </si>
  <si>
    <t>Nuveen S&amp;P 500 Buy-Write Income Fund (NYSE:BXMX)</t>
  </si>
  <si>
    <t>Nuveen Select Tax-Free Income Portfolio (NYSE:NXP)</t>
  </si>
  <si>
    <t>NV5 Global, Inc. (NASDAQGS:NVEE)</t>
  </si>
  <si>
    <t>nVent Electric plc (NYSE:NVT)</t>
  </si>
  <si>
    <t>NVIDIA Corporation (NASDAQGS:NVDA)</t>
  </si>
  <si>
    <t>NVR, Inc. (NYSE:NVR)</t>
  </si>
  <si>
    <t>NXP Semiconductors N.V. (NASDAQGS:NXPI)</t>
  </si>
  <si>
    <t>NYLI CBRE Global Infrastructure Megatrends Term Fund (NYSE:MEGI)</t>
  </si>
  <si>
    <t>Oaktree Specialty Lending Corporation (NASDAQGS:OCSL)</t>
  </si>
  <si>
    <t>Occidental Petroleum Corporation (NYSE:OXY)</t>
  </si>
  <si>
    <t>Oceaneering International, Inc. (NYSE:OII)</t>
  </si>
  <si>
    <t>OceanFirst Financial Corp. (NASDAQGS:OCFC)</t>
  </si>
  <si>
    <t>Ocular Therapeutix, Inc. (NASDAQGM:OCUL)</t>
  </si>
  <si>
    <t>Oculis Holding AG (NASDAQGM:OCS)</t>
  </si>
  <si>
    <t>Oddity Tech Ltd. (NASDAQGM:ODD)</t>
  </si>
  <si>
    <t>OFG Bancorp (NYSE:OFG)</t>
  </si>
  <si>
    <t>OGE Energy Corp. (NYSE:OGE)</t>
  </si>
  <si>
    <t>O-I Glass, Inc. (NYSE:OI)</t>
  </si>
  <si>
    <t>Oil-Dri Corporation of America (NYSE:ODC)</t>
  </si>
  <si>
    <t>Oklo Inc. (NYSE:OKLO)</t>
  </si>
  <si>
    <t>Okta, Inc. (NASDAQGS:OKTA)</t>
  </si>
  <si>
    <t>Old Dominion Freight Line, Inc. (NASDAQGS:ODFL)</t>
  </si>
  <si>
    <t>Old National Bancorp (NASDAQGS:ONB)</t>
  </si>
  <si>
    <t>Old Republic International Corporation (NYSE:ORI)</t>
  </si>
  <si>
    <t>Old Second Bancorp, Inc. (NASDAQGS:OSBC)</t>
  </si>
  <si>
    <t>Olema Pharmaceuticals, Inc. (NASDAQGS:OLMA)</t>
  </si>
  <si>
    <t>Olin Corporation (NYSE:OLN)</t>
  </si>
  <si>
    <t>Ollie's Bargain Outlet Holdings, Inc. (NASDAQGM:OLLI)</t>
  </si>
  <si>
    <t>Olo Inc. (NYSE:OLO)</t>
  </si>
  <si>
    <t>Omega Flex, Inc. (NASDAQGM:OFLX)</t>
  </si>
  <si>
    <t>Omega Healthcare Investors, Inc. (NYSE:OHI)</t>
  </si>
  <si>
    <t>Omeros Corporation (NASDAQGM:OMER)</t>
  </si>
  <si>
    <t>Omnicell, Inc. (NASDAQGS:OMCL)</t>
  </si>
  <si>
    <t>Omnicom Group Inc. (NYSE:OMC)</t>
  </si>
  <si>
    <t>On Holding AG (NYSE:ONON)</t>
  </si>
  <si>
    <t>ON Semiconductor Corporation (NASDAQGS:ON)</t>
  </si>
  <si>
    <t>ONE Gas, Inc. (NYSE:OGS)</t>
  </si>
  <si>
    <t>One Liberty Properties, Inc. (NYSE:OLP)</t>
  </si>
  <si>
    <t>OneMain Holdings, Inc. (NYSE:OMF)</t>
  </si>
  <si>
    <t>ONEOK, Inc. (NYSE:OKE)</t>
  </si>
  <si>
    <t>OneSpan Inc. (NASDAQCM:OSPN)</t>
  </si>
  <si>
    <t>OneSpaWorld Holdings Limited (NASDAQCM:OSW)</t>
  </si>
  <si>
    <t>OneStream, Inc. (NASDAQGS:OS)</t>
  </si>
  <si>
    <t>Onto Innovation Inc. (NYSE:ONTO)</t>
  </si>
  <si>
    <t>Open Lending Corporation (NASDAQGM:LPRO)</t>
  </si>
  <si>
    <t>Open Text Corporation (NASDAQGS:OTEX)</t>
  </si>
  <si>
    <t>OPENLANE, Inc. (NYSE:KAR)</t>
  </si>
  <si>
    <t>Opera Limited (NASDAQGS:OPRA)</t>
  </si>
  <si>
    <t>Oppenheimer Holdings Inc. (NYSE:OPY)</t>
  </si>
  <si>
    <t>Option Care Health, Inc. (NASDAQGS:OPCH)</t>
  </si>
  <si>
    <t>Oracle Corporation (NYSE:ORCL)</t>
  </si>
  <si>
    <t>Orchid Island Capital, Inc. (NYSE:ORC)</t>
  </si>
  <si>
    <t>O'Reilly Automotive, Inc. (NASDAQGS:ORLY)</t>
  </si>
  <si>
    <t>Organon &amp; Co. (NYSE:OGN)</t>
  </si>
  <si>
    <t>ORIC Pharmaceuticals, Inc. (NASDAQGS:ORIC)</t>
  </si>
  <si>
    <t>Origin Bancorp, Inc. (NYSE:OBK)</t>
  </si>
  <si>
    <t>Orion S.A. (NYSE:OEC)</t>
  </si>
  <si>
    <t>Ormat Technologies, Inc. (NYSE:ORA)</t>
  </si>
  <si>
    <t>Orrstown Financial Services, Inc. (NASDAQCM:ORRF)</t>
  </si>
  <si>
    <t>Orthofix Medical Inc. (NASDAQGS:OFIX)</t>
  </si>
  <si>
    <t>OrthoPediatrics Corp. (NASDAQGM:KIDS)</t>
  </si>
  <si>
    <t>Oruka Therapeutics, Inc. (NASDAQGM:ORKA)</t>
  </si>
  <si>
    <t>Oscar Health, Inc. (NYSE:OSCR)</t>
  </si>
  <si>
    <t>Oshkosh Corporation (NYSE:OSK)</t>
  </si>
  <si>
    <t>OSI Systems, Inc. (NASDAQGS:OSIS)</t>
  </si>
  <si>
    <t>Otis Worldwide Corporation (NYSE:OTIS)</t>
  </si>
  <si>
    <t>Otter Tail Corporation (NASDAQGS:OTTR)</t>
  </si>
  <si>
    <t>OUTFRONT Media Inc. (NYSE:OUT)</t>
  </si>
  <si>
    <t>Ovintiv Inc. (NYSE:OVV)</t>
  </si>
  <si>
    <t>Owens &amp; Minor, Inc. (NYSE:OMI)</t>
  </si>
  <si>
    <t>Owens Corning (NYSE:OC)</t>
  </si>
  <si>
    <t>Oxford Industries, Inc. (NYSE:OXM)</t>
  </si>
  <si>
    <t>Oxford Lane Capital Corp. (NASDAQGS:OXLC)</t>
  </si>
  <si>
    <t>P10, Inc. (NYSE:PX)</t>
  </si>
  <si>
    <t>PACCAR Inc (NASDAQGS:PCAR)</t>
  </si>
  <si>
    <t>Pacer Funds Trust - Pacer Trendpilot 100 ETF (NASDAQGM:PTNQ)</t>
  </si>
  <si>
    <t>Pacific Premier Bancorp, Inc. (NASDAQGS:PPBI)</t>
  </si>
  <si>
    <t>Pacira BioSciences, Inc. (NASDAQGS:PCRX)</t>
  </si>
  <si>
    <t>Packaging Corporation of America (NYSE:PKG)</t>
  </si>
  <si>
    <t>PACS Group, Inc. (NYSE:PACS)</t>
  </si>
  <si>
    <t>Pactiv Evergreen Inc. (NASDAQGS:PTVE)</t>
  </si>
  <si>
    <t>Pagaya Technologies Ltd. (NASDAQCM:PGY)</t>
  </si>
  <si>
    <t>PagerDuty, Inc. (NYSE:PD)</t>
  </si>
  <si>
    <t>PagSeguro Digital Ltd. (NYSE:PAGS)</t>
  </si>
  <si>
    <t>Palantir Technologies Inc. (NYSE:PLTR)</t>
  </si>
  <si>
    <t>Palmer Square Capital BDC Inc. (NYSE:PSBD)</t>
  </si>
  <si>
    <t>Palo Alto Networks, Inc. (NASDAQGS:PANW)</t>
  </si>
  <si>
    <t>Palomar Holdings, Inc. (NASDAQGS:PLMR)</t>
  </si>
  <si>
    <t>Papa John's International, Inc. (NASDAQGS:PZZA)</t>
  </si>
  <si>
    <t>Par Pacific Holdings, Inc. (NYSE:PARR)</t>
  </si>
  <si>
    <t>PAR Technology Corporation (NYSE:PAR)</t>
  </si>
  <si>
    <t>Paragon 28, Inc. (NYSE:FNA)</t>
  </si>
  <si>
    <t>Paramount Global (NASDAQGS:PARA)</t>
  </si>
  <si>
    <t>Park Hotels &amp; Resorts Inc. (NYSE:PK)</t>
  </si>
  <si>
    <t>Park National Corporation (NYSEAM:PRK)</t>
  </si>
  <si>
    <t>Parker-Hannifin Corporation (NYSE:PH)</t>
  </si>
  <si>
    <t>Parsons Corporation (NYSE:PSN)</t>
  </si>
  <si>
    <t>Pathward Financial, Inc. (NASDAQGS:CASH)</t>
  </si>
  <si>
    <t>Patria Investments Limited (NASDAQGS:PAX)</t>
  </si>
  <si>
    <t>Patrick Industries, Inc. (NASDAQGS:PATK)</t>
  </si>
  <si>
    <t>Patterson Companies, Inc. (NASDAQGS:PDCO)</t>
  </si>
  <si>
    <t>Patterson-UTI Energy, Inc. (NASDAQGS:PTEN)</t>
  </si>
  <si>
    <t>Paychex, Inc. (NASDAQGS:PAYX)</t>
  </si>
  <si>
    <t>Paycom Software, Inc. (NYSE:PAYC)</t>
  </si>
  <si>
    <t>Paycor HCM, Inc. (NASDAQGS:PYCR)</t>
  </si>
  <si>
    <t>Paylocity Holding Corporation (NASDAQGS:PCTY)</t>
  </si>
  <si>
    <t>Paymentus Holdings, Inc. (NYSE:PAY)</t>
  </si>
  <si>
    <t>Payoneer Global Inc. (NASDAQGM:PAYO)</t>
  </si>
  <si>
    <t>PayPal Holdings, Inc. (NASDAQGS:PYPL)</t>
  </si>
  <si>
    <t>Paysafe Limited (NYSE:PSFE)</t>
  </si>
  <si>
    <t>PBF Energy Inc. (NYSE:PBF)</t>
  </si>
  <si>
    <t>PC Connection, Inc. (NASDAQGS:CNXN)</t>
  </si>
  <si>
    <t>PDD Holdings Inc. (NASDAQGS:PDD)</t>
  </si>
  <si>
    <t>PDF Solutions, Inc. (NASDAQGS:PDFS)</t>
  </si>
  <si>
    <t>Peabody Energy Corporation (NYSE:BTU)</t>
  </si>
  <si>
    <t>Peapack-Gladstone Financial Corporation (NASDAQGS:PGC)</t>
  </si>
  <si>
    <t>Pebblebrook Hotel Trust (NYSE:PEB)</t>
  </si>
  <si>
    <t>Pediatrix Medical Group, Inc. (NYSE:MD)</t>
  </si>
  <si>
    <t>Pegasystems Inc. (NASDAQGS:PEGA)</t>
  </si>
  <si>
    <t>Peloton Interactive, Inc. (NASDAQGS:PTON)</t>
  </si>
  <si>
    <t>Penguin Solutions, Inc. (NASDAQGS:PENG)</t>
  </si>
  <si>
    <t>PENN Entertainment, Inc. (NASDAQGS:PENN)</t>
  </si>
  <si>
    <t>PennantPark Floating Rate Capital Ltd. (NYSE:PFLT)</t>
  </si>
  <si>
    <t>PennyMac Financial Services, Inc. (NYSE:PFSI)</t>
  </si>
  <si>
    <t>PennyMac Mortgage Investment Trust (NYSE:PMT)</t>
  </si>
  <si>
    <t>Penske Automotive Group, Inc. (NYSE:PAG)</t>
  </si>
  <si>
    <t>Pentair plc (NYSE:PNR)</t>
  </si>
  <si>
    <t>Penumbra, Inc. (NYSE:PEN)</t>
  </si>
  <si>
    <t>Peoples Bancorp Inc. (NASDAQGS:PEBO)</t>
  </si>
  <si>
    <t>Peoples Financial Services Corp. (NASDAQGS:PFIS)</t>
  </si>
  <si>
    <t>PepsiCo, Inc. (NASDAQGS:PEP)</t>
  </si>
  <si>
    <t>Perdoceo Education Corporation (NASDAQGS:PRDO)</t>
  </si>
  <si>
    <t>Perella Weinberg Partners (NASDAQGS:PWP)</t>
  </si>
  <si>
    <t>Performance Food Group Company (NYSE:PFGC)</t>
  </si>
  <si>
    <t>Perimeter Solutions, Inc. (NYSE:PRM)</t>
  </si>
  <si>
    <t>Permian Basin Royalty Trust (NYSE:PBT)</t>
  </si>
  <si>
    <t>Permian Resources Corporation (NYSE:PR)</t>
  </si>
  <si>
    <t>Perrigo Company plc (NYSE:PRGO)</t>
  </si>
  <si>
    <t>Pfizer Inc. (NYSE:PFE)</t>
  </si>
  <si>
    <t>PG&amp;E Corporation (NYSE:PCG)</t>
  </si>
  <si>
    <t>PGIM Global High Yield Fund, Inc (NYSE:GHY)</t>
  </si>
  <si>
    <t>Pharvaris N.V. (NASDAQGS:PHVS)</t>
  </si>
  <si>
    <t>Phathom Pharmaceuticals, Inc. (NASDAQGS:PHAT)</t>
  </si>
  <si>
    <t>Phibro Animal Health Corporation (NASDAQGM:PAHC)</t>
  </si>
  <si>
    <t>Philip Morris International Inc. (NYSE:PM)</t>
  </si>
  <si>
    <t>Phillips 66 (NYSE:PSX)</t>
  </si>
  <si>
    <t>Phillips Edison &amp; Company, Inc. (NASDAQGS:PECO)</t>
  </si>
  <si>
    <t>PHINIA Inc. (NYSE:PHIN)</t>
  </si>
  <si>
    <t>Photronics, Inc. (NASDAQGS:PLAB)</t>
  </si>
  <si>
    <t>Phreesia, Inc. (NYSE:PHR)</t>
  </si>
  <si>
    <t>Piedmont Office Realty Trust, Inc. (NYSE:PDM)</t>
  </si>
  <si>
    <t>Pilgrim's Pride Corporation (NASDAQGS:PPC)</t>
  </si>
  <si>
    <t>PIMCO Access Income Fund (NYSE:PAXS)</t>
  </si>
  <si>
    <t>PIMCO Corporate &amp; Income Opportunity Fund (NYSE:PTY)</t>
  </si>
  <si>
    <t>PIMCO Corporate &amp; Income Strategy Fund (NYSE:PCN)</t>
  </si>
  <si>
    <t>PIMCO Dynamic Income Fund (NYSE:PDI)</t>
  </si>
  <si>
    <t>Pimco Dynamic Income Opportunities Fund (NYSE:PDO)</t>
  </si>
  <si>
    <t>PIMCO Dynamic Income Strategy Fund (NYSE:PDX)</t>
  </si>
  <si>
    <t>PIMCO ETF Trust - PIMCO Active Bond Exchange-Traded Fund (NYSE:BOND)</t>
  </si>
  <si>
    <t>PIMCO Income Strategy Fund II (NYSE:PFN)</t>
  </si>
  <si>
    <t>PIMCO Municipal Income Fund II (NYSE:PML)</t>
  </si>
  <si>
    <t>Pinnacle Financial Partners, Inc. (NASDAQGS:PNFP)</t>
  </si>
  <si>
    <t>Pinnacle West Capital Corporation (NYSE:PNW)</t>
  </si>
  <si>
    <t>Pinterest, Inc. (NYSE:PINS)</t>
  </si>
  <si>
    <t>Piper Sandler Companies (NYSE:PIPR)</t>
  </si>
  <si>
    <t>Pitney Bowes Inc. (NYSE:PBI)</t>
  </si>
  <si>
    <t>PJT Partners Inc. (NYSE:PJT)</t>
  </si>
  <si>
    <t>Plains All American Pipeline, L.P. (NASDAQGS:PAA)</t>
  </si>
  <si>
    <t>Plains GP Holdings, L.P. (NASDAQGS:PAGP)</t>
  </si>
  <si>
    <t>Planet Fitness, Inc. (NYSE:PLNT)</t>
  </si>
  <si>
    <t>Playa Hotels &amp; Resorts N.V. (NASDAQGS:PLYA)</t>
  </si>
  <si>
    <t>Playtika Holding Corp. (NASDAQGS:PLTK)</t>
  </si>
  <si>
    <t>Plexus Corp. (NASDAQGS:PLXS)</t>
  </si>
  <si>
    <t>Pliant Therapeutics, Inc. (NASDAQGS:PLRX)</t>
  </si>
  <si>
    <t>Plymouth Industrial REIT, Inc. (NYSE:PLYM)</t>
  </si>
  <si>
    <t>Polaris Inc. (NYSE:PII)</t>
  </si>
  <si>
    <t>Pony AI Inc. (NASDAQGS:PONY)</t>
  </si>
  <si>
    <t>Pool Corporation (NASDAQGS:POOL)</t>
  </si>
  <si>
    <t>Popular, Inc. (NASDAQGS:BPOP)</t>
  </si>
  <si>
    <t>Portillo's Inc. (NASDAQGS:PTLO)</t>
  </si>
  <si>
    <t>Portland General Electric Company (NYSE:POR)</t>
  </si>
  <si>
    <t>Post Holdings, Inc. (NYSE:POST)</t>
  </si>
  <si>
    <t>PotlatchDeltic Corporation (NASDAQGS:PCH)</t>
  </si>
  <si>
    <t>Powell Industries, Inc. (NASDAQGS:POWL)</t>
  </si>
  <si>
    <t>Power Integrations, Inc. (NASDAQGS:POWI)</t>
  </si>
  <si>
    <t>PowerFleet, Inc. (NASDAQGM:AIOT)</t>
  </si>
  <si>
    <t>PPG Industries, Inc. (NYSE:PPG)</t>
  </si>
  <si>
    <t>PPL Corporation (NYSE:PPL)</t>
  </si>
  <si>
    <t>PRA Group, Inc. (NASDAQGS:PRAA)</t>
  </si>
  <si>
    <t>Praxis Precision Medicines, Inc. (NASDAQGS:PRAX)</t>
  </si>
  <si>
    <t>Preferred Bank (NASDAQGS:PFBC)</t>
  </si>
  <si>
    <t>Preformed Line Products Company (NASDAQGS:PLPC)</t>
  </si>
  <si>
    <t>Premier Financial Corp. (NASDAQGS:PFC)</t>
  </si>
  <si>
    <t>Premier, Inc. (NASDAQGS:PINC)</t>
  </si>
  <si>
    <t>Prestige Consumer Healthcare Inc. (NYSE:PBH)</t>
  </si>
  <si>
    <t>PriceSmart, Inc. (NASDAQGS:PSMT)</t>
  </si>
  <si>
    <t>Primerica, Inc. (NYSE:PRI)</t>
  </si>
  <si>
    <t>Primo Brands Corporation (NYSE:PRMB)</t>
  </si>
  <si>
    <t>Primoris Services Corporation (NYSE:PRIM)</t>
  </si>
  <si>
    <t>Principal Exchange-Traded Funds - Principal U.S. Mega-Cap ETF (NASDAQGM:USMC)</t>
  </si>
  <si>
    <t>Principal Exchange-Traded Funds - Principal U.S. Small-Cap ETF (NASDAQGM:PSC)</t>
  </si>
  <si>
    <t>Principal Financial Group, Inc. (NASDAQGS:PFG)</t>
  </si>
  <si>
    <t>Priority Technology Holdings, Inc. (NASDAQCM:PRTH)</t>
  </si>
  <si>
    <t>Privia Health Group, Inc. (NASDAQGS:PRVA)</t>
  </si>
  <si>
    <t>ProAssurance Corporation (NYSE:PRA)</t>
  </si>
  <si>
    <t>PROCEPT BioRobotics Corporation (NASDAQGM:PRCT)</t>
  </si>
  <si>
    <t>Procore Technologies, Inc. (NYSE:PCOR)</t>
  </si>
  <si>
    <t>ProFrac Holding Corp. (NASDAQGS:ACDC)</t>
  </si>
  <si>
    <t>PROG Holdings, Inc. (NYSE:PRG)</t>
  </si>
  <si>
    <t>Progress Software Corporation (NASDAQGS:PRGS)</t>
  </si>
  <si>
    <t>Progyny, Inc. (NASDAQGS:PGNY)</t>
  </si>
  <si>
    <t>Prologis, Inc. (NYSE:PLD)</t>
  </si>
  <si>
    <t>PropertyGuru Group Limited (NYSE:PGRU)</t>
  </si>
  <si>
    <t>ProPetro Holding Corp. (NYSE:PUMP)</t>
  </si>
  <si>
    <t>PROS Holdings, Inc. (NYSE:PRO)</t>
  </si>
  <si>
    <t>ProShares Trust - ProShares UltraPro QQQ (NASDAQGM:TQQQ)</t>
  </si>
  <si>
    <t>ProShares Trust - ProShares UltraPro Short QQQ (NASDAQGM:SQQQ)</t>
  </si>
  <si>
    <t>Prosperity Bancshares, Inc. (NYSE:PB)</t>
  </si>
  <si>
    <t>Protagonist Therapeutics, Inc. (NASDAQGM:PTGX)</t>
  </si>
  <si>
    <t>Prothena Corporation plc (NASDAQGS:PRTA)</t>
  </si>
  <si>
    <t>Proto Labs, Inc. (NYSE:PRLB)</t>
  </si>
  <si>
    <t>Provident Financial Services, Inc. (NYSE:PFS)</t>
  </si>
  <si>
    <t>Prudential Financial, Inc. (NYSE:PRU)</t>
  </si>
  <si>
    <t>PTC Inc. (NASDAQGS:PTC)</t>
  </si>
  <si>
    <t>PTC Therapeutics, Inc. (NASDAQGS:PTCT)</t>
  </si>
  <si>
    <t>Public Service Enterprise Group Incorporated (NYSE:PEG)</t>
  </si>
  <si>
    <t>Public Storage (NYSE:PSA)</t>
  </si>
  <si>
    <t>PubMatic, Inc. (NASDAQGM:PUBM)</t>
  </si>
  <si>
    <t>Pulse Biosciences, Inc. (NASDAQCM:PLSE)</t>
  </si>
  <si>
    <t>PulteGroup, Inc. (NYSE:PHM)</t>
  </si>
  <si>
    <t>Pure Storage, Inc. (NYSE:PSTG)</t>
  </si>
  <si>
    <t>PureCycle Technologies, Inc. (NASDAQCM:PCT)</t>
  </si>
  <si>
    <t>PVH Corp. (NYSE:PVH)</t>
  </si>
  <si>
    <t>Q2 Holdings, Inc. (NYSE:QTWO)</t>
  </si>
  <si>
    <t>QCR Holdings, Inc. (NASDAQGM:QCRH)</t>
  </si>
  <si>
    <t>Qiagen N.V. (NYSE:QGEN)</t>
  </si>
  <si>
    <t>Qifu Technology, Inc. (NASDAQGS:QFIN)</t>
  </si>
  <si>
    <t>Qorvo, Inc. (NASDAQGS:QRVO)</t>
  </si>
  <si>
    <t>Quaker Chemical Corporation (NYSE:KWR)</t>
  </si>
  <si>
    <t>QUALCOMM Incorporated (NASDAQGS:QCOM)</t>
  </si>
  <si>
    <t>Qualys, Inc. (NASDAQGS:QLYS)</t>
  </si>
  <si>
    <t>Quanex Building Products Corporation (NYSE:NX)</t>
  </si>
  <si>
    <t>Quanta Services, Inc. (NYSE:PWR)</t>
  </si>
  <si>
    <t>Quantum Computing Inc. (NASDAQCM:QUBT)</t>
  </si>
  <si>
    <t>QuantumScape Corporation (NYSE:QS)</t>
  </si>
  <si>
    <t>Quest Diagnostics Incorporated (NYSE:DGX)</t>
  </si>
  <si>
    <t>QuidelOrtho Corporation (NASDAQGS:QDEL)</t>
  </si>
  <si>
    <t>QuinStreet, Inc. (NASDAQGS:QNST)</t>
  </si>
  <si>
    <t>QXO, Inc. (NASDAQCM:QXO)</t>
  </si>
  <si>
    <t>Radian Group Inc. (NYSE:RDN)</t>
  </si>
  <si>
    <t>Radius Recycling, Inc. (NASDAQGS:RDUS)</t>
  </si>
  <si>
    <t>RadNet, Inc. (NASDAQGM:RDNT)</t>
  </si>
  <si>
    <t>Radware Ltd. (NASDAQGS:RDWR)</t>
  </si>
  <si>
    <t>Ralph Lauren Corporation (NYSE:RL)</t>
  </si>
  <si>
    <t>Ramaco Resources, Inc. (NASDAQGS:METC)</t>
  </si>
  <si>
    <t>Rambus Inc. (NASDAQGS:RMBS)</t>
  </si>
  <si>
    <t>Range Resources Corporation (NYSE:RRC)</t>
  </si>
  <si>
    <t>Ranpak Holdings Corp. (NYSE:PACK)</t>
  </si>
  <si>
    <t>Rapid7, Inc. (NASDAQGM:RPD)</t>
  </si>
  <si>
    <t>Rapport Therapeutics, Inc. (NASDAQGM:RAPP)</t>
  </si>
  <si>
    <t>Raymond James Financial, Inc. (NYSE:RJF)</t>
  </si>
  <si>
    <t>Rayonier Advanced Materials Inc. (NYSE:RYAM)</t>
  </si>
  <si>
    <t>Rayonier Inc. (NYSE:RYN)</t>
  </si>
  <si>
    <t>RB Global, Inc. (NYSE:RBA)</t>
  </si>
  <si>
    <t>RBC Bearings Incorporated (NYSE:RBC)</t>
  </si>
  <si>
    <t>Ready Capital Corporation (NYSE:RC)</t>
  </si>
  <si>
    <t>Realty Income Corporation (NYSE:O)</t>
  </si>
  <si>
    <t>Reaves Utility Income Fund (NYSEAM:UTG)</t>
  </si>
  <si>
    <t>Recursion Pharmaceuticals, Inc. (NASDAQGS:RXRX)</t>
  </si>
  <si>
    <t>Red Cat Holdings, Inc. (NASDAQCM:RCAT)</t>
  </si>
  <si>
    <t>Red Rock Resorts, Inc. (NASDAQGS:RRR)</t>
  </si>
  <si>
    <t>Red Violet, Inc. (NASDAQCM:RDVT)</t>
  </si>
  <si>
    <t>Reddit, Inc. (NYSE:RDDT)</t>
  </si>
  <si>
    <t>Redfin Corporation (NASDAQGS:RDFN)</t>
  </si>
  <si>
    <t>Redwire Corporation (NYSE:RDW)</t>
  </si>
  <si>
    <t>Redwood Trust, Inc. (NYSE:RWT)</t>
  </si>
  <si>
    <t>Regal Rexnord Corporation (NYSE:RRX)</t>
  </si>
  <si>
    <t>Regency Centers Corporation (NASDAQGS:REG)</t>
  </si>
  <si>
    <t>Regeneron Pharmaceuticals, Inc. (NASDAQGS:REGN)</t>
  </si>
  <si>
    <t>Regions Financial Corporation (NYSE:RF)</t>
  </si>
  <si>
    <t>Reinsurance Group of America, Incorporated (NYSE:RGA)</t>
  </si>
  <si>
    <t>Reliance, Inc. (NYSE:RS)</t>
  </si>
  <si>
    <t>Remitly Global, Inc. (NASDAQGS:RELY)</t>
  </si>
  <si>
    <t>RenaissanceRe Holdings Ltd. (NYSE:RNR)</t>
  </si>
  <si>
    <t>Renasant Corporation (NYSE:RNST)</t>
  </si>
  <si>
    <t>ReNew Energy Global Plc (NASDAQGS:RNW)</t>
  </si>
  <si>
    <t>Repay Holdings Corporation (NASDAQCM:RPAY)</t>
  </si>
  <si>
    <t>Repligen Corporation (NASDAQGS:RGEN)</t>
  </si>
  <si>
    <t>Replimune Group, Inc. (NASDAQGS:REPL)</t>
  </si>
  <si>
    <t>Republic Bancorp, Inc. (NASDAQGS:RBCA.A)</t>
  </si>
  <si>
    <t>Republic Services, Inc. (NYSE:RSG)</t>
  </si>
  <si>
    <t>Reservoir Media, Inc. (NASDAQGM:RSVR)</t>
  </si>
  <si>
    <t>Resideo Technologies, Inc. (NYSE:REZI)</t>
  </si>
  <si>
    <t>ResMed Inc. (NYSE:RMD)</t>
  </si>
  <si>
    <t>Restaurant Brands International Inc. (NYSE:QSR)</t>
  </si>
  <si>
    <t>Retail Opportunity Investments Corp. (NASDAQGS:ROIC)</t>
  </si>
  <si>
    <t>REV Group, Inc. (NYSE:REVG)</t>
  </si>
  <si>
    <t>Revolution Medicines, Inc. (NASDAQGS:RVMD)</t>
  </si>
  <si>
    <t>Revolve Group, Inc. (NYSE:RVLV)</t>
  </si>
  <si>
    <t>Revvity, Inc. (NYSE:RVTY)</t>
  </si>
  <si>
    <t>REX American Resources Corporation (NYSE:REX)</t>
  </si>
  <si>
    <t>Rexford Industrial Realty, Inc. (NYSE:REXR)</t>
  </si>
  <si>
    <t>Reynolds Consumer Products Inc. (NASDAQGS:REYN)</t>
  </si>
  <si>
    <t>RH (NYSE:RH)</t>
  </si>
  <si>
    <t>Rhythm Pharmaceuticals, Inc. (NASDAQGM:RYTM)</t>
  </si>
  <si>
    <t>Riley Exploration Permian, Inc. (NYSEAM:REPX)</t>
  </si>
  <si>
    <t>RingCentral, Inc. (NYSE:RNG)</t>
  </si>
  <si>
    <t>Riot Platforms, Inc. (NASDAQCM:RIOT)</t>
  </si>
  <si>
    <t>Rithm Capital Corp. (NYSE:RITM)</t>
  </si>
  <si>
    <t>Rivian Automotive, Inc. (NASDAQGS:RIVN)</t>
  </si>
  <si>
    <t>RLI Corp. (NYSE:RLI)</t>
  </si>
  <si>
    <t>RLJ Lodging Trust (NYSE:RLJ)</t>
  </si>
  <si>
    <t>Robert Half Inc. (NYSE:RHI)</t>
  </si>
  <si>
    <t>Robinhood Markets, Inc. (NASDAQGS:HOOD)</t>
  </si>
  <si>
    <t>Roblox Corporation (NYSE:RBLX)</t>
  </si>
  <si>
    <t>Rocket Companies, Inc. (NYSE:RKT)</t>
  </si>
  <si>
    <t>Rocket Lab USA, Inc. (NASDAQCM:RKLB)</t>
  </si>
  <si>
    <t>Rocket Pharmaceuticals, Inc. (NASDAQGM:RCKT)</t>
  </si>
  <si>
    <t>Rockwell Automation, Inc. (NYSE:ROK)</t>
  </si>
  <si>
    <t>Rogers Corporation (NYSE:ROG)</t>
  </si>
  <si>
    <t>Roivant Sciences Ltd. (NASDAQGS:ROIV)</t>
  </si>
  <si>
    <t>Roku, Inc. (NASDAQGS:ROKU)</t>
  </si>
  <si>
    <t>Rollins, Inc. (NYSE:ROL)</t>
  </si>
  <si>
    <t>Root, Inc. (NASDAQGS:ROOT)</t>
  </si>
  <si>
    <t>Roper Technologies, Inc. (NASDAQGS:ROP)</t>
  </si>
  <si>
    <t>Ross Stores, Inc. (NASDAQGS:ROST)</t>
  </si>
  <si>
    <t>Royal Caribbean Cruises Ltd. (NYSE:RCL)</t>
  </si>
  <si>
    <t>Royal Gold, Inc. (NASDAQGS:RGLD)</t>
  </si>
  <si>
    <t>Royalty Pharma plc (NASDAQGS:RPRX)</t>
  </si>
  <si>
    <t>Royce Micro-Cap Trust, Inc. (NYSE:RMT)</t>
  </si>
  <si>
    <t>Royce Small-Cap Trust, Inc. (NYSE:RVT)</t>
  </si>
  <si>
    <t>RPC, Inc. (NYSE:RES)</t>
  </si>
  <si>
    <t>RPM International Inc. (NYSE:RPM)</t>
  </si>
  <si>
    <t>RTX Corporation (NYSE:RTX)</t>
  </si>
  <si>
    <t>Rubrik, Inc. (NYSE:RBRK)</t>
  </si>
  <si>
    <t>Rumble Inc. (NASDAQGM:RUM)</t>
  </si>
  <si>
    <t>Rush Enterprises, Inc. (NASDAQGS:RUSH.A)</t>
  </si>
  <si>
    <t>Rush Street Interactive, Inc. (NYSE:RSI)</t>
  </si>
  <si>
    <t>RXO, Inc. (NYSE:RXO)</t>
  </si>
  <si>
    <t>RxSight, Inc. (NASDAQGM:RXST)</t>
  </si>
  <si>
    <t>Ryan Specialty Holdings, Inc. (NYSE:RYAN)</t>
  </si>
  <si>
    <t>Ryder System, Inc. (NYSE:R)</t>
  </si>
  <si>
    <t>Ryerson Holding Corporation (NYSE:RYI)</t>
  </si>
  <si>
    <t>Ryman Hospitality Properties, Inc. (NYSE:RHP)</t>
  </si>
  <si>
    <t>S&amp;P Global Inc. (NYSE:SPGI)</t>
  </si>
  <si>
    <t>S&amp;T Bancorp, Inc. (NASDAQGS:STBA)</t>
  </si>
  <si>
    <t>Sabine Royalty Trust (NYSE:SBR)</t>
  </si>
  <si>
    <t>Sable Offshore Corp. (NYSE:SOC)</t>
  </si>
  <si>
    <t>Sabra Health Care REIT, Inc. (NASDAQGS:SBRA)</t>
  </si>
  <si>
    <t>Safehold Inc. (NYSE:SAFE)</t>
  </si>
  <si>
    <t>Safety Insurance Group, Inc. (NASDAQGS:SAFT)</t>
  </si>
  <si>
    <t>Saia, Inc. (NASDAQGS:SAIA)</t>
  </si>
  <si>
    <t>Salesforce, Inc. (NYSE:CRM)</t>
  </si>
  <si>
    <t>Sally Beauty Holdings, Inc. (NYSE:SBH)</t>
  </si>
  <si>
    <t>Samsara Inc. (NYSE:IOT)</t>
  </si>
  <si>
    <t>Sandy Spring Bancorp, Inc. (NASDAQGS:SASR)</t>
  </si>
  <si>
    <t>Sanmina Corporation (NASDAQGS:SANM)</t>
  </si>
  <si>
    <t>Sapiens International Corporation N.V. (NASDAQGS:SPNS)</t>
  </si>
  <si>
    <t>Sarepta Therapeutics, Inc. (NASDAQGS:SRPT)</t>
  </si>
  <si>
    <t>Saul Centers, Inc. (NYSE:BFS)</t>
  </si>
  <si>
    <t>Savers Value Village, Inc. (NYSE:SVV)</t>
  </si>
  <si>
    <t>SBA Communications Corporation (NASDAQGS:SBAC)</t>
  </si>
  <si>
    <t>SBC Medical Group Holdings Incorporated (NASDAQGM:SBC)</t>
  </si>
  <si>
    <t>ScanSource, Inc. (NASDAQGS:SCSC)</t>
  </si>
  <si>
    <t>Schlumberger Limited (NYSE:SLB)</t>
  </si>
  <si>
    <t>Schneider National, Inc. (NYSE:SNDR)</t>
  </si>
  <si>
    <t>Scholar Rock Holding Corporation (NASDAQGS:SRRK)</t>
  </si>
  <si>
    <t>Scholastic Corporation (NASDAQGS:SCHL)</t>
  </si>
  <si>
    <t>Schrödinger, Inc. (NASDAQGS:SDGR)</t>
  </si>
  <si>
    <t>Science Applications International Corporation (NASDAQGS:SAIC)</t>
  </si>
  <si>
    <t>Scorpio Tankers Inc. (NYSE:STNG)</t>
  </si>
  <si>
    <t>Sea Limited (NYSE:SE)</t>
  </si>
  <si>
    <t>Seaboard Corporation (NYSEAM:SEB)</t>
  </si>
  <si>
    <t>Seacoast Banking Corporation of Florida (NASDAQGS:SBCF)</t>
  </si>
  <si>
    <t>Seadrill Limited (NYSE:SDRL)</t>
  </si>
  <si>
    <t>Seagate Technology Holdings plc (NASDAQGS:STX)</t>
  </si>
  <si>
    <t>Sealed Air Corporation (NYSE:SEE)</t>
  </si>
  <si>
    <t>SecureWorks Corp. (NASDAQGS:SCWX)</t>
  </si>
  <si>
    <t>SEI Investments Company (NASDAQGS:SEIC)</t>
  </si>
  <si>
    <t>Select Medical Holdings Corporation (NYSE:SEM)</t>
  </si>
  <si>
    <t>Select Water Solutions, Inc. (NYSE:WTTR)</t>
  </si>
  <si>
    <t>Selective Insurance Group, Inc. (NASDAQGS:SIGI)</t>
  </si>
  <si>
    <t>Sempra (NYSE:SRE)</t>
  </si>
  <si>
    <t>Semrush Holdings, Inc. (NYSE:SEMR)</t>
  </si>
  <si>
    <t>Semtech Corporation (NASDAQGS:SMTC)</t>
  </si>
  <si>
    <t>Seneca Foods Corporation (NASDAQGS:SENE.A)</t>
  </si>
  <si>
    <t>Sensata Technologies Holding plc (NYSE:ST)</t>
  </si>
  <si>
    <t>Sensient Technologies Corporation (NYSE:SXT)</t>
  </si>
  <si>
    <t>SentinelOne, Inc. (NYSE:S)</t>
  </si>
  <si>
    <t>Septerna, Inc. (NASDAQGM:SEPN)</t>
  </si>
  <si>
    <t>Service Corporation International (NYSE:SCI)</t>
  </si>
  <si>
    <t>ServiceNow, Inc. (NYSE:NOW)</t>
  </si>
  <si>
    <t>ServisFirst Bancshares, Inc. (NYSE:SFBS)</t>
  </si>
  <si>
    <t>Sezzle Inc. (NASDAQCM:SEZL)</t>
  </si>
  <si>
    <t>SFL Corporation Ltd. (NYSE:SFL)</t>
  </si>
  <si>
    <t>Shake Shack Inc. (NYSE:SHAK)</t>
  </si>
  <si>
    <t>SharkNinja, Inc. (NYSE:SN)</t>
  </si>
  <si>
    <t>Shenandoah Telecommunications Company (NASDAQGS:SHEN)</t>
  </si>
  <si>
    <t>Shift4 Payments, Inc. (NYSE:FOUR)</t>
  </si>
  <si>
    <t>Shoe Carnival, Inc. (NASDAQGS:SCVL)</t>
  </si>
  <si>
    <t>Shopify Inc. (NYSE:SHOP)</t>
  </si>
  <si>
    <t>Shore Bancshares, Inc. (NASDAQGS:SHBI)</t>
  </si>
  <si>
    <t>Shutterstock, Inc. (NYSE:SSTK)</t>
  </si>
  <si>
    <t>SI-BONE, Inc. (NASDAQGM:SIBN)</t>
  </si>
  <si>
    <t>Sigma Lithium Corporation (NASDAQCM:SGML)</t>
  </si>
  <si>
    <t>Signet Jewelers Limited (NYSE:SIG)</t>
  </si>
  <si>
    <t>Sila Realty Trust, Inc. (NYSE:SILA)</t>
  </si>
  <si>
    <t>Silgan Holdings Inc. (NYSE:SLGN)</t>
  </si>
  <si>
    <t>Silicon Laboratories Inc. (NASDAQGS:SLAB)</t>
  </si>
  <si>
    <t>Silicon Motion Technology Corporation (NASDAQGS:SIMO)</t>
  </si>
  <si>
    <t>Similarweb Ltd. (NYSE:SMWB)</t>
  </si>
  <si>
    <t>Simmons First National Corporation (NASDAQGS:SFNC)</t>
  </si>
  <si>
    <t>Simon Property Group, Inc. (NYSE:SPG)</t>
  </si>
  <si>
    <t>Simpson Manufacturing Co., Inc. (NYSE:SSD)</t>
  </si>
  <si>
    <t>Simulations Plus, Inc. (NASDAQGS:SLP)</t>
  </si>
  <si>
    <t>Sinclair, Inc. (NASDAQGS:SBGI)</t>
  </si>
  <si>
    <t>Sirius XM Holdings Inc. (NASDAQGS:SIRI)</t>
  </si>
  <si>
    <t>SiriusPoint Ltd. (NYSE:SPNT)</t>
  </si>
  <si>
    <t>SITE Centers Corp. (NYSE:SITC)</t>
  </si>
  <si>
    <t>SiteOne Landscape Supply, Inc. (NYSE:SITE)</t>
  </si>
  <si>
    <t>SiTime Corporation (NASDAQGM:SITM)</t>
  </si>
  <si>
    <t>Sitio Royalties Corp. (NYSE:STR)</t>
  </si>
  <si>
    <t>Six Flags Entertainment Corporation (NYSE:FUN)</t>
  </si>
  <si>
    <t>Sixth Street Specialty Lending, Inc. (NYSE:TSLX)</t>
  </si>
  <si>
    <t>SJW Group (NASDAQGS:SJW)</t>
  </si>
  <si>
    <t>Skechers U.S.A., Inc. (NYSE:SKX)</t>
  </si>
  <si>
    <t>Skyward Specialty Insurance Group, Inc. (NASDAQGS:SKWD)</t>
  </si>
  <si>
    <t>SkyWest, Inc. (NASDAQGS:SKYW)</t>
  </si>
  <si>
    <t>Skyworks Solutions, Inc. (NASDAQGS:SWKS)</t>
  </si>
  <si>
    <t>SL Green Realty Corp. (NYSE:SLG)</t>
  </si>
  <si>
    <t>SLM Corporation (NASDAQGS:SLM)</t>
  </si>
  <si>
    <t>SLR Investment Corp. (NASDAQGS:SLRC)</t>
  </si>
  <si>
    <t>SM Energy Company (NYSE:SM)</t>
  </si>
  <si>
    <t>SmartFinancial, Inc. (NYSE:SMBK)</t>
  </si>
  <si>
    <t>Smartsheet Inc. (NYSE:SMAR)</t>
  </si>
  <si>
    <t>Smith &amp; Wesson Brands, Inc. (NASDAQGS:SWBI)</t>
  </si>
  <si>
    <t>Smurfit Westrock Plc (NYSE:SW)</t>
  </si>
  <si>
    <t>Snap Inc. (NYSE:SNAP)</t>
  </si>
  <si>
    <t>Snap-on Incorporated (NYSE:SNA)</t>
  </si>
  <si>
    <t>Snowflake Inc. (NYSE:SNOW)</t>
  </si>
  <si>
    <t>Sociedad Química y Minera de Chile S.A. (NYSE:SQM)</t>
  </si>
  <si>
    <t>SoFi Technologies, Inc. (NASDAQGS:SOFI)</t>
  </si>
  <si>
    <t>Soho House &amp; Co Inc. (NYSE:SHCO)</t>
  </si>
  <si>
    <t>SolarEdge Technologies, Inc. (NASDAQGS:SEDG)</t>
  </si>
  <si>
    <t>Solaris Energy Infrastructure, Inc. (NYSE:SEI)</t>
  </si>
  <si>
    <t>SolarWinds Corporation (NYSE:SWI)</t>
  </si>
  <si>
    <t>Soleno Therapeutics, Inc. (NASDAQCM:SLNO)</t>
  </si>
  <si>
    <t>Solventum Corporation (NYSE:SOLV)</t>
  </si>
  <si>
    <t>Sonic Automotive, Inc. (NYSE:SAH)</t>
  </si>
  <si>
    <t>Sonoco Products Company (NYSE:SON)</t>
  </si>
  <si>
    <t>Sonos, Inc. (NASDAQGS:SONO)</t>
  </si>
  <si>
    <t>Sotera Health Company (NASDAQGS:SHC)</t>
  </si>
  <si>
    <t>SoundHound AI, Inc. (NASDAQGM:SOUN)</t>
  </si>
  <si>
    <t>South Plains Financial, Inc. (NASDAQGS:SPFI)</t>
  </si>
  <si>
    <t>Southern Copper Corporation (NYSE:SCCO)</t>
  </si>
  <si>
    <t>Southern Missouri Bancorp, Inc. (NASDAQGM:SMBC)</t>
  </si>
  <si>
    <t>Southside Bancshares, Inc. (NYSE:SBSI)</t>
  </si>
  <si>
    <t>SouthState Corporation (NYSE:SSB)</t>
  </si>
  <si>
    <t>Southwest Airlines Co. (NYSE:LUV)</t>
  </si>
  <si>
    <t>Southwest Gas Holdings, Inc. (NYSE:SWX)</t>
  </si>
  <si>
    <t>SpartanNash Company (NASDAQGS:SPTN)</t>
  </si>
  <si>
    <t>Spectrum Brands Holdings, Inc. (NYSE:SPB)</t>
  </si>
  <si>
    <t>Sphere Entertainment Co. (NYSE:SPHR)</t>
  </si>
  <si>
    <t>Spire Inc. (NYSE:SR)</t>
  </si>
  <si>
    <t>Spirit AeroSystems Holdings, Inc. (NYSE:SPR)</t>
  </si>
  <si>
    <t>Sportradar Group AG (NASDAQGS:SRAD)</t>
  </si>
  <si>
    <t>Spotify Technology S.A. (NYSE:SPOT)</t>
  </si>
  <si>
    <t>SpringWorks Therapeutics, Inc. (NASDAQGS:SWTX)</t>
  </si>
  <si>
    <t>Sprinklr, Inc. (NYSE:CXM)</t>
  </si>
  <si>
    <t>Sprout Social, Inc. (NASDAQCM:SPT)</t>
  </si>
  <si>
    <t>Sprouts Farmers Market, Inc. (NASDAQGS:SFM)</t>
  </si>
  <si>
    <t>SPS Commerce, Inc. (NASDAQGS:SPSC)</t>
  </si>
  <si>
    <t>SPX Technologies, Inc. (NYSE:SPXC)</t>
  </si>
  <si>
    <t>Spyre Therapeutics, Inc. (NASDAQGS:SYRE)</t>
  </si>
  <si>
    <t>SRH Total Return Fund, Inc. (NYSE:STEW)</t>
  </si>
  <si>
    <t>SS&amp;C Technologies Holdings, Inc. (NASDAQGS:SSNC)</t>
  </si>
  <si>
    <t>STAAR Surgical Company (NASDAQGM:STAA)</t>
  </si>
  <si>
    <t>STAG Industrial, Inc. (NYSE:STAG)</t>
  </si>
  <si>
    <t>Stagwell Inc. (NASDAQGS:STGW)</t>
  </si>
  <si>
    <t>Standard Motor Products, Inc. (NYSE:SMP)</t>
  </si>
  <si>
    <t>StandardAero, Inc. (NYSE:SARO)</t>
  </si>
  <si>
    <t>Standex International Corporation (NYSE:SXI)</t>
  </si>
  <si>
    <t>Stanley Black &amp; Decker, Inc. (NYSE:SWK)</t>
  </si>
  <si>
    <t>Star Bulk Carriers Corp. (NASDAQGS:SBLK)</t>
  </si>
  <si>
    <t>Starbucks Corporation (NASDAQGS:SBUX)</t>
  </si>
  <si>
    <t>Starwood Property Trust, Inc. (NYSE:STWD)</t>
  </si>
  <si>
    <t>State Street Corporation (NYSE:STT)</t>
  </si>
  <si>
    <t>Steel Dynamics, Inc. (NASDAQGS:STLD)</t>
  </si>
  <si>
    <t>Steel Partners Holdings L.P. (NYSE:SPLP)</t>
  </si>
  <si>
    <t>Steelcase Inc. (NYSE:SCS)</t>
  </si>
  <si>
    <t>Stellar Bancorp, Inc. (NYSE:STEL)</t>
  </si>
  <si>
    <t>Stepan Company (NYSE:SCL)</t>
  </si>
  <si>
    <t>StepStone Group Inc. (NASDAQGS:STEP)</t>
  </si>
  <si>
    <t>STERIS plc (NYSE:STE)</t>
  </si>
  <si>
    <t>Sterling Infrastructure, Inc. (NASDAQGS:STRL)</t>
  </si>
  <si>
    <t>Stevanato Group S.p.A. (NYSE:STVN)</t>
  </si>
  <si>
    <t>Steven Madden, Ltd. (NASDAQGS:SHOO)</t>
  </si>
  <si>
    <t>Stewart Information Services Corporation (NYSE:STC)</t>
  </si>
  <si>
    <t>Stifel Financial Corp. (NYSE:SF)</t>
  </si>
  <si>
    <t>Stock Yards Bancorp, Inc. (NASDAQGS:SYBT)</t>
  </si>
  <si>
    <t>Stoke Therapeutics, Inc. (NASDAQGS:STOK)</t>
  </si>
  <si>
    <t>StoneCo Ltd. (NASDAQGS:STNE)</t>
  </si>
  <si>
    <t>StoneX Group Inc. (NASDAQGS:SNEX)</t>
  </si>
  <si>
    <t>Stratasys Ltd. (NASDAQGS:SSYS)</t>
  </si>
  <si>
    <t>Strategic Education, Inc. (NASDAQGS:STRA)</t>
  </si>
  <si>
    <t>Strategy Shares - Strategy Shares NASDAQ 7 HANDL Index ETF (NASDAQGM:HNDL)</t>
  </si>
  <si>
    <t>Stride, Inc. (NYSE:LRN)</t>
  </si>
  <si>
    <t>Structure Therapeutics Inc. (NASDAQGM:GPCR)</t>
  </si>
  <si>
    <t>Stryker Corporation (NYSE:SYK)</t>
  </si>
  <si>
    <t>Studio City International Holdings Limited (NYSE:MSC)</t>
  </si>
  <si>
    <t>Sturm, Ruger &amp; Company, Inc. (NYSE:RGR)</t>
  </si>
  <si>
    <t>Suburban Propane Partners, L.P. (NYSE:SPH)</t>
  </si>
  <si>
    <t>Summit Hotel Properties, Inc. (NYSE:INN)</t>
  </si>
  <si>
    <t>Summit Materials, Inc. (NYSE:SUM)</t>
  </si>
  <si>
    <t>Summit Therapeutics Inc. (NASDAQGM:SMMT)</t>
  </si>
  <si>
    <t>Sun Communities, Inc. (NYSE:SUI)</t>
  </si>
  <si>
    <t>Sun Country Airlines Holdings, Inc. (NASDAQGS:SNCY)</t>
  </si>
  <si>
    <t>SunCar Technology Group Inc. (NASDAQCM:SDA)</t>
  </si>
  <si>
    <t>SunCoke Energy, Inc. (NYSE:SXC)</t>
  </si>
  <si>
    <t>Sunoco LP (NYSE:SUN)</t>
  </si>
  <si>
    <t>SunOpta Inc. (NASDAQGS:STKL)</t>
  </si>
  <si>
    <t>Sunrise Communications AG (NASDAQGS:SNRE)</t>
  </si>
  <si>
    <t>Sunrun Inc. (NASDAQGS:RUN)</t>
  </si>
  <si>
    <t>Sunstone Hotel Investors, Inc. (NYSE:SHO)</t>
  </si>
  <si>
    <t>Super Group (SGHC) Limited (NYSE:SGHC)</t>
  </si>
  <si>
    <t>Super Micro Computer, Inc. (NASDAQGS:SMCI)</t>
  </si>
  <si>
    <t>Supernus Pharmaceuticals, Inc. (NASDAQGM:SUPN)</t>
  </si>
  <si>
    <t>Surgery Partners, Inc. (NASDAQGS:SGRY)</t>
  </si>
  <si>
    <t>Surmodics, Inc. (NASDAQGS:SRDX)</t>
  </si>
  <si>
    <t>Sweetgreen, Inc. (NYSE:SG)</t>
  </si>
  <si>
    <t>Sylvamo Corporation (NYSE:SLVM)</t>
  </si>
  <si>
    <t>Symbotic Inc. (NASDAQGM:SYM)</t>
  </si>
  <si>
    <t>Synaptics Incorporated (NASDAQGS:SYNA)</t>
  </si>
  <si>
    <t>Synchrony Financial (NYSE:SYF)</t>
  </si>
  <si>
    <t>Syndax Pharmaceuticals, Inc. (NASDAQGS:SNDX)</t>
  </si>
  <si>
    <t>Synopsys, Inc. (NASDAQGS:SNPS)</t>
  </si>
  <si>
    <t>Synovus Financial Corp. (NYSE:SNV)</t>
  </si>
  <si>
    <t>Sysco Corporation (NYSE:SYY)</t>
  </si>
  <si>
    <t>T. Rowe Price Group, Inc. (NASDAQGS:TROW)</t>
  </si>
  <si>
    <t>Take-Two Interactive Software, Inc. (NASDAQGS:TTWO)</t>
  </si>
  <si>
    <t>TAL Education Group (NYSE:TAL)</t>
  </si>
  <si>
    <t>Talen Energy Corporation (NASDAQGS:TLN)</t>
  </si>
  <si>
    <t>Talos Energy Inc. (NYSE:TALO)</t>
  </si>
  <si>
    <t>Tandem Diabetes Care, Inc. (NASDAQGM:TNDM)</t>
  </si>
  <si>
    <t>Tanger Inc. (NYSE:SKT)</t>
  </si>
  <si>
    <t>Tapestry, Inc. (NYSE:TPR)</t>
  </si>
  <si>
    <t>Targa Resources Corp. (NYSE:TRGP)</t>
  </si>
  <si>
    <t>Target Corporation (NYSE:TGT)</t>
  </si>
  <si>
    <t>Target Hospitality Corp. (NASDAQCM:TH)</t>
  </si>
  <si>
    <t>Tarsus Pharmaceuticals, Inc. (NASDAQGS:TARS)</t>
  </si>
  <si>
    <t>TaskUs, Inc. (NASDAQGS:TASK)</t>
  </si>
  <si>
    <t>Taylor Morrison Home Corporation (NYSE:TMHC)</t>
  </si>
  <si>
    <t>TCW ETF Trust - TCW Transform 500 ETF (NYSE:VOTE)</t>
  </si>
  <si>
    <t>TD SYNNEX Corporation (NYSE:SNX)</t>
  </si>
  <si>
    <t>TE Connectivity plc (NYSE:TEL)</t>
  </si>
  <si>
    <t>TechnipFMC plc (NYSE:FTI)</t>
  </si>
  <si>
    <t>TechTarget, Inc. (NASDAQGM:TTGT)</t>
  </si>
  <si>
    <t>Tecnoglass Inc. (NYSE:TGLS)</t>
  </si>
  <si>
    <t>Tectonic Therapeutic, Inc. (NASDAQGM:TECX)</t>
  </si>
  <si>
    <t>Teekay Corporation Ltd. (NYSE:TK)</t>
  </si>
  <si>
    <t>Teekay Tankers Ltd. (NYSE:TNK)</t>
  </si>
  <si>
    <t>TEGNA Inc. (NYSE:TGNA)</t>
  </si>
  <si>
    <t>Teladoc Health, Inc. (NYSE:TDOC)</t>
  </si>
  <si>
    <t>Teledyne Technologies Incorporated (NYSE:TDY)</t>
  </si>
  <si>
    <t>Teleflex Incorporated (NYSE:TFX)</t>
  </si>
  <si>
    <t>Telephone and Data Systems, Inc. (NYSE:TDS)</t>
  </si>
  <si>
    <t>Tempur Sealy International, Inc. (NYSE:TPX)</t>
  </si>
  <si>
    <t>Tempus AI, Inc (NASDAQGS:TEM)</t>
  </si>
  <si>
    <t>Tenable Holdings, Inc. (NASDAQGS:TENB)</t>
  </si>
  <si>
    <t>Tencent Music Entertainment Group (NYSE:TME)</t>
  </si>
  <si>
    <t>Tenet Healthcare Corporation (NYSE:THC)</t>
  </si>
  <si>
    <t>Tennant Company (NYSE:TNC)</t>
  </si>
  <si>
    <t>Teradata Corporation (NYSE:TDC)</t>
  </si>
  <si>
    <t>Teradyne, Inc. (NASDAQGS:TER)</t>
  </si>
  <si>
    <t>TeraWulf Inc. (NASDAQCM:WULF)</t>
  </si>
  <si>
    <t>Terex Corporation (NYSE:TEX)</t>
  </si>
  <si>
    <t>Ternium S.A. (NYSE:TX)</t>
  </si>
  <si>
    <t>Terreno Realty Corporation (NYSE:TRNO)</t>
  </si>
  <si>
    <t>Tesla, Inc. (NASDAQGS:TSLA)</t>
  </si>
  <si>
    <t>Tetra Tech, Inc. (NASDAQGS:TTEK)</t>
  </si>
  <si>
    <t>Teva Pharmaceutical Industries Limited (NYSE:TEVA)</t>
  </si>
  <si>
    <t>Texas Capital Bancshares, Inc. (NASDAQGS:TCBI)</t>
  </si>
  <si>
    <t>Texas Instruments Incorporated (NASDAQGS:TXN)</t>
  </si>
  <si>
    <t>Texas Pacific Land Corporation (NYSE:TPL)</t>
  </si>
  <si>
    <t>Texas Roadhouse, Inc. (NASDAQGS:TXRH)</t>
  </si>
  <si>
    <t>Textron Inc. (NYSE:TXT)</t>
  </si>
  <si>
    <t>TFS Financial Corporation (NASDAQGS:TFSL)</t>
  </si>
  <si>
    <t>TG Therapeutics, Inc. (NASDAQCM:TGTX)</t>
  </si>
  <si>
    <t>The Advisors' Inner Circle Fund III - Brown Advisory Flexible Equity ETF (NASDAQGM:BAFE)</t>
  </si>
  <si>
    <t>The AES Corporation (NYSE:AES)</t>
  </si>
  <si>
    <t>The Allstate Corporation (NYSE:ALL)</t>
  </si>
  <si>
    <t>The Andersons, Inc. (NASDAQGS:ANDE)</t>
  </si>
  <si>
    <t>The AZEK Company Inc. (NYSE:AZEK)</t>
  </si>
  <si>
    <t>The Baldwin Insurance Group, Inc. (NASDAQGS:BWIN)</t>
  </si>
  <si>
    <t>The Bancorp, Inc. (NASDAQGS:TBBK)</t>
  </si>
  <si>
    <t>The Bank of N.T. Butterfield &amp; Son Limited (NYSE:NTB)</t>
  </si>
  <si>
    <t>The Bank of New York Mellon Corporation (NYSE:BK)</t>
  </si>
  <si>
    <t>The Boeing Company (NYSE:BA)</t>
  </si>
  <si>
    <t>The Boston Beer Company, Inc. (NYSE:SAM)</t>
  </si>
  <si>
    <t>The Brink's Company (NYSE:BCO)</t>
  </si>
  <si>
    <t>The Buckle, Inc. (NYSE:BKE)</t>
  </si>
  <si>
    <t>The Campbell's Company (NASDAQGS:CPB)</t>
  </si>
  <si>
    <t>The Carlyle Group Inc. (NASDAQGS:CG)</t>
  </si>
  <si>
    <t>The Charles Schwab Corporation (NYSE:SCHW)</t>
  </si>
  <si>
    <t>The Cheesecake Factory Incorporated (NASDAQGS:CAKE)</t>
  </si>
  <si>
    <t>The Chefs' Warehouse, Inc. (NASDAQGS:CHEF)</t>
  </si>
  <si>
    <t>The Chemours Company (NYSE:CC)</t>
  </si>
  <si>
    <t>The Cigna Group (NYSE:CI)</t>
  </si>
  <si>
    <t>The Clorox Company (NYSE:CLX)</t>
  </si>
  <si>
    <t>The Coca-Cola Company (NYSE:KO)</t>
  </si>
  <si>
    <t>The Cooper Companies, Inc. (NASDAQGS:COO)</t>
  </si>
  <si>
    <t>The Duckhorn Portfolio, Inc. (NYSE:NAPA)</t>
  </si>
  <si>
    <t>The Ensign Group, Inc. (NASDAQGS:ENSG)</t>
  </si>
  <si>
    <t>The Estée Lauder Companies Inc. (NYSE:EL)</t>
  </si>
  <si>
    <t>The First Bancshares, Inc. (NYSE:FBMS)</t>
  </si>
  <si>
    <t>The Gabelli Dividend &amp; Income Trust (NYSE:GDV)</t>
  </si>
  <si>
    <t>The Gabelli Equity Trust Inc. (NYSE:GAB)</t>
  </si>
  <si>
    <t>The Gap, Inc. (NYSE:GAP)</t>
  </si>
  <si>
    <t>The GEO Group, Inc. (NYSE:GEO)</t>
  </si>
  <si>
    <t>The Goldman Sachs Group, Inc. (NYSE:GS)</t>
  </si>
  <si>
    <t>The Goodyear Tire &amp; Rubber Company (NASDAQGS:GT)</t>
  </si>
  <si>
    <t>The Gorman-Rupp Company (NYSE:GRC)</t>
  </si>
  <si>
    <t>The Greenbrier Companies, Inc. (NYSE:GBX)</t>
  </si>
  <si>
    <t>The Hackett Group, Inc. (NASDAQGS:HCKT)</t>
  </si>
  <si>
    <t>The Hain Celestial Group, Inc. (NASDAQGS:HAIN)</t>
  </si>
  <si>
    <t>The Hanover Insurance Group, Inc. (NYSE:THG)</t>
  </si>
  <si>
    <t>The Hartford Financial Services Group, Inc. (NYSE:HIG)</t>
  </si>
  <si>
    <t>The Hershey Company (NYSE:HSY)</t>
  </si>
  <si>
    <t>The Home Depot, Inc. (NYSE:HD)</t>
  </si>
  <si>
    <t>The Honest Company, Inc. (NASDAQGS:HNST)</t>
  </si>
  <si>
    <t>The India Fund, Inc. (NYSE:IFN)</t>
  </si>
  <si>
    <t>The Interpublic Group of Companies, Inc. (NYSE:IPG)</t>
  </si>
  <si>
    <t>The J. M. Smucker Company (NYSE:SJM)</t>
  </si>
  <si>
    <t>The Kraft Heinz Company (NASDAQGS:KHC)</t>
  </si>
  <si>
    <t>The Kroger Co. (NYSE:KR)</t>
  </si>
  <si>
    <t>The Lovesac Company (NASDAQGM:LOVE)</t>
  </si>
  <si>
    <t>The Macerich Company (NYSE:MAC)</t>
  </si>
  <si>
    <t>The Marcus Corporation (NYSE:MCS)</t>
  </si>
  <si>
    <t>The Middleby Corporation (NASDAQGS:MIDD)</t>
  </si>
  <si>
    <t>The Mosaic Company (NYSE:MOS)</t>
  </si>
  <si>
    <t>The New York Times Company (NYSE:NYT)</t>
  </si>
  <si>
    <t>The ODP Corporation (NASDAQGS:ODP)</t>
  </si>
  <si>
    <t>The Pennant Group, Inc. (NASDAQGS:PNTG)</t>
  </si>
  <si>
    <t>The PNC Financial Services Group, Inc. (NYSE:PNC)</t>
  </si>
  <si>
    <t>The Procter &amp; Gamble Company (NYSE:PG)</t>
  </si>
  <si>
    <t>The Progressive Corporation (NYSE:PGR)</t>
  </si>
  <si>
    <t>The RBB Fund, Inc. - US Treasury 3 Month Bill ETF (NASDAQGM:TBIL)</t>
  </si>
  <si>
    <t>The RBB Fund, Inc. - US Treasury 6 Month Bill ETF (NASDAQGM:XBIL)</t>
  </si>
  <si>
    <t>The Real Brokerage Inc. (NASDAQCM:REAX)</t>
  </si>
  <si>
    <t>The Scotts Miracle-Gro Company (NYSE:SMG)</t>
  </si>
  <si>
    <t>The Sherwin-Williams Company (NYSE:SHW)</t>
  </si>
  <si>
    <t>The Simply Good Foods Company (NASDAQCM:SMPL)</t>
  </si>
  <si>
    <t>The Southern Company (NYSE:SO)</t>
  </si>
  <si>
    <t>The St. Joe Company (NYSE:JOE)</t>
  </si>
  <si>
    <t>The Timken Company (NYSE:TKR)</t>
  </si>
  <si>
    <t>The TJX Companies, Inc. (NYSE:TJX)</t>
  </si>
  <si>
    <t>The Toro Company (NYSE:TTC)</t>
  </si>
  <si>
    <t>The Trade Desk, Inc. (NASDAQGM:TTD)</t>
  </si>
  <si>
    <t>The Travelers Companies, Inc. (NYSE:TRV)</t>
  </si>
  <si>
    <t>The Vita Coco Company, Inc. (NASDAQGS:COCO)</t>
  </si>
  <si>
    <t>The Walt Disney Company (NYSE:DIS)</t>
  </si>
  <si>
    <t>The Wendy's Company (NASDAQGS:WEN)</t>
  </si>
  <si>
    <t>The Western Union Company (NYSE:WU)</t>
  </si>
  <si>
    <t>The Williams Companies, Inc. (NYSE:WMB)</t>
  </si>
  <si>
    <t>The York Water Company (NASDAQGS:YORW)</t>
  </si>
  <si>
    <t>Thermo Fisher Scientific Inc. (NYSE:TMO)</t>
  </si>
  <si>
    <t>Thermon Group Holdings, Inc. (NYSE:THR)</t>
  </si>
  <si>
    <t>Third Harmonic Bio, Inc. (NASDAQGM:THRD)</t>
  </si>
  <si>
    <t>THOR Industries, Inc. (NYSE:THO)</t>
  </si>
  <si>
    <t>Thornburg Income Builder Opportunities Trust (NASDAQGS:TBLD)</t>
  </si>
  <si>
    <t>Thryv Holdings, Inc. (NASDAQCM:THRY)</t>
  </si>
  <si>
    <t>Tidewater Inc. (NYSE:TDW)</t>
  </si>
  <si>
    <t>Tiptree Inc. (NASDAQCM:TIPT)</t>
  </si>
  <si>
    <t>TKO Group Holdings, Inc. (NYSE:TKO)</t>
  </si>
  <si>
    <t>T-Mobile US, Inc. (NASDAQGS:TMUS)</t>
  </si>
  <si>
    <t>Toast, Inc. (NYSE:TOST)</t>
  </si>
  <si>
    <t>Toll Brothers, Inc. (NYSE:TOL)</t>
  </si>
  <si>
    <t>Tompkins Financial Corporation (NYSEAM:TMP)</t>
  </si>
  <si>
    <t>Tootsie Roll Industries, Inc. (NYSE:TR)</t>
  </si>
  <si>
    <t>TopBuild Corp. (NYSE:BLD)</t>
  </si>
  <si>
    <t>Topgolf Callaway Brands Corp. (NYSE:MODG)</t>
  </si>
  <si>
    <t>Tourmaline Bio, Inc. (NASDAQGS:TRML)</t>
  </si>
  <si>
    <t>Tower Semiconductor Ltd. (NASDAQGS:TSEM)</t>
  </si>
  <si>
    <t>TowneBank (NASDAQGS:TOWN)</t>
  </si>
  <si>
    <t>TPG Inc. (NASDAQGS:TPG)</t>
  </si>
  <si>
    <t>TPG RE Finance Trust, Inc. (NYSE:TRTX)</t>
  </si>
  <si>
    <t>Tractor Supply Company (NASDAQGS:TSCO)</t>
  </si>
  <si>
    <t>Tradeweb Markets Inc. (NASDAQGS:TW)</t>
  </si>
  <si>
    <t>Trane Technologies plc (NYSE:TT)</t>
  </si>
  <si>
    <t>Transcat, Inc. (NASDAQGM:TRNS)</t>
  </si>
  <si>
    <t>TransDigm Group Incorporated (NYSE:TDG)</t>
  </si>
  <si>
    <t>TransMedics Group, Inc. (NASDAQGM:TMDX)</t>
  </si>
  <si>
    <t>TransUnion (NYSE:TRU)</t>
  </si>
  <si>
    <t>Travel + Leisure Co. (NYSE:TNL)</t>
  </si>
  <si>
    <t>Travere Therapeutics, Inc. (NASDAQGM:TVTX)</t>
  </si>
  <si>
    <t>TreeHouse Foods, Inc. (NYSE:THS)</t>
  </si>
  <si>
    <t>Trex Company, Inc. (NYSE:TREX)</t>
  </si>
  <si>
    <t>Tri Pointe Homes, Inc. (NYSE:TPH)</t>
  </si>
  <si>
    <t>TriCo Bancshares (NASDAQGS:TCBK)</t>
  </si>
  <si>
    <t>Tri-Continental Corporation (NYSE:TY)</t>
  </si>
  <si>
    <t>TriMas Corporation (NASDAQGS:TRS)</t>
  </si>
  <si>
    <t>Trimble Inc. (NASDAQGS:TRMB)</t>
  </si>
  <si>
    <t>TriNet Group, Inc. (NYSE:TNET)</t>
  </si>
  <si>
    <t>Trinity Capital Inc. (NASDAQGS:TRIN)</t>
  </si>
  <si>
    <t>Trinity Industries, Inc. (NYSE:TRN)</t>
  </si>
  <si>
    <t>Trip.com Group Limited (NASDAQGS:TCOM)</t>
  </si>
  <si>
    <t>Tripadvisor, Inc. (NASDAQGS:TRIP)</t>
  </si>
  <si>
    <t>Triumph Financial, Inc. (NASDAQGS:TFIN)</t>
  </si>
  <si>
    <t>Triumph Group, Inc. (NYSE:TGI)</t>
  </si>
  <si>
    <t>Tronox Holdings plc (NYSE:TROX)</t>
  </si>
  <si>
    <t>Truist Financial Corporation (NYSE:TFC)</t>
  </si>
  <si>
    <t>Trump Media &amp; Technology Group Corp. (NASDAQGM:DJT)</t>
  </si>
  <si>
    <t>Trupanion, Inc. (NASDAQGM:TRUP)</t>
  </si>
  <si>
    <t>TrustCo Bank Corp NY (NASDAQGS:TRST)</t>
  </si>
  <si>
    <t>Trustmark Corporation (NASDAQGS:TRMK)</t>
  </si>
  <si>
    <t>Tsakos Energy Navigation Limited (NYSE:TEN)</t>
  </si>
  <si>
    <t>TTM Technologies, Inc. (NASDAQGS:TTMI)</t>
  </si>
  <si>
    <t>Turning Point Brands, Inc. (NYSE:TPB)</t>
  </si>
  <si>
    <t>Tutor Perini Corporation (NYSE:TPC)</t>
  </si>
  <si>
    <t>TWFG, Inc. (NASDAQGS:TWFG)</t>
  </si>
  <si>
    <t>Twilio Inc. (NYSE:TWLO)</t>
  </si>
  <si>
    <t>Twist Bioscience Corporation (NASDAQGS:TWST)</t>
  </si>
  <si>
    <t>Two Harbors Investment Corp. (NYSE:TWO)</t>
  </si>
  <si>
    <t>TXNM Energy, Inc. (NYSE:TXNM)</t>
  </si>
  <si>
    <t>TXO Partners, L.P. (NYSE:TXO)</t>
  </si>
  <si>
    <t>Tyler Technologies, Inc. (NYSE:TYL)</t>
  </si>
  <si>
    <t>Tyra Biosciences, Inc. (NASDAQGS:TYRA)</t>
  </si>
  <si>
    <t>Tyson Foods, Inc. (NYSE:TSN)</t>
  </si>
  <si>
    <t>U.S. Bancorp (NYSE:USB)</t>
  </si>
  <si>
    <t>U.S. Physical Therapy, Inc. (NYSE:USPH)</t>
  </si>
  <si>
    <t>Uber Technologies, Inc. (NYSE:UBER)</t>
  </si>
  <si>
    <t>Ubiquiti Inc. (NYSE:UI)</t>
  </si>
  <si>
    <t>Udemy, Inc. (NASDAQGS:UDMY)</t>
  </si>
  <si>
    <t>UDR, Inc. (NYSE:UDR)</t>
  </si>
  <si>
    <t>UFP Industries, Inc. (NASDAQGS:UFPI)</t>
  </si>
  <si>
    <t>UFP Technologies, Inc. (NASDAQCM:UFPT)</t>
  </si>
  <si>
    <t>UGI Corporation (NYSE:UGI)</t>
  </si>
  <si>
    <t>U-Haul Holding Company (NYSE:UHAL)</t>
  </si>
  <si>
    <t>UiPath Inc. (NYSE:PATH)</t>
  </si>
  <si>
    <t>UL Solutions Inc. (NYSE:ULS)</t>
  </si>
  <si>
    <t>Ulta Beauty, Inc. (NASDAQGS:ULTA)</t>
  </si>
  <si>
    <t>Ultra Clean Holdings, Inc. (NASDAQGS:UCTT)</t>
  </si>
  <si>
    <t>Ultragenyx Pharmaceutical Inc. (NASDAQGS:RARE)</t>
  </si>
  <si>
    <t>UMB Financial Corporation (NASDAQGS:UMBF)</t>
  </si>
  <si>
    <t>UMH Properties, Inc. (NYSE:UMH)</t>
  </si>
  <si>
    <t>Under Armour, Inc. (NYSE:UAA)</t>
  </si>
  <si>
    <t>UniFirst Corporation (NYSE:UNF)</t>
  </si>
  <si>
    <t>Union Pacific Corporation (NYSE:UNP)</t>
  </si>
  <si>
    <t>Unisys Corporation (NYSE:UIS)</t>
  </si>
  <si>
    <t>United Airlines Holdings, Inc. (NASDAQGS:UAL)</t>
  </si>
  <si>
    <t>United Bankshares, Inc. (NASDAQGS:UBSI)</t>
  </si>
  <si>
    <t>United Community Banks, Inc. (NYSE:UCB)</t>
  </si>
  <si>
    <t>United Fire Group, Inc. (NASDAQGS:UFCS)</t>
  </si>
  <si>
    <t>United Natural Foods, Inc. (NYSE:UNFI)</t>
  </si>
  <si>
    <t>United Parcel Service, Inc. (NYSE:UPS)</t>
  </si>
  <si>
    <t>United Parks &amp; Resorts Inc. (NYSE:PRKS)</t>
  </si>
  <si>
    <t>United Rentals, Inc. (NYSE:URI)</t>
  </si>
  <si>
    <t>United States Cellular Corporation (NYSE:USM)</t>
  </si>
  <si>
    <t>United States Lime &amp; Minerals, Inc. (NASDAQGS:USLM)</t>
  </si>
  <si>
    <t>United States Steel Corporation (NYSE:X)</t>
  </si>
  <si>
    <t>United Therapeutics Corporation (NASDAQGS:UTHR)</t>
  </si>
  <si>
    <t>UnitedHealth Group Incorporated (NYSE:UNH)</t>
  </si>
  <si>
    <t>Uniti Group Inc. (NASDAQGS:UNIT)</t>
  </si>
  <si>
    <t>Unitil Corporation (NYSE:UTL)</t>
  </si>
  <si>
    <t>Unity Software Inc. (NYSE:U)</t>
  </si>
  <si>
    <t>Universal Corporation (NYSE:UVV)</t>
  </si>
  <si>
    <t>Universal Display Corporation (NASDAQGS:OLED)</t>
  </si>
  <si>
    <t>Universal Health Realty Income Trust (NYSE:UHT)</t>
  </si>
  <si>
    <t>Universal Health Services, Inc. (NYSE:UHS)</t>
  </si>
  <si>
    <t>Universal Insurance Holdings, Inc. (NYSE:UVE)</t>
  </si>
  <si>
    <t>Universal Logistics Holdings, Inc. (NASDAQGS:ULH)</t>
  </si>
  <si>
    <t>Universal Technical Institute, Inc. (NYSE:UTI)</t>
  </si>
  <si>
    <t>Univest Financial Corporation (NASDAQGS:UVSP)</t>
  </si>
  <si>
    <t>Unum Group (NYSE:UNM)</t>
  </si>
  <si>
    <t>UP Fintech Holding Limited (NASDAQGS:TIGR)</t>
  </si>
  <si>
    <t>Upbound Group, Inc. (NASDAQGS:UPBD)</t>
  </si>
  <si>
    <t>Upstart Holdings, Inc. (NASDAQGS:UPST)</t>
  </si>
  <si>
    <t>Upstream Bio, Inc. (NASDAQGS:UPB)</t>
  </si>
  <si>
    <t>Upwork Inc. (NASDAQGS:UPWK)</t>
  </si>
  <si>
    <t>Uranium Energy Corp. (NYSEAM:UEC)</t>
  </si>
  <si>
    <t>Urban Edge Properties (NYSE:UE)</t>
  </si>
  <si>
    <t>Urban Outfitters, Inc. (NASDAQGS:URBN)</t>
  </si>
  <si>
    <t>UroGen Pharma Ltd. (NASDAQGM:URGN)</t>
  </si>
  <si>
    <t>US Foods Holding Corp. (NYSE:USFD)</t>
  </si>
  <si>
    <t>USA Compression Partners, LP (NYSE:USAC)</t>
  </si>
  <si>
    <t>USANA Health Sciences, Inc. (NYSE:USNA)</t>
  </si>
  <si>
    <t>Utz Brands, Inc. (NYSE:UTZ)</t>
  </si>
  <si>
    <t>UWM Holdings Corporation (NYSE:UWMC)</t>
  </si>
  <si>
    <t>Uxin Limited (NASDAQGS:UXIN)</t>
  </si>
  <si>
    <t>V.F. Corporation (NYSE:VFC)</t>
  </si>
  <si>
    <t>V2X, Inc. (NYSE:VVX)</t>
  </si>
  <si>
    <t>VAALCO Energy, Inc. (NYSE:EGY)</t>
  </si>
  <si>
    <t>Vail Resorts, Inc. (NYSE:MTN)</t>
  </si>
  <si>
    <t>Valaris Limited (NYSE:VAL)</t>
  </si>
  <si>
    <t>Valero Energy Corporation (NYSE:VLO)</t>
  </si>
  <si>
    <t>Valhi, Inc. (NYSE:VHI)</t>
  </si>
  <si>
    <t>Valley National Bancorp (NASDAQGS:VLY)</t>
  </si>
  <si>
    <t>Valmont Industries, Inc. (NYSE:VMI)</t>
  </si>
  <si>
    <t>Valvoline Inc. (NYSE:VVV)</t>
  </si>
  <si>
    <t>VanEck ETF Trust - VanEck Fallen Angel High Yield Bond ETF (NASDAQGM:ANGL)</t>
  </si>
  <si>
    <t>VanEck ETF Trust - VanEck Pharmaceutical ETF (NASDAQGM:PPH)</t>
  </si>
  <si>
    <t>VanEck ETF Trust - VanEck Semiconductor ETF (NASDAQGM:SMH)</t>
  </si>
  <si>
    <t>Vanguard Bond Index Funds - Vanguard Total Bond Market ETF (NASDAQGM:BND)</t>
  </si>
  <si>
    <t>Vanguard Charlotte Funds - Vanguard Total International Bond ETF (NASDAQGM:BNDX)</t>
  </si>
  <si>
    <t>Vanguard International Equity Index Funds - Vanguard Global ex-U.S. Real Estate ETF (NASDAQGM:VNQI)</t>
  </si>
  <si>
    <t>Vanguard Malvern Funds - Vanguard Short-Term Inflation-Protected Securities ETF (NASDAQGM:VTIP)</t>
  </si>
  <si>
    <t>Vanguard Scottsdale Funds - Vanguard Intermediate-Term Corporate Bond ETF (NASDAQGM:VCIT)</t>
  </si>
  <si>
    <t>Vanguard Scottsdale Funds - Vanguard Intermediate-Term Treasury ETF (NASDAQGM:VGIT)</t>
  </si>
  <si>
    <t>Vanguard Scottsdale Funds - Vanguard Long-Term Corporate Bond ETF (NASDAQGM:VCLT)</t>
  </si>
  <si>
    <t>Vanguard Scottsdale Funds - Vanguard Long-Term Treasury ETF (NASDAQGM:VGLT)</t>
  </si>
  <si>
    <t>Vanguard Scottsdale Funds - Vanguard Mortgage-Backed Securities ETF (NASDAQGM:VMBS)</t>
  </si>
  <si>
    <t>Vanguard Scottsdale Funds - Vanguard Russell 1000 ETF (NASDAQGM:VONE)</t>
  </si>
  <si>
    <t>Vanguard Scottsdale Funds - Vanguard Russell 1000 Growth ETF (NASDAQGM:VONG)</t>
  </si>
  <si>
    <t>Vanguard Scottsdale Funds - Vanguard Russell 1000 Value ETF (NASDAQGM:VONV)</t>
  </si>
  <si>
    <t>Vanguard Scottsdale Funds - Vanguard Russell 2000 ETF (NASDAQGM:VTWO)</t>
  </si>
  <si>
    <t>Vanguard Scottsdale Funds - Vanguard Russell 2000 Growth ETF (NASDAQGM:VTWG)</t>
  </si>
  <si>
    <t>Vanguard Scottsdale Funds - Vanguard Russell 2000 Value ETF (NASDAQGM:VTWV)</t>
  </si>
  <si>
    <t>Vanguard Scottsdale Funds - Vanguard Russell 3000 ETF (NASDAQGM:VTHR)</t>
  </si>
  <si>
    <t>Vanguard Scottsdale Funds - Vanguard Short-Term Corporate Bond ETF (NASDAQGM:VCSH)</t>
  </si>
  <si>
    <t>Vanguard Scottsdale Funds - Vanguard Short-Term Treasury ETF (NASDAQGM:VGSH)</t>
  </si>
  <si>
    <t>Vanguard Scottsdale Funds - Vanguard Total Corporate Bond ETF (NASDAQGM:VTC)</t>
  </si>
  <si>
    <t>Vanguard Scottsdale Funds - Vanguard Total World Bond ETF (NASDAQGM:BNDW)</t>
  </si>
  <si>
    <t>Vanguard STAR Funds - Vanguard Total International Stock ETF (NASDAQGM:VXUS)</t>
  </si>
  <si>
    <t>Vanguard Whitehall Funds - Vanguard Emerging Markets Government Bond ETF (NASDAQGM:VWOB)</t>
  </si>
  <si>
    <t>Vanguard Whitehall Funds - Vanguard International Dividend Appreciation ETF (NASDAQGM:VIGI)</t>
  </si>
  <si>
    <t>Vanguard Whitehall Funds - Vanguard International High Dividend Yield ETF (NASDAQGM:VYMI)</t>
  </si>
  <si>
    <t>Varex Imaging Corporation (NASDAQGS:VREX)</t>
  </si>
  <si>
    <t>Varonis Systems, Inc. (NASDAQGS:VRNS)</t>
  </si>
  <si>
    <t>Vaxcyte, Inc. (NASDAQGS:PCVX)</t>
  </si>
  <si>
    <t>Veeco Instruments Inc. (NASDAQGS:VECO)</t>
  </si>
  <si>
    <t>Veeva Systems Inc. (NYSE:VEEV)</t>
  </si>
  <si>
    <t>Velocity Financial, Inc. (NYSE:VEL)</t>
  </si>
  <si>
    <t>Ventas, Inc. (NYSE:VTR)</t>
  </si>
  <si>
    <t>VEON Ltd. (NASDAQCM:VEON)</t>
  </si>
  <si>
    <t>Vera Therapeutics, Inc. (NASDAQGM:VERA)</t>
  </si>
  <si>
    <t>Veracyte, Inc. (NASDAQGM:VCYT)</t>
  </si>
  <si>
    <t>Veralto Corporation (NYSE:VLTO)</t>
  </si>
  <si>
    <t>Vericel Corporation (NASDAQGM:VCEL)</t>
  </si>
  <si>
    <t>Verint Systems Inc. (NASDAQGS:VRNT)</t>
  </si>
  <si>
    <t>Veris Residential, Inc. (NYSE:VRE)</t>
  </si>
  <si>
    <t>VeriSign, Inc. (NASDAQGS:VRSN)</t>
  </si>
  <si>
    <t>Verisk Analytics, Inc. (NASDAQGS:VRSK)</t>
  </si>
  <si>
    <t>Veritex Holdings, Inc. (NASDAQGM:VBTX)</t>
  </si>
  <si>
    <t>Verizon Communications Inc. (NYSE:VZ)</t>
  </si>
  <si>
    <t>Verona Pharma plc (NASDAQGM:VRNA)</t>
  </si>
  <si>
    <t>Verra Mobility Corporation (NASDAQCM:VRRM)</t>
  </si>
  <si>
    <t>Vertex Pharmaceuticals Incorporated (NASDAQGS:VRTX)</t>
  </si>
  <si>
    <t>Vertex, Inc. (NASDAQGM:VERX)</t>
  </si>
  <si>
    <t>Vertiv Holdings Co (NYSE:VRT)</t>
  </si>
  <si>
    <t>Vestis Corporation (NYSE:VSTS)</t>
  </si>
  <si>
    <t>Viad Corp (NYSE:VVI)</t>
  </si>
  <si>
    <t>Viasat, Inc. (NASDAQGS:VSAT)</t>
  </si>
  <si>
    <t>Viatris Inc. (NASDAQGS:VTRS)</t>
  </si>
  <si>
    <t>Viavi Solutions Inc. (NASDAQGS:VIAV)</t>
  </si>
  <si>
    <t>VICI Properties Inc. (NYSE:VICI)</t>
  </si>
  <si>
    <t>Vicor Corporation (NASDAQGS:VICR)</t>
  </si>
  <si>
    <t>Victoria's Secret &amp; Co. (NYSE:VSCO)</t>
  </si>
  <si>
    <t>Victory Capital Holdings, Inc. (NASDAQGS:VCTR)</t>
  </si>
  <si>
    <t>Victory Portfolios II - VictoryShares Core Intermediate Bond ETF (NASDAQGM:UITB)</t>
  </si>
  <si>
    <t>Victory Portfolios II - VictoryShares Core Plus Intermediate Bond ETF (NASDAQGM:UBND)</t>
  </si>
  <si>
    <t>Victory Portfolios II - VictoryShares Free Cash Flow ETF (NASDAQGM:VFLO)</t>
  </si>
  <si>
    <t>Victory Portfolios II - VictoryShares Short-Term Bond ETF (NASDAQGM:USTB)</t>
  </si>
  <si>
    <t>Victory Portfolios II - VictoryShares US 500 Volatility Wtd ETF (NASDAQGM:CFA)</t>
  </si>
  <si>
    <t>Victory Portfolios II - VictoryShares US EQ Income Enhanced Volatility Wtd ETF (NASDAQGM:CDC)</t>
  </si>
  <si>
    <t>Viking Holdings Ltd (NYSE:VIK)</t>
  </si>
  <si>
    <t>Viking Therapeutics, Inc. (NASDAQCM:VKTX)</t>
  </si>
  <si>
    <t>Vimeo, Inc. (NASDAQGS:VMEO)</t>
  </si>
  <si>
    <t>Vinci Partners Investments Ltd. (NASDAQGS:VINP)</t>
  </si>
  <si>
    <t>Viper Energy, Inc. (NASDAQGS:VNOM)</t>
  </si>
  <si>
    <t>Vipshop Holdings Limited (NYSE:VIPS)</t>
  </si>
  <si>
    <t>Vir Biotechnology, Inc. (NASDAQGS:VIR)</t>
  </si>
  <si>
    <t>Viridian Therapeutics, Inc. (NASDAQCM:VRDN)</t>
  </si>
  <si>
    <t>Virtu Financial, Inc. (NASDAQGS:VIRT)</t>
  </si>
  <si>
    <t>Virtus Artificial Intelligence &amp; Technology Opportunities Fund (NYSE:AIO)</t>
  </si>
  <si>
    <t>Virtus Dividend, Interest &amp; Premium Strategy Fund (NYSE:NFJ)</t>
  </si>
  <si>
    <t>Virtus Equity &amp; Convertible Income Fund (NYSE:NIE)</t>
  </si>
  <si>
    <t>Virtus Investment Partners, Inc. (NYSE:VRTS)</t>
  </si>
  <si>
    <t>Visa Inc. (NYSE:V)</t>
  </si>
  <si>
    <t>Vishay Intertechnology, Inc. (NYSE:VSH)</t>
  </si>
  <si>
    <t>Vista Outdoor Inc. (NYSE:VSTO)</t>
  </si>
  <si>
    <t>Visteon Corporation (NASDAQGS:VC)</t>
  </si>
  <si>
    <t>Vistra Corp. (NYSE:VST)</t>
  </si>
  <si>
    <t>Vital Energy, Inc. (NYSE:VTLE)</t>
  </si>
  <si>
    <t>Vital Farms, Inc. (NASDAQGM:VITL)</t>
  </si>
  <si>
    <t>Vitesse Energy, Inc. (NYSE:VTS)</t>
  </si>
  <si>
    <t>VIZIO Holding Corp. (NYSE:VZIO)</t>
  </si>
  <si>
    <t>Vontier Corporation (NYSE:VNT)</t>
  </si>
  <si>
    <t>Vornado Realty Trust (NYSE:VNO)</t>
  </si>
  <si>
    <t>Voya Financial, Inc. (NYSE:VOYA)</t>
  </si>
  <si>
    <t>VSE Corporation (NASDAQGS:VSEC)</t>
  </si>
  <si>
    <t>VTEX (NYSE:VTEX)</t>
  </si>
  <si>
    <t>Vulcan Materials Company (NYSE:VMC)</t>
  </si>
  <si>
    <t>W. P. Carey Inc. (NYSE:WPC)</t>
  </si>
  <si>
    <t>W. R. Berkley Corporation (NYSE:WRB)</t>
  </si>
  <si>
    <t>W.W. Grainger, Inc. (NYSE:GWW)</t>
  </si>
  <si>
    <t>Wabash National Corporation (NYSE:WNC)</t>
  </si>
  <si>
    <t>WaFd, Inc. (NASDAQGS:WAFD)</t>
  </si>
  <si>
    <t>Walgreens Boots Alliance, Inc. (NASDAQGS:WBA)</t>
  </si>
  <si>
    <t>Walker &amp; Dunlop, Inc. (NYSE:WD)</t>
  </si>
  <si>
    <t>Walmart Inc. (NYSE:WMT)</t>
  </si>
  <si>
    <t>Warby Parker Inc. (NYSE:WRBY)</t>
  </si>
  <si>
    <t>Warner Bros. Discovery, Inc. (NASDAQGS:WBD)</t>
  </si>
  <si>
    <t>Warner Music Group Corp. (NASDAQGS:WMG)</t>
  </si>
  <si>
    <t>Warrior Met Coal, Inc. (NYSE:HCC)</t>
  </si>
  <si>
    <t>Washington Trust Bancorp, Inc. (NASDAQGS:WASH)</t>
  </si>
  <si>
    <t>Waste Connections, Inc. (NYSE:WCN)</t>
  </si>
  <si>
    <t>Waste Management, Inc. (NYSE:WM)</t>
  </si>
  <si>
    <t>Waters Corporation (NYSE:WAT)</t>
  </si>
  <si>
    <t>Watsco, Inc. (NYSE:WSO)</t>
  </si>
  <si>
    <t>Watts Water Technologies, Inc. (NYSE:WTS)</t>
  </si>
  <si>
    <t>Wave Life Sciences Ltd. (NASDAQGM:WVE)</t>
  </si>
  <si>
    <t>Wayfair Inc. (NYSE:W)</t>
  </si>
  <si>
    <t>Waystar Holding Corp. (NASDAQGS:WAY)</t>
  </si>
  <si>
    <t>WD-40 Company (NASDAQGS:WDFC)</t>
  </si>
  <si>
    <t>Weatherford International plc (NASDAQGS:WFRD)</t>
  </si>
  <si>
    <t>Weave Communications, Inc. (NYSE:WEAV)</t>
  </si>
  <si>
    <t>Webster Financial Corporation (NYSE:WBS)</t>
  </si>
  <si>
    <t>WEBTOON Entertainment Inc. (NASDAQGS:WBTN)</t>
  </si>
  <si>
    <t>WEC Energy Group, Inc. (NYSE:WEC)</t>
  </si>
  <si>
    <t>Weibo Corporation (NASDAQGS:WB)</t>
  </si>
  <si>
    <t>Weis Markets, Inc. (NYSE:WMK)</t>
  </si>
  <si>
    <t>Wells Fargo &amp; Company (NYSE:WFC)</t>
  </si>
  <si>
    <t>Welltower Inc. (NYSE:WELL)</t>
  </si>
  <si>
    <t>WeRide Inc. (NASDAQGM:WRD)</t>
  </si>
  <si>
    <t>Werner Enterprises, Inc. (NASDAQGS:WERN)</t>
  </si>
  <si>
    <t>WesBanco, Inc. (NASDAQGS:WSBC)</t>
  </si>
  <si>
    <t>WESCO International, Inc. (NYSE:WCC)</t>
  </si>
  <si>
    <t>West Pharmaceutical Services, Inc. (NYSE:WST)</t>
  </si>
  <si>
    <t>Westamerica Bancorporation (NASDAQGS:WABC)</t>
  </si>
  <si>
    <t>Western Alliance Bancorporation (NYSE:WAL)</t>
  </si>
  <si>
    <t>Western Asset Emerging Markets Debt Fund Inc. (NYSE:EMD)</t>
  </si>
  <si>
    <t>Western Asset Inflation-Linked Opportunities &amp; Income Fund (NYSE:WIW)</t>
  </si>
  <si>
    <t>Western Asset Managed Municipals Fund Inc. (NYSE:MMU)</t>
  </si>
  <si>
    <t>Western Digital Corporation (NASDAQGS:WDC)</t>
  </si>
  <si>
    <t>Western Midstream Partners, LP (NYSE:WES)</t>
  </si>
  <si>
    <t>Westinghouse Air Brake Technologies Corporation (NYSE:WAB)</t>
  </si>
  <si>
    <t>Westlake Chemical Partners LP (NYSE:WLKP)</t>
  </si>
  <si>
    <t>Westlake Corporation (NYSE:WLK)</t>
  </si>
  <si>
    <t>Westrock Coffee Company (NASDAQGM:WEST)</t>
  </si>
  <si>
    <t>WEX Inc. (NYSE:WEX)</t>
  </si>
  <si>
    <t>Weyerhaeuser Company (NYSE:WY)</t>
  </si>
  <si>
    <t>Whirlpool Corporation (NYSE:WHR)</t>
  </si>
  <si>
    <t>White Mountains Insurance Group, Ltd. (NYSE:WTM)</t>
  </si>
  <si>
    <t>Whitestone REIT (NYSE:WSR)</t>
  </si>
  <si>
    <t>Willdan Group, Inc. (NASDAQGM:WLDN)</t>
  </si>
  <si>
    <t>Williams-Sonoma, Inc. (NYSE:WSM)</t>
  </si>
  <si>
    <t>Willis Lease Finance Corporation (NASDAQGM:WLFC)</t>
  </si>
  <si>
    <t>Willis Towers Watson Public Limited Company (NASDAQGS:WTW)</t>
  </si>
  <si>
    <t>WillScot Holdings Corporation (NASDAQCM:WSC)</t>
  </si>
  <si>
    <t>Wingstop Inc. (NASDAQGS:WING)</t>
  </si>
  <si>
    <t>Winmark Corporation (NASDAQGM:WINA)</t>
  </si>
  <si>
    <t>Winnebago Industries, Inc. (NYSE:WGO)</t>
  </si>
  <si>
    <t>Wintrust Financial Corporation (NASDAQGS:WTFC)</t>
  </si>
  <si>
    <t>WisdomTree Trust - WisdomTree U.S. Quality Dividend Growth Fund (NASDAQGM:DGRW)</t>
  </si>
  <si>
    <t>WisdomTree Trust - WisdomTree Voya Yield Enhanced USD Universal Bond Fund (NASDAQGM:UNIY)</t>
  </si>
  <si>
    <t>WisdomTree, Inc. (NYSE:WT)</t>
  </si>
  <si>
    <t>Wix.com Ltd. (NASDAQGS:WIX)</t>
  </si>
  <si>
    <t>WK Kellogg Co (NYSE:KLG)</t>
  </si>
  <si>
    <t>WNS (Holdings) Limited (NYSE:WNS)</t>
  </si>
  <si>
    <t>Wolfspeed, Inc. (NYSE:WOLF)</t>
  </si>
  <si>
    <t>Wolverine World Wide, Inc. (NYSE:WWW)</t>
  </si>
  <si>
    <t>Woodward, Inc. (NASDAQGS:WWD)</t>
  </si>
  <si>
    <t>Workday, Inc. (NASDAQGS:WDAY)</t>
  </si>
  <si>
    <t>Workiva Inc. (NYSE:WK)</t>
  </si>
  <si>
    <t>World Acceptance Corporation (NASDAQGS:WRLD)</t>
  </si>
  <si>
    <t>World Kinect Corporation (NYSE:WKC)</t>
  </si>
  <si>
    <t>Worthington Enterprises, Inc. (NYSE:WOR)</t>
  </si>
  <si>
    <t>Worthington Steel, Inc. (NYSE:WS)</t>
  </si>
  <si>
    <t>WSFS Financial Corporation (NASDAQGS:WSFS)</t>
  </si>
  <si>
    <t>Wyndham Hotels &amp; Resorts, Inc. (NYSE:WH)</t>
  </si>
  <si>
    <t>Wynn Resorts, Limited (NASDAQGS:WYNN)</t>
  </si>
  <si>
    <t>Xcel Energy Inc. (NASDAQGS:XEL)</t>
  </si>
  <si>
    <t>XCHG Limited (NASDAQGM:XCH)</t>
  </si>
  <si>
    <t>Xencor, Inc. (NASDAQGM:XNCR)</t>
  </si>
  <si>
    <t>Xenia Hotels &amp; Resorts, Inc. (NYSE:XHR)</t>
  </si>
  <si>
    <t>Xenon Pharmaceuticals Inc. (NASDAQGM:XENE)</t>
  </si>
  <si>
    <t>Xerox Holdings Corporation (NASDAQGS:XRX)</t>
  </si>
  <si>
    <t>Xometry, Inc. (NASDAQGS:XMTR)</t>
  </si>
  <si>
    <t>XP Inc. (NASDAQGS:XP)</t>
  </si>
  <si>
    <t>XPEL, Inc. (NASDAQCM:XPEL)</t>
  </si>
  <si>
    <t>XPeng Inc. (NYSE:XPEV)</t>
  </si>
  <si>
    <t>XPO, Inc. (NYSE:XPO)</t>
  </si>
  <si>
    <t>Xylem Inc. (NYSE:XYL)</t>
  </si>
  <si>
    <t>Yelp Inc. (NYSE:YELP)</t>
  </si>
  <si>
    <t>YETI Holdings, Inc. (NYSE:YETI)</t>
  </si>
  <si>
    <t>Yext, Inc. (NYSE:YEXT)</t>
  </si>
  <si>
    <t>Youdao, Inc. (NYSE:DAO)</t>
  </si>
  <si>
    <t>Yum China Holdings, Inc. (NYSE:YUMC)</t>
  </si>
  <si>
    <t>Yum! Brands, Inc. (NYSE:YUM)</t>
  </si>
  <si>
    <t>Zai Lab Limited (NASDAQGM:ZLAB)</t>
  </si>
  <si>
    <t>Zebra Technologies Corporation (NASDAQGS:ZBRA)</t>
  </si>
  <si>
    <t>ZEEKR Intelligent Technology Holding Limited (NYSE:ZK)</t>
  </si>
  <si>
    <t>Zenas BioPharma, Inc. (NASDAQGS:ZBIO)</t>
  </si>
  <si>
    <t>Zeta Global Holdings Corp. (NYSE:ZETA)</t>
  </si>
  <si>
    <t>Zevra Therapeutics, Inc. (NASDAQGS:ZVRA)</t>
  </si>
  <si>
    <t>Ziff Davis, Inc. (NASDAQGS:ZD)</t>
  </si>
  <si>
    <t>Zillow Group, Inc. (NASDAQGS:ZG)</t>
  </si>
  <si>
    <t>ZIM Integrated Shipping Services Ltd. (NYSE:ZIM)</t>
  </si>
  <si>
    <t>Zimmer Biomet Holdings, Inc. (NYSE:ZBH)</t>
  </si>
  <si>
    <t>Zions Bancorporation, National Association (NASDAQGS:ZION)</t>
  </si>
  <si>
    <t>ZipRecruiter, Inc. (NYSE:ZIP)</t>
  </si>
  <si>
    <t>Zoetis Inc. (NYSE:ZTS)</t>
  </si>
  <si>
    <t>Zoom Video Communications, Inc. (NASDAQGS:ZM)</t>
  </si>
  <si>
    <t>ZoomInfo Technologies Inc. (NASDAQGS:ZI)</t>
  </si>
  <si>
    <t>Zscaler, Inc. (NASDAQGS:ZS)</t>
  </si>
  <si>
    <t>ZTO Express (Cayman) Inc. (NYSE:ZTO)</t>
  </si>
  <si>
    <t>Zuora, Inc. (NYSE:ZUO)</t>
  </si>
  <si>
    <t>Zurn Elkay Water Solutions Corporation (NYSE:ZWS)</t>
  </si>
  <si>
    <t>Zymeworks Inc. (NASDAQGS:ZYME)</t>
  </si>
  <si>
    <t>LTM</t>
  </si>
  <si>
    <t>SP_EXCHANGE</t>
  </si>
  <si>
    <t>SP_MARKETCAP</t>
  </si>
  <si>
    <t>IQ_SECTOR</t>
  </si>
  <si>
    <t>IQ_INDUSTRY_GROUP</t>
  </si>
  <si>
    <t>IQ_INDUSTRY</t>
  </si>
  <si>
    <t>IQ_PRIMARY_INDUSTRY</t>
  </si>
  <si>
    <t>NAICS_CODE</t>
  </si>
  <si>
    <t>SP_PRICE_CHANGE</t>
  </si>
  <si>
    <t>SP_PE_EXCL</t>
  </si>
  <si>
    <t>SP_PNETFCF</t>
  </si>
  <si>
    <t>IQ_PBV_X</t>
  </si>
  <si>
    <t>IQ_TEV_EBITDA</t>
  </si>
  <si>
    <t>IQ_TEV_UFCF</t>
  </si>
  <si>
    <t>SP_ENTITY_NAME</t>
  </si>
  <si>
    <t>SP_ENTITY_ID</t>
  </si>
  <si>
    <t>NASDAQGS</t>
  </si>
  <si>
    <t>Health Care</t>
  </si>
  <si>
    <t>Pharmaceuticals, Biotechnology and Life Sciences</t>
  </si>
  <si>
    <t>Life Sciences Tools and Services</t>
  </si>
  <si>
    <t>33911 - Medical Equipment and Supplies Manufacturing</t>
  </si>
  <si>
    <t>NM</t>
  </si>
  <si>
    <t>Consumer Discretionary</t>
  </si>
  <si>
    <t>Consumer Discretionary Distribution and Retail</t>
  </si>
  <si>
    <t>Specialty Retail</t>
  </si>
  <si>
    <t>Other Specialty Retail</t>
  </si>
  <si>
    <t>459999 - All Other Miscellaneous Retailers</t>
  </si>
  <si>
    <t>Financials</t>
  </si>
  <si>
    <t>Banks</t>
  </si>
  <si>
    <t>Regional Banks</t>
  </si>
  <si>
    <t>522110 - Commercial Banking</t>
  </si>
  <si>
    <t>NA</t>
  </si>
  <si>
    <t>NYSE</t>
  </si>
  <si>
    <t>Industrials</t>
  </si>
  <si>
    <t>Capital Goods</t>
  </si>
  <si>
    <t>Industrial Conglomerates</t>
  </si>
  <si>
    <t>3251 - Basic Chemical Manufacturing</t>
  </si>
  <si>
    <t>NASDAQGM</t>
  </si>
  <si>
    <t>Biotechnology</t>
  </si>
  <si>
    <t>325414 - Biological Product (except Diagnostic) Manufacturing</t>
  </si>
  <si>
    <t>Building Products</t>
  </si>
  <si>
    <t>3352 - Household Appliance Manufacturing</t>
  </si>
  <si>
    <t>Information Technology</t>
  </si>
  <si>
    <t>Software and Services</t>
  </si>
  <si>
    <t>Software</t>
  </si>
  <si>
    <t>Systems Software</t>
  </si>
  <si>
    <t>513210 - Software Publishers</t>
  </si>
  <si>
    <t>333415 - Air-Conditioning and Warm Air Heating Equipment and Commercial and Industrial Refrigeration Equipment Manufacturing</t>
  </si>
  <si>
    <t>Aerospace and Defense</t>
  </si>
  <si>
    <t>488190 - Other Support Activities for Air Transportation</t>
  </si>
  <si>
    <t>Financial Services</t>
  </si>
  <si>
    <t>Capital Markets</t>
  </si>
  <si>
    <t>Asset Management and Custody Banks</t>
  </si>
  <si>
    <t>NASDAQCM</t>
  </si>
  <si>
    <t>Insurance</t>
  </si>
  <si>
    <t>Insurance Brokers</t>
  </si>
  <si>
    <t>5242 - Agencies, Brokerages, and Other Insurance Related Activities</t>
  </si>
  <si>
    <t>Health Care Equipment and Services</t>
  </si>
  <si>
    <t>Health Care Equipment and Supplies</t>
  </si>
  <si>
    <t>Health Care Equipment</t>
  </si>
  <si>
    <t>339112 - Surgical and Medical Instrument Manufacturing</t>
  </si>
  <si>
    <t>Apparel Retail</t>
  </si>
  <si>
    <t>458110 - Clothing and Clothing Accessories Retailers</t>
  </si>
  <si>
    <t>Commercial and Professional Services</t>
  </si>
  <si>
    <t>Commercial Services and Supplies</t>
  </si>
  <si>
    <t>Environmental and Facilities Services</t>
  </si>
  <si>
    <t>5617 - Services to Buildings and Dwellings</t>
  </si>
  <si>
    <t>NYSEAM</t>
  </si>
  <si>
    <t>525990 - Other Financial Vehicles</t>
  </si>
  <si>
    <t>459110 - Sporting Goods Retailers</t>
  </si>
  <si>
    <t>Health Care Providers and Services</t>
  </si>
  <si>
    <t>Health Care Facilities</t>
  </si>
  <si>
    <t>622 - Hospitals</t>
  </si>
  <si>
    <t>Real Estate</t>
  </si>
  <si>
    <t>Equity Real Estate Investment Trusts (REITs)</t>
  </si>
  <si>
    <t>Retail REITs</t>
  </si>
  <si>
    <t>531110 - Lessors of Residential Buildings and Dwellings</t>
  </si>
  <si>
    <t>Consumer Services</t>
  </si>
  <si>
    <t>Hotels, Restaurants and Leisure</t>
  </si>
  <si>
    <t>Casinos and Gaming</t>
  </si>
  <si>
    <t>7132 - Gambling Industries</t>
  </si>
  <si>
    <t>IT Services</t>
  </si>
  <si>
    <t>IT Consulting and Other Services</t>
  </si>
  <si>
    <t>541511 - Custom Computer Programming Services</t>
  </si>
  <si>
    <t>Office Services and Supplies</t>
  </si>
  <si>
    <t>322230 - Stationery Product Manufacturing</t>
  </si>
  <si>
    <t>Application Software</t>
  </si>
  <si>
    <t>Semiconductors and Semiconductor Equipment</t>
  </si>
  <si>
    <t>Semiconductor Materials and Equipment</t>
  </si>
  <si>
    <t>333242 - Semiconductor Machinery Manufacturing</t>
  </si>
  <si>
    <t>Electrical Equipment</t>
  </si>
  <si>
    <t>Electrical Components and Equipment</t>
  </si>
  <si>
    <t>33513 - Electric Lighting Equipment Manufacturing</t>
  </si>
  <si>
    <t>Consumer Durables and Apparel</t>
  </si>
  <si>
    <t>Leisure Products</t>
  </si>
  <si>
    <t>339920 - Sporting and Athletic Goods Manufacturing</t>
  </si>
  <si>
    <t>Diversified Support Services</t>
  </si>
  <si>
    <t>561499 - All Other Business Support Services</t>
  </si>
  <si>
    <t>525910 - Open-End Investment Funds</t>
  </si>
  <si>
    <t>Health Care Distributors</t>
  </si>
  <si>
    <t>423450 - Medical, Dental, and Hospital Equipment and Supplies Merchant Wholesalers</t>
  </si>
  <si>
    <t>Health Care Services</t>
  </si>
  <si>
    <t>621610 - Home Health Care Services</t>
  </si>
  <si>
    <t>Consumer Staples</t>
  </si>
  <si>
    <t>Food, Beverage and Tobacco</t>
  </si>
  <si>
    <t>Food Products</t>
  </si>
  <si>
    <t>Packaged Foods and Meats</t>
  </si>
  <si>
    <t>31131 - Sugar Manufacturing</t>
  </si>
  <si>
    <t>Automobiles and Components</t>
  </si>
  <si>
    <t>Automobile Components</t>
  </si>
  <si>
    <t>Automotive Parts and Equipment</t>
  </si>
  <si>
    <t>3363 - Motor Vehicle Parts Manufacturing</t>
  </si>
  <si>
    <t>335910 - Battery Manufacturing</t>
  </si>
  <si>
    <t>Diversified Consumer Services</t>
  </si>
  <si>
    <t>Specialized Consumer Services</t>
  </si>
  <si>
    <t>56162 - Security Systems Services</t>
  </si>
  <si>
    <t>Education Services</t>
  </si>
  <si>
    <t>611 - Educational Services</t>
  </si>
  <si>
    <t>Technology Hardware and Equipment</t>
  </si>
  <si>
    <t>Communications Equipment</t>
  </si>
  <si>
    <t>334210 - Telephone Apparatus Manufacturing</t>
  </si>
  <si>
    <t>Automotive Retail</t>
  </si>
  <si>
    <t>441330 - Automotive Parts and Accessories Retailers</t>
  </si>
  <si>
    <t>326122 - Plastics Pipe and Pipe Fitting Manufacturing</t>
  </si>
  <si>
    <t>Electronic Equipment, Instruments and Components</t>
  </si>
  <si>
    <t>Electronic Equipment and Instruments</t>
  </si>
  <si>
    <t>Semiconductors</t>
  </si>
  <si>
    <t>334413 - Semiconductor and Related Device Manufacturing</t>
  </si>
  <si>
    <t>Materials</t>
  </si>
  <si>
    <t>Chemicals</t>
  </si>
  <si>
    <t>Commodity Chemicals</t>
  </si>
  <si>
    <t>325211 - Plastics Material and Resin Manufacturing</t>
  </si>
  <si>
    <t>Construction and Engineering</t>
  </si>
  <si>
    <t>541330 - Engineering Services</t>
  </si>
  <si>
    <t>Trading Companies and Distributors</t>
  </si>
  <si>
    <t>532411 - Commercial Air, Rail, and Water Transportation Equipment Rental and Leasing</t>
  </si>
  <si>
    <t>336411 - Aircraft Manufacturing</t>
  </si>
  <si>
    <t>Transaction and Payment Processing Services</t>
  </si>
  <si>
    <t>522291 - Consumer Lending</t>
  </si>
  <si>
    <t>Life and Health Insurance</t>
  </si>
  <si>
    <t>524113 - Direct Life Insurance Carriers</t>
  </si>
  <si>
    <t>Machinery</t>
  </si>
  <si>
    <t>Agricultural and Farm Machinery</t>
  </si>
  <si>
    <t>333111 - Farm Machinery and Equipment Manufacturing</t>
  </si>
  <si>
    <t>334516 - Analytical Laboratory Instrument Manufacturing</t>
  </si>
  <si>
    <t>325412 - Pharmaceutical Preparation Manufacturing</t>
  </si>
  <si>
    <t>Mortgage Real Estate Investment Trusts (REITs)</t>
  </si>
  <si>
    <t>Mortgage REITs</t>
  </si>
  <si>
    <t>Metals and Mining</t>
  </si>
  <si>
    <t>Gold</t>
  </si>
  <si>
    <t>212220 - Gold Ore and Silver Ore Mining</t>
  </si>
  <si>
    <t>Industrial Gases</t>
  </si>
  <si>
    <t>325120 - Industrial Gas Manufacturing</t>
  </si>
  <si>
    <t>Transportation</t>
  </si>
  <si>
    <t>Air Freight and Logistics</t>
  </si>
  <si>
    <t>481 - Air Transportation</t>
  </si>
  <si>
    <t>Hotels, Resorts and Cruise Lines</t>
  </si>
  <si>
    <t>561510 - Travel Agencies</t>
  </si>
  <si>
    <t>Internet Services and Infrastructure</t>
  </si>
  <si>
    <t>333 - Machinery Manufacturing</t>
  </si>
  <si>
    <t>518210 - Computing Infrastructure Providers, Data Processing, Web Hosting, and Related Services</t>
  </si>
  <si>
    <t>Passenger Airlines</t>
  </si>
  <si>
    <t>481111 - Scheduled Passenger Air Transportation</t>
  </si>
  <si>
    <t>Industrial Machinery and Supplies and Components</t>
  </si>
  <si>
    <t>33324 - Industrial Machinery Manufacturing</t>
  </si>
  <si>
    <t>Specialty Chemicals</t>
  </si>
  <si>
    <t>325 - Chemical Manufacturing</t>
  </si>
  <si>
    <t>Consumer Staples Distribution and Retail</t>
  </si>
  <si>
    <t>Food Retail</t>
  </si>
  <si>
    <t>4451 - Grocery and Convenience Retailers</t>
  </si>
  <si>
    <t>Aluminum</t>
  </si>
  <si>
    <t>3313 - Alumina and Aluminum Production and Processing</t>
  </si>
  <si>
    <t>Diversified Financial Services</t>
  </si>
  <si>
    <t>Diversified REITs</t>
  </si>
  <si>
    <t>531312 - Nonresidential Property Managers</t>
  </si>
  <si>
    <t>Health Care REITs</t>
  </si>
  <si>
    <t>Steel</t>
  </si>
  <si>
    <t>3312 - Steel Product Manufacturing from Purchased Steel</t>
  </si>
  <si>
    <t>Broadline Retail</t>
  </si>
  <si>
    <t>Professional Services</t>
  </si>
  <si>
    <t>Human Resource and Employment Services</t>
  </si>
  <si>
    <t>5613 - Employment Services</t>
  </si>
  <si>
    <t>Health Care Supplies</t>
  </si>
  <si>
    <t>339114 - Dental Equipment and Supplies Manufacturing</t>
  </si>
  <si>
    <t>Managed Health Care</t>
  </si>
  <si>
    <t>524114 - Direct Health and Medical Insurance Carriers</t>
  </si>
  <si>
    <t>332510 - Hardware Manufacturing</t>
  </si>
  <si>
    <t>Utilities</t>
  </si>
  <si>
    <t>Electric Utilities</t>
  </si>
  <si>
    <t>2211 - Electric Power Generation, Transmission and Distribution</t>
  </si>
  <si>
    <t>Energy</t>
  </si>
  <si>
    <t>Oil, Gas and Consumable Fuels</t>
  </si>
  <si>
    <t>Coal and Consumable Fuels</t>
  </si>
  <si>
    <t>21211 - Coal Mining</t>
  </si>
  <si>
    <t>523940 - Portfolio Management and Investment Advice</t>
  </si>
  <si>
    <t>22111 - Electric Power Generation</t>
  </si>
  <si>
    <t>Construction Machinery and Heavy Transportation Equipment</t>
  </si>
  <si>
    <t>336390 - Other Motor Vehicle Parts Manufacturing</t>
  </si>
  <si>
    <t>Consumer Finance</t>
  </si>
  <si>
    <t>Communication Services</t>
  </si>
  <si>
    <t>Media and Entertainment</t>
  </si>
  <si>
    <t>Interactive Media and Services</t>
  </si>
  <si>
    <t>516210 - Media Streaming Distribution Services, Social Networks, and Other Media Networks and Content Providers</t>
  </si>
  <si>
    <t>339113 - Surgical Appliance and Supplies Manufacturing</t>
  </si>
  <si>
    <t>Tobacco</t>
  </si>
  <si>
    <t>312230 - Tobacco Manufacturing</t>
  </si>
  <si>
    <t>Pharmaceuticals</t>
  </si>
  <si>
    <t>Distributors</t>
  </si>
  <si>
    <t>5222 - Nondepository Credit Intermediation</t>
  </si>
  <si>
    <t>44-45 - Retail Trade</t>
  </si>
  <si>
    <t>Property and Casualty Insurance</t>
  </si>
  <si>
    <t>5241 - Insurance Carriers</t>
  </si>
  <si>
    <t>Containers and Packaging</t>
  </si>
  <si>
    <t>Paper and Plastic Packaging Products and Materials</t>
  </si>
  <si>
    <t>3222 - Converted Paper Product Manufacturing</t>
  </si>
  <si>
    <t>Research and Consulting Services</t>
  </si>
  <si>
    <t>551112 - Offices of Other Holding Companies</t>
  </si>
  <si>
    <t>Textiles, Apparel and Luxury Goods</t>
  </si>
  <si>
    <t>Apparel, Accessories and Luxury Goods</t>
  </si>
  <si>
    <t>Multi-Utilities</t>
  </si>
  <si>
    <t>237 - Heavy and Civil Engineering Construction</t>
  </si>
  <si>
    <t>48111 - Scheduled Air Transportation</t>
  </si>
  <si>
    <t>524126 - Direct Property and Casualty Insurance Carriers</t>
  </si>
  <si>
    <t>4581 - Clothing and Clothing Accessories Retailers</t>
  </si>
  <si>
    <t>Residential REITs</t>
  </si>
  <si>
    <t>Single-Family Residential REITs</t>
  </si>
  <si>
    <t>Multi-line Insurance</t>
  </si>
  <si>
    <t>Water Utilities</t>
  </si>
  <si>
    <t>221310 - Water Supply and Irrigation Systems</t>
  </si>
  <si>
    <t>33531 - Electrical Equipment Manufacturing</t>
  </si>
  <si>
    <t>Specialized REITs</t>
  </si>
  <si>
    <t>Telecom Tower REITs</t>
  </si>
  <si>
    <t>517112 - Wireless Telecommunications Carriers (except Satellite)</t>
  </si>
  <si>
    <t>337110 - Wood Kitchen Cabinet and Countertop Manufacturing</t>
  </si>
  <si>
    <t>Industrial REITs</t>
  </si>
  <si>
    <t>334513 - Instruments and Related Products Manufacturing for Measuring, Displaying, and Controlling Industrial Process Variables</t>
  </si>
  <si>
    <t>561311 - Employment Placement Agencies</t>
  </si>
  <si>
    <t>Electronic Components</t>
  </si>
  <si>
    <t>334417 - Electronic Connector Manufacturing</t>
  </si>
  <si>
    <t>Telecommunication Services</t>
  </si>
  <si>
    <t>Diversified Telecommunication Services</t>
  </si>
  <si>
    <t>Alternative Carriers</t>
  </si>
  <si>
    <t>Oil and Gas Storage and Transportation</t>
  </si>
  <si>
    <t>48621 - Pipeline Transportation of Natural Gas</t>
  </si>
  <si>
    <t>Oil and Gas Exploration and Production</t>
  </si>
  <si>
    <t>2111 - Oil and Gas Extraction</t>
  </si>
  <si>
    <t>524210 - Insurance Agencies and Brokerages</t>
  </si>
  <si>
    <t>Multi-Family Residential REITs</t>
  </si>
  <si>
    <t>5311 - Lessors of Real Estate</t>
  </si>
  <si>
    <t>561621 - Security Systems Services (except Locksmiths)</t>
  </si>
  <si>
    <t>327215 - Glass Product Manufacturing Made of Purchased Glass</t>
  </si>
  <si>
    <t>52599 - Other Financial Vehicles</t>
  </si>
  <si>
    <t>523150 - Investment Banking and Securities Intermediation</t>
  </si>
  <si>
    <t>Hotel and Resort REITs</t>
  </si>
  <si>
    <t>Technology Hardware, Storage and Peripherals</t>
  </si>
  <si>
    <t>334220 - Radio and Television Broadcasting and Wireless Communications Equipment Manufacturing</t>
  </si>
  <si>
    <t>4238 - Machinery, Equipment, and Supplies Merchant Wholesalers</t>
  </si>
  <si>
    <t>3342 - Communications Equipment Manufacturing</t>
  </si>
  <si>
    <t>Metal, Glass and Plastic Containers</t>
  </si>
  <si>
    <t>326199 - All Other Plastics Product Manufacturing</t>
  </si>
  <si>
    <t>Restaurants</t>
  </si>
  <si>
    <t>72251 - Restaurants and Other Eating Places</t>
  </si>
  <si>
    <t>32518 - Other Basic Inorganic Chemical Manufacturing</t>
  </si>
  <si>
    <t>Ground Transportation</t>
  </si>
  <si>
    <t>Cargo Ground Transportation</t>
  </si>
  <si>
    <t>4841 - General Freight Trucking</t>
  </si>
  <si>
    <t>212115 - Underground Coal Mining</t>
  </si>
  <si>
    <t>Agricultural Products and Services</t>
  </si>
  <si>
    <t>3112 - Grain and Oilseed Milling</t>
  </si>
  <si>
    <t>Energy Equipment and Services</t>
  </si>
  <si>
    <t>Oil and Gas Equipment and Services</t>
  </si>
  <si>
    <t>333132 - Oil and Gas Field Machinery and Equipment Manufacturing</t>
  </si>
  <si>
    <t>722513 - Limited-Service Restaurants</t>
  </si>
  <si>
    <t>622110 - General Medical and Surgical Hospitals</t>
  </si>
  <si>
    <t>Homefurnishing Retail</t>
  </si>
  <si>
    <t>4491 - Furniture and Home Furnishings Retailers</t>
  </si>
  <si>
    <t>562 - Waste Management and Remediation Services</t>
  </si>
  <si>
    <t>457210 - Fuel Dealers</t>
  </si>
  <si>
    <t>334519 - Other Measuring and Controlling Device Manufacturing</t>
  </si>
  <si>
    <t>332322 - Sheet Metal Work Manufacturing</t>
  </si>
  <si>
    <t>33451 - Navigational, Measuring, Electromedical, and Control Instruments Manufacturing</t>
  </si>
  <si>
    <t>Technology Distributors</t>
  </si>
  <si>
    <t>423690 - Other Electronic Parts and Equipment Merchant Wholesalers</t>
  </si>
  <si>
    <t>441 - Motor Vehicle and Parts Dealers</t>
  </si>
  <si>
    <t>3255 - Paint, Coating, and Adhesive Manufacturing</t>
  </si>
  <si>
    <t>524128 - Other Direct Insurance (except Life, Health, and Medical) Carriers</t>
  </si>
  <si>
    <t>517410 - Satellite Telecommunications</t>
  </si>
  <si>
    <t>621 - Ambulatory Health Care Services</t>
  </si>
  <si>
    <t>33641 - Aerospace Product and Parts Manufacturing</t>
  </si>
  <si>
    <t>Integrated Telecommunication Services</t>
  </si>
  <si>
    <t>51711 - Wired and Wireless Telecommunications Carriers (except Satellite)</t>
  </si>
  <si>
    <t>331110 - Iron and Steel Mills and Ferroalloy Manufacturing</t>
  </si>
  <si>
    <t>3359 - Other Electrical Equipment and Component Manufacturing</t>
  </si>
  <si>
    <t>Entertainment</t>
  </si>
  <si>
    <t>Movies and Entertainment</t>
  </si>
  <si>
    <t>711211 - Sports Teams and Clubs</t>
  </si>
  <si>
    <t>Independent Power and Renewable Electricity Producers</t>
  </si>
  <si>
    <t>Renewable Electricity</t>
  </si>
  <si>
    <t>Gas Utilities</t>
  </si>
  <si>
    <t>221210 - Natural Gas Distribution</t>
  </si>
  <si>
    <t>721110 - Hotels (except Casino Hotels) and Motels</t>
  </si>
  <si>
    <t>813212 - Voluntary Health Organizations</t>
  </si>
  <si>
    <t>519290 - Web Search Portals and All Other Information Services</t>
  </si>
  <si>
    <t>541214 - Payroll Services</t>
  </si>
  <si>
    <t>4411 - Automobile Dealers</t>
  </si>
  <si>
    <t>54171 - Research and Development in the Physical, Engineering, and Life Sciences</t>
  </si>
  <si>
    <t>322220 - Paper Bag and Coated and Treated Paper Manufacturing</t>
  </si>
  <si>
    <t>541714 - Research and Development in Biotechnology (except Nanobiotechnology)</t>
  </si>
  <si>
    <t>522320 - Financial Transactions Processing, Reserve, and Clearinghouse Activities</t>
  </si>
  <si>
    <t>Passenger Ground Transportation</t>
  </si>
  <si>
    <t>532111 - Passenger Car Rental</t>
  </si>
  <si>
    <t>325510 - Paint and Coating Manufacturing</t>
  </si>
  <si>
    <t>332994 - Small Arms, Ordnance, and Ordnance Accessories Manufacturing</t>
  </si>
  <si>
    <t>522180 - Savings Institutions and Other Depository Credit Intermediation</t>
  </si>
  <si>
    <t>541715 - Research and Development in the Physical, Engineering, and Life Sciences (except Nanotechnology and Biotechnology)</t>
  </si>
  <si>
    <t>335132 - Commercial, Industrial, and Institutional Electric Lighting Fixture Manufacturing</t>
  </si>
  <si>
    <t>31142 - Fruit and Vegetable Canning, Pickling, and Drying</t>
  </si>
  <si>
    <t>333310 - Commercial and Service Industry Machinery Manufacturing</t>
  </si>
  <si>
    <t>519 - Web Search Portals, Libraries, Archives, and Other Information Services</t>
  </si>
  <si>
    <t>332431 - Metal Can Manufacturing</t>
  </si>
  <si>
    <t>Specialized Finance</t>
  </si>
  <si>
    <t>517810 - All Other Telecommunications</t>
  </si>
  <si>
    <t>Diversified Banks</t>
  </si>
  <si>
    <t>3329 - Other Fabricated Metal Product Manufacturing</t>
  </si>
  <si>
    <t>339115 - Ophthalmic Goods Manufacturing</t>
  </si>
  <si>
    <t>455 - General Merchandise Retailers</t>
  </si>
  <si>
    <t>423330 - Roofing, Siding, and Insulation Material Merchant Wholesalers</t>
  </si>
  <si>
    <t>Household Durables</t>
  </si>
  <si>
    <t>Homebuilding</t>
  </si>
  <si>
    <t>23611 - Residential Building Construction</t>
  </si>
  <si>
    <t>33441 - Semiconductor and Other Electronic Component Manufacturing</t>
  </si>
  <si>
    <t>334419 - Other Electronic Component Manufacturing</t>
  </si>
  <si>
    <t>Household and Personal Products</t>
  </si>
  <si>
    <t>Personal Care Products</t>
  </si>
  <si>
    <t>339999 - All Other Miscellaneous Manufacturing</t>
  </si>
  <si>
    <t>Electronic Manufacturing Services</t>
  </si>
  <si>
    <t>Multi-Sector Holdings</t>
  </si>
  <si>
    <t>3261 - Plastics Product Manufacturing</t>
  </si>
  <si>
    <t>Computer and Electronics Retail</t>
  </si>
  <si>
    <t>449210 - Electronics and Appliance Retailers</t>
  </si>
  <si>
    <t>Home Improvement Retail</t>
  </si>
  <si>
    <t>Investment Banking and Brokerage</t>
  </si>
  <si>
    <t>492110 - Couriers and Express Delivery Services</t>
  </si>
  <si>
    <t>32541 - Pharmaceutical and Medicine Manufacturing</t>
  </si>
  <si>
    <t>Footwear</t>
  </si>
  <si>
    <t>316210 - Footwear Manufacturing</t>
  </si>
  <si>
    <t>722511 - Full-Service Restaurants</t>
  </si>
  <si>
    <t>Consumer Staples Merchandise Retail</t>
  </si>
  <si>
    <t>455211 - Warehouse Clubs and Supercenters</t>
  </si>
  <si>
    <t>211130 - Natural Gas Extraction</t>
  </si>
  <si>
    <t>211 - Oil and Gas Extraction</t>
  </si>
  <si>
    <t>523991 - Trust, Fiduciary, and Custody Activities</t>
  </si>
  <si>
    <t>Heavy Electrical Equipment</t>
  </si>
  <si>
    <t>335312 - Motor and Generator Manufacturing</t>
  </si>
  <si>
    <t>3361 - Motor Vehicle Manufacturing</t>
  </si>
  <si>
    <t>561110 - Office Administrative Services</t>
  </si>
  <si>
    <t>52399 - All Other Financial Investment Activities</t>
  </si>
  <si>
    <t>423310 - Lumber, Plywood, Millwork, and Wood Panel Merchant Wholesalers</t>
  </si>
  <si>
    <t>561599 - All Other Travel Arrangement and Reservation Services</t>
  </si>
  <si>
    <t>54151 - Computer Systems Design and Related Services</t>
  </si>
  <si>
    <t>334510 - Electromedical and Electrotherapeutic Apparatus Manufacturing</t>
  </si>
  <si>
    <t>Leisure Facilities</t>
  </si>
  <si>
    <t>71395 - Bowling Centers</t>
  </si>
  <si>
    <t>713 - Amusement, Gambling, and Recreation Industries</t>
  </si>
  <si>
    <t>Commercial Printing</t>
  </si>
  <si>
    <t>323111 - Commercial Printing (except Screen and Books)</t>
  </si>
  <si>
    <t>Office REITs</t>
  </si>
  <si>
    <t>Diversified Metals and Mining</t>
  </si>
  <si>
    <t>212390 - Other Nonmetallic Mineral Mining and Quarrying</t>
  </si>
  <si>
    <t>551111 - Offices of Bank Holding Companies</t>
  </si>
  <si>
    <t>541320 - Landscape Architectural Services</t>
  </si>
  <si>
    <t>213112 - Support Activities for Oil and Gas Operations</t>
  </si>
  <si>
    <t>Data Processing and Outsourced Services</t>
  </si>
  <si>
    <t>531210 - Offices of Real Estate Agents and Brokers</t>
  </si>
  <si>
    <t>623 - Nursing and Residential Care Facilities</t>
  </si>
  <si>
    <t>999977 - Conglomerates</t>
  </si>
  <si>
    <t>2362 - Nonresidential Building Construction</t>
  </si>
  <si>
    <t>221121 - Electric Bulk Power Transmission and Control</t>
  </si>
  <si>
    <t>Reinsurance</t>
  </si>
  <si>
    <t>524130 - Reinsurance Carriers</t>
  </si>
  <si>
    <t>Beverages</t>
  </si>
  <si>
    <t>Distillers and Vintners</t>
  </si>
  <si>
    <t>312140 - Distilleries</t>
  </si>
  <si>
    <t>33661 - Ship and Boat Building</t>
  </si>
  <si>
    <t>459120 - Hobby, Toy, and Game Retailers</t>
  </si>
  <si>
    <t>321992 - Prefabricated Wood Building Manufacturing</t>
  </si>
  <si>
    <t>458 - Clothing, Clothing Accessories, Shoe, and Jewelry Retailers</t>
  </si>
  <si>
    <t>3364 - Aerospace Product and Parts Manufacturing</t>
  </si>
  <si>
    <t>48412 - General Freight Trucking, Long-Distance</t>
  </si>
  <si>
    <t>Media</t>
  </si>
  <si>
    <t>Cable and Satellite</t>
  </si>
  <si>
    <t>33299 - All Other Fabricated Metal Product Manufacturing</t>
  </si>
  <si>
    <t>721120 - Casino Hotels</t>
  </si>
  <si>
    <t>458210 - Shoe Retailers</t>
  </si>
  <si>
    <t>22131 - Water Supply and Irrigation Systems</t>
  </si>
  <si>
    <t>112310 - Chicken Egg Production</t>
  </si>
  <si>
    <t>Oil and Gas Refining and Marketing</t>
  </si>
  <si>
    <t>324110 - Petroleum Refineries</t>
  </si>
  <si>
    <t>441210 - Recreational Vehicle Dealers</t>
  </si>
  <si>
    <t>Marine Transportation</t>
  </si>
  <si>
    <t>483111 - Deep Sea Freight Transportation</t>
  </si>
  <si>
    <t>522210 - Credit Card Issuing</t>
  </si>
  <si>
    <t>315 - Apparel Manufacturing</t>
  </si>
  <si>
    <t>325413 - In-Vitro Diagnostic Substance Manufacturing</t>
  </si>
  <si>
    <t>32412 - Asphalt Paving, Roofing, and Saturated Materials Manufacturing</t>
  </si>
  <si>
    <t>541611 - Administrative Management and General Management Consulting Services</t>
  </si>
  <si>
    <t>487210 - Scenic and Sightseeing Transportation, Water</t>
  </si>
  <si>
    <t>812210 - Funeral Homes and Funeral Services</t>
  </si>
  <si>
    <t>441120 - Used Car Dealers</t>
  </si>
  <si>
    <t>445131 - Convenience Retailers</t>
  </si>
  <si>
    <t>6215 - Medical and Diagnostic Laboratories</t>
  </si>
  <si>
    <t>333120 - Construction Machinery Manufacturing</t>
  </si>
  <si>
    <t>54121 - Accounting, Tax Preparation, Bookkeeping, and Payroll Services</t>
  </si>
  <si>
    <t>Real Estate Management and Development</t>
  </si>
  <si>
    <t>Real Estate Services</t>
  </si>
  <si>
    <t>531 - Real Estate</t>
  </si>
  <si>
    <t>423430 - Computer and Computer Peripheral Equipment and Software Merchant Wholesalers</t>
  </si>
  <si>
    <t>33341 - Ventilation, Heating, Air-Conditioning, and Commercial Refrigeration Equipment Manufacturing</t>
  </si>
  <si>
    <t>Soft Drinks and Non-alcoholic Beverages</t>
  </si>
  <si>
    <t>312111 - Soft Drink Manufacturing</t>
  </si>
  <si>
    <t>424210 - Drugs and Druggists' Sundries Merchant Wholesalers</t>
  </si>
  <si>
    <t>621491 - HMO Medical Centers</t>
  </si>
  <si>
    <t>22112 - Electric Power Transmission, Control, and Distribution</t>
  </si>
  <si>
    <t>Household Products</t>
  </si>
  <si>
    <t>4235 - Metal and Mineral (except Petroleum) Merchant Wholesalers</t>
  </si>
  <si>
    <t>2389 - Other Specialty Trade Contractors</t>
  </si>
  <si>
    <t>236115 - New Single-Family Housing Construction (except For-Sale Builders)</t>
  </si>
  <si>
    <t>Health Care Technology</t>
  </si>
  <si>
    <t>Fertilizers and Agricultural Chemicals</t>
  </si>
  <si>
    <t>325311 - Nitrogenous Fertilizer Manufacturing</t>
  </si>
  <si>
    <t>332410 - Power Boiler and Heat Exchanger Manufacturing</t>
  </si>
  <si>
    <t>486210 - Pipeline Transportation of Natural Gas</t>
  </si>
  <si>
    <t>424710 - Petroleum Bulk Stations and Terminals</t>
  </si>
  <si>
    <t>Integrated Oil and Gas</t>
  </si>
  <si>
    <t>456191 - Food (Health) Supplement Retailers</t>
  </si>
  <si>
    <t>325611 - Soap and Other Detergent Manufacturing</t>
  </si>
  <si>
    <t>334290 - Other Communications Equipment Manufacturing</t>
  </si>
  <si>
    <t>32311 - Printing</t>
  </si>
  <si>
    <t>51213 - Motion Picture and Video Exhibition</t>
  </si>
  <si>
    <t>561990 - All Other Support Services</t>
  </si>
  <si>
    <t>523910 - Miscellaneous Intermediation</t>
  </si>
  <si>
    <t>51321 - Software Publishers</t>
  </si>
  <si>
    <t>5416 - Management, Scientific, and Technical Consulting Services</t>
  </si>
  <si>
    <t>Financial Exchanges and Data</t>
  </si>
  <si>
    <t>523210 - Securities and Commodity Exchanges</t>
  </si>
  <si>
    <t>52411 - Direct Life, Health, and Medical Insurance Carriers</t>
  </si>
  <si>
    <t>31211 - Soft Drink and Ice Manufacturing</t>
  </si>
  <si>
    <t>3121 - Beverage Manufacturing</t>
  </si>
  <si>
    <t>517111 - Wired Telecommunications Carriers</t>
  </si>
  <si>
    <t>33392 - Material Handling Equipment Manufacturing</t>
  </si>
  <si>
    <t>238 - Specialty Trade Contractors</t>
  </si>
  <si>
    <t>21222 - Gold Ore and Silver Ore Mining</t>
  </si>
  <si>
    <t>322299 - All Other Converted Paper Product Manufacturing</t>
  </si>
  <si>
    <t>311 - Food Manufacturing</t>
  </si>
  <si>
    <t>62 - Health Care and Social Assistance</t>
  </si>
  <si>
    <t>211120 - Crude Petroleum Extraction</t>
  </si>
  <si>
    <t>331315 - Aluminum Sheet, Plate, and Foil Manufacturing</t>
  </si>
  <si>
    <t>4237 - Hardware, and Plumbing and Heating Equipment and Supplies Merchant Wholesalers</t>
  </si>
  <si>
    <t>Security and Alarm Services</t>
  </si>
  <si>
    <t>5616 - Investigation and Security Services</t>
  </si>
  <si>
    <t>Transportation Infrastructure</t>
  </si>
  <si>
    <t>Airport Services</t>
  </si>
  <si>
    <t>48811 - Airport Operations</t>
  </si>
  <si>
    <t>33411 - Computer and Peripheral Equipment Manufacturing</t>
  </si>
  <si>
    <t>32531 - Fertilizer and Compost Manufacturing</t>
  </si>
  <si>
    <t>325620 - Toilet Preparation Manufacturing</t>
  </si>
  <si>
    <t>459 - Sporting Goods, Hobby, Musical Instrument, Book, and Miscellaneous Retailers</t>
  </si>
  <si>
    <t>484121 - General Freight Trucking, Long-Distance, Truckload</t>
  </si>
  <si>
    <t>Construction Materials</t>
  </si>
  <si>
    <t>3273 - Cement and Concrete Product Manufacturing</t>
  </si>
  <si>
    <t>Household Appliances</t>
  </si>
  <si>
    <t>33399 - All Other General Purpose Machinery Manufacturing</t>
  </si>
  <si>
    <t>Advertising</t>
  </si>
  <si>
    <t>541810 - Advertising Agencies</t>
  </si>
  <si>
    <t>212290 - Other Metal Ore Mining</t>
  </si>
  <si>
    <t>424720 - Petroleum and Petroleum Products Merchant Wholesalers (except Bulk Stations and Terminals)</t>
  </si>
  <si>
    <t>332439 - Other Metal Container Manufacturing</t>
  </si>
  <si>
    <t>3334 - Ventilation, Heating, Air-Conditioning, and Commercial Refrigeration Equipment Manufacturing</t>
  </si>
  <si>
    <t>Rail Transportation</t>
  </si>
  <si>
    <t>482111 - Line-Haul Railroads</t>
  </si>
  <si>
    <t>531190 - Lessors of Other Real Estate Property</t>
  </si>
  <si>
    <t>Self-Storage REITs</t>
  </si>
  <si>
    <t>333618 - Other Engine Equipment Manufacturing</t>
  </si>
  <si>
    <t>531120 - Lessors of Nonresidential Buildings (except Miniwarehouses)</t>
  </si>
  <si>
    <t>5313 - Activities Related to Real Estate</t>
  </si>
  <si>
    <t>53241 - Construction, Transportation, Mining, and Forestry Machinery and Equipment Rental and Leasing</t>
  </si>
  <si>
    <t>52211 - Commercial Banking</t>
  </si>
  <si>
    <t>325320 - Pesticide and Other Agricultural Chemical Manufacturing</t>
  </si>
  <si>
    <t>236117 - New Housing For-Sale Builders</t>
  </si>
  <si>
    <t>513110 - Newspaper Publishers</t>
  </si>
  <si>
    <t>335999 - All Other Miscellaneous Electrical Equipment and Component Manufacturing</t>
  </si>
  <si>
    <t>621492 - Kidney Dialysis Centers</t>
  </si>
  <si>
    <t>Data Center REITs</t>
  </si>
  <si>
    <t>455110 - Department Stores</t>
  </si>
  <si>
    <t>423710 - Hardware Merchant Wholesalers</t>
  </si>
  <si>
    <t>3114 - Fruit and Vegetable Preserving and Specialty Food Manufacturing</t>
  </si>
  <si>
    <t>45521 - Warehouse Clubs, Supercenters, and Other General Merchandise Retailers</t>
  </si>
  <si>
    <t>455219 - All Other General Merchandise Retailers</t>
  </si>
  <si>
    <t>333998 - All Other Miscellaneous General Purpose Machinery Manufacturing</t>
  </si>
  <si>
    <t>561450 - Credit Bureaus</t>
  </si>
  <si>
    <t>Interactive Home Entertainment</t>
  </si>
  <si>
    <t>81111 - Automotive Mechanical and Electrical Repair and Maintenance</t>
  </si>
  <si>
    <t>336413 - Other Aircraft Parts and Auxiliary Equipment Manufacturing</t>
  </si>
  <si>
    <t>722515 - Snack and Nonalcoholic Beverage Bars</t>
  </si>
  <si>
    <t>42383 - Industrial Machinery and Equipment Merchant Wholesalers</t>
  </si>
  <si>
    <t>327310 - Cement Manufacturing</t>
  </si>
  <si>
    <t>517 - Telecommunications</t>
  </si>
  <si>
    <t>325612 - Polish and Other Sanitation Good Manufacturing</t>
  </si>
  <si>
    <t>325180 - Other Basic Inorganic Chemical Manufacturing</t>
  </si>
  <si>
    <t>238210 - Electrical Contractors and Other Wiring Installation Contractors</t>
  </si>
  <si>
    <t>561920 - Convention and Trade Show Organizers</t>
  </si>
  <si>
    <t>Commercial and Residential Mortgage Finance</t>
  </si>
  <si>
    <t>621498 - All Other Outpatient Care Centers</t>
  </si>
  <si>
    <t>71121 - Spectator Sports</t>
  </si>
  <si>
    <t>33591 - Battery Manufacturing</t>
  </si>
  <si>
    <t>5132 - Software Publishers</t>
  </si>
  <si>
    <t>486 - Pipeline Transportation</t>
  </si>
  <si>
    <t>3391 - Medical Equipment and Supplies Manufacturing</t>
  </si>
  <si>
    <t>339991 - Gasket, Packing, and Sealing Device Manufacturing</t>
  </si>
  <si>
    <t>541512 - Computer Systems Design Services</t>
  </si>
  <si>
    <t>Other Specialized REITs</t>
  </si>
  <si>
    <t>524298 - All Other Insurance Related Activities</t>
  </si>
  <si>
    <t>31512 - Apparel Knitting Mills</t>
  </si>
  <si>
    <t>3335 - Metalworking Machinery Manufacturing</t>
  </si>
  <si>
    <t>3339 - Other General Purpose Machinery Manufacturing</t>
  </si>
  <si>
    <t>Home Furnishings</t>
  </si>
  <si>
    <t>33712 - Household and Institutional Furniture Manufacturing</t>
  </si>
  <si>
    <t>334610 - Manufacturing and Reproducing Magnetic and Optical Media</t>
  </si>
  <si>
    <t>5231 - Securities and Commodity Contracts Intermediation and Brokerage</t>
  </si>
  <si>
    <t>713210 - Casinos (except Casino Hotels)</t>
  </si>
  <si>
    <t>221122 - Electric Power Distribution</t>
  </si>
  <si>
    <t>237130 - Power and Communication Line and Related Structures Construction</t>
  </si>
  <si>
    <t>457 - Gasoline Stations and Fuel Dealers</t>
  </si>
  <si>
    <t>488510 - Freight Transportation Arrangement</t>
  </si>
  <si>
    <t>541690 - Other Scientific and Technical Consulting Services</t>
  </si>
  <si>
    <t>531130 - Lessors of Miniwarehouses and Self-Storage Units</t>
  </si>
  <si>
    <t>42371 - Hardware Merchant Wholesalers</t>
  </si>
  <si>
    <t>522292 - Real Estate Credit</t>
  </si>
  <si>
    <t>336120 - Heavy Duty Truck Manufacturing</t>
  </si>
  <si>
    <t>423720 - Plumbing and Heating Equipment and Supplies (Hydronics) Merchant Wholesalers</t>
  </si>
  <si>
    <t>Automobiles</t>
  </si>
  <si>
    <t>Automobile Manufacturers</t>
  </si>
  <si>
    <t>336110 - Automobile and Light Duty Motor Vehicle Manufacturing</t>
  </si>
  <si>
    <t>524127 - Direct Title Insurance Carriers</t>
  </si>
  <si>
    <t>334412 - Bare Printed Circuit Board Manufacturing</t>
  </si>
  <si>
    <t>4441 - Building Material and Supplies Dealers</t>
  </si>
  <si>
    <t>3118 - Bakeries and Tortilla Manufacturing</t>
  </si>
  <si>
    <t>333914 - Measuring, Dispensing, and Other Pumping Equipment Manufacturing</t>
  </si>
  <si>
    <t>713290 - Other Gambling Industries</t>
  </si>
  <si>
    <t>Real Estate Development</t>
  </si>
  <si>
    <t>237210 - Land Subdivision</t>
  </si>
  <si>
    <t>321 - Wood Product Manufacturing</t>
  </si>
  <si>
    <t>Broadcasting</t>
  </si>
  <si>
    <t>516120 - Television Broadcasting Stations</t>
  </si>
  <si>
    <t>Copper</t>
  </si>
  <si>
    <t>212230 - Copper, Nickel, Lead, and Zinc Mining</t>
  </si>
  <si>
    <t>111 - Crop Production</t>
  </si>
  <si>
    <t>311111 - Dog and Cat Food Manufacturing</t>
  </si>
  <si>
    <t>811 - Repair and Maintenance</t>
  </si>
  <si>
    <t>Real Estate Operating Companies</t>
  </si>
  <si>
    <t>4821 - Rail Transportation</t>
  </si>
  <si>
    <t>54161 - Management Consulting Services</t>
  </si>
  <si>
    <t>621511 - Medical Laboratories</t>
  </si>
  <si>
    <t>484 - Truck Transportation</t>
  </si>
  <si>
    <t>339930 - Doll, Toy, and Game Manufacturing</t>
  </si>
  <si>
    <t>Publishing</t>
  </si>
  <si>
    <t>Consumer Electronics</t>
  </si>
  <si>
    <t>333611 - Turbine and Turbine Generator Set Units Manufacturing</t>
  </si>
  <si>
    <t>Silver</t>
  </si>
  <si>
    <t>42472 - Petroleum and Petroleum Products Merchant Wholesalers (except Bulk Stations and Terminals)</t>
  </si>
  <si>
    <t>423120 - Motor Vehicle Supplies and New Parts Merchant Wholesalers</t>
  </si>
  <si>
    <t>3323 - Architectural and Structural Metals Manufacturing</t>
  </si>
  <si>
    <t>42 - Wholesale Trade</t>
  </si>
  <si>
    <t>Wireless Telecommunication Services</t>
  </si>
  <si>
    <t>483 - Water Transportation</t>
  </si>
  <si>
    <t>485310 - Taxi and Ridesharing Services</t>
  </si>
  <si>
    <t>61 - Educational Services</t>
  </si>
  <si>
    <t>611710 - Educational Support Services</t>
  </si>
  <si>
    <t>237310 - Highway, Street, and Bridge Construction</t>
  </si>
  <si>
    <t>32221 - Paperboard Container Manufacturing</t>
  </si>
  <si>
    <t>2379 - Other Heavy and Civil Engineering Construction</t>
  </si>
  <si>
    <t>522299 - International, Secondary Market, and All Other Nondepository Credit Intermediation</t>
  </si>
  <si>
    <t>32519 - Other Basic Organic Chemical Manufacturing</t>
  </si>
  <si>
    <t>33243 - Metal Can, Box, and Other Metal Container (Light Gauge) Manufacturing</t>
  </si>
  <si>
    <t>5415 - Computer Systems Design and Related Services</t>
  </si>
  <si>
    <t>332321 - Metal Window and Door Manufacturing</t>
  </si>
  <si>
    <t>445110 - Supermarkets and Other Grocery Retailers (except Convenience Retailers)</t>
  </si>
  <si>
    <t>Drug Retail</t>
  </si>
  <si>
    <t>456110 - Pharmacies and Drug Retailers</t>
  </si>
  <si>
    <t>488210 - Support Activities for Rail Transportation</t>
  </si>
  <si>
    <t>423810 - Construction and Mining (except Oil Well) Machinery and Equipment Merchant Wholesalers</t>
  </si>
  <si>
    <t>541213 - Tax Preparation Services</t>
  </si>
  <si>
    <t>325520 - Adhesive Manufacturing</t>
  </si>
  <si>
    <t>Motorcycle Manufacturers</t>
  </si>
  <si>
    <t>336991 - Motorcycle, Bicycle, and Parts Manufacturing</t>
  </si>
  <si>
    <t>33992 - Sporting and Athletic Goods Manufacturing</t>
  </si>
  <si>
    <t>561790 - Other Services to Buildings and Dwellings</t>
  </si>
  <si>
    <t>336412 - Aircraft Engine and Engine Parts Manufacturing</t>
  </si>
  <si>
    <t>Oil and Gas Drilling</t>
  </si>
  <si>
    <t>213111 - Drilling Oil and Gas Wells</t>
  </si>
  <si>
    <t>332722 - Bolt, Nut, Screw, Rivet, and Washer Manufacturing</t>
  </si>
  <si>
    <t>721 - Accommodation</t>
  </si>
  <si>
    <t>621111 - Offices of Physicians (except Mental Health Specialists)</t>
  </si>
  <si>
    <t>3372 - Office Furniture (including Fixtures) Manufacturing</t>
  </si>
  <si>
    <t>334517 - Irradiation Apparatus Manufacturing</t>
  </si>
  <si>
    <t>335 - Electrical Equipment, Appliance, and Component Manufacturing</t>
  </si>
  <si>
    <t>311611 - Animal (except Poultry) Slaughtering</t>
  </si>
  <si>
    <t>2361 - Residential Building Construction</t>
  </si>
  <si>
    <t>3351 - Electric Lighting Equipment Manufacturing</t>
  </si>
  <si>
    <t>336611 - Ship Building and Repairing</t>
  </si>
  <si>
    <t>Diversified Chemicals</t>
  </si>
  <si>
    <t>333924 - Industrial Truck, Tractor, Trailer, and Stacker Machinery Manufacturing</t>
  </si>
  <si>
    <t>5192 - Web Search Portals, Libraries, Archives, and Other Information Services</t>
  </si>
  <si>
    <t>31199 - All Other Food Manufacturing</t>
  </si>
  <si>
    <t>541 - Professional, Scientific, and Technical Services</t>
  </si>
  <si>
    <t>523999 - Miscellaneous Financial Investment Activities</t>
  </si>
  <si>
    <t>561330 - Professional Employer Organizations</t>
  </si>
  <si>
    <t>332618 - Other Fabricated Wire Product Manufacturing</t>
  </si>
  <si>
    <t>33721 - Office Furniture (including Fixtures) Manufacturing</t>
  </si>
  <si>
    <t>325199 - All Other Basic Organic Chemical Manufacturing</t>
  </si>
  <si>
    <t>334 - Computer and Electronic Product Manufacturing</t>
  </si>
  <si>
    <t>493190 - Other Warehousing and Storage</t>
  </si>
  <si>
    <t>525 - Funds, Trusts, and Other Financial Vehicles</t>
  </si>
  <si>
    <t>334514 - Totalizing Fluid Meter and Counting Device Manufacturing</t>
  </si>
  <si>
    <t>213 - Support Activities for Mining</t>
  </si>
  <si>
    <t>31181 - Bread and Bakery Product Manufacturing</t>
  </si>
  <si>
    <t>5259 - Other Investment Pools and Funds</t>
  </si>
  <si>
    <t>999990 - Non-Operating Establishments</t>
  </si>
  <si>
    <t>321911 - Wood Window and Door Manufacturing</t>
  </si>
  <si>
    <t>333241 - Food Product Machinery Manufacturing</t>
  </si>
  <si>
    <t>513120 - Periodical Publishers</t>
  </si>
  <si>
    <t>52239 - Other Activities Related to Credit Intermediation</t>
  </si>
  <si>
    <t>33131 - Alumina and Aluminum Production and Processing</t>
  </si>
  <si>
    <t>4241 - Paper and Paper Product Merchant Wholesalers</t>
  </si>
  <si>
    <t>31191 - Snack Food Manufacturing</t>
  </si>
  <si>
    <t>33351 - Metalworking Machinery Manufacturing</t>
  </si>
  <si>
    <t>311920 - Coffee and Tea Manufacturing</t>
  </si>
  <si>
    <t>56131 - Employment Placement Agencies and Executive Search Services</t>
  </si>
  <si>
    <t>322291 - Sanitary Paper Product Manufacturing</t>
  </si>
  <si>
    <t>624410 - Child Care Services</t>
  </si>
  <si>
    <t>327390 - Other Concrete Product Manufacturing</t>
  </si>
  <si>
    <t>541612 - Human Resources Consulting Services</t>
  </si>
  <si>
    <t>333248 - All Other Industrial Machinery Manufacturing</t>
  </si>
  <si>
    <t>722 - Food Services and Drinking Places</t>
  </si>
  <si>
    <t>334511 - Search, Detection, Navigation, Guidance, Aeronautical, and Nautical System and Instrument Manufacturing</t>
  </si>
  <si>
    <t>311411 - Frozen Fruit, Juice, and Vegetable Manufacturing</t>
  </si>
  <si>
    <t>4249 - Miscellaneous Nondurable Goods Merchant Wholesalers</t>
  </si>
  <si>
    <t>337121 - Upholstered Household Furniture Manufacturing</t>
  </si>
  <si>
    <t>541110 - Offices of Lawyers</t>
  </si>
  <si>
    <t>522310 - Mortgage and Nonmortgage Loan Brokers</t>
  </si>
  <si>
    <t>33611 - Automobile and Light Duty Motor Vehicle Manufacturing</t>
  </si>
  <si>
    <t>71 - Arts, Entertainment, and Recreation</t>
  </si>
  <si>
    <t>713940 - Fitness and Recreational Sports Centers</t>
  </si>
  <si>
    <t>62142 - Outpatient Mental Health and Substance Abuse Centers</t>
  </si>
  <si>
    <t>2122 - Metal Ore Mining</t>
  </si>
  <si>
    <t>611310 - Colleges, Universities, and Professional Schools</t>
  </si>
  <si>
    <t>333992 - Welding and Soldering Equipment Manufacturing</t>
  </si>
  <si>
    <t>5615 - Travel Arrangement and Reservation Services</t>
  </si>
  <si>
    <t>51211 - Motion Picture and Video Production</t>
  </si>
  <si>
    <t>512110 - Motion Picture and Video Production</t>
  </si>
  <si>
    <t>3344 - Semiconductor and Other Electronic Component Manufacturing</t>
  </si>
  <si>
    <t>7111 - Performing Arts Companies</t>
  </si>
  <si>
    <t>4231 - Motor Vehicle and Motor Vehicle Parts and Supplies Merchant Wholesalers</t>
  </si>
  <si>
    <t>Paper and Forest Products</t>
  </si>
  <si>
    <t>Forest Products</t>
  </si>
  <si>
    <t>444 - Building Material and Garden Equipment and Supplies Dealers</t>
  </si>
  <si>
    <t>3252 - Resin, Synthetic Rubber, and Artificial and Synthetic Fibers and Filaments Manufacturing</t>
  </si>
  <si>
    <t>512 - Motion Picture and Sound Recording Industries</t>
  </si>
  <si>
    <t>711219 - Other Spectator Sports</t>
  </si>
  <si>
    <t>Paper Products</t>
  </si>
  <si>
    <t>5418 - Advertising, Public Relations, and Related Services</t>
  </si>
  <si>
    <t>336612 - Boat Building</t>
  </si>
  <si>
    <t>441222 - Boat Dealers</t>
  </si>
  <si>
    <t>2123 - Nonmetallic Mineral Mining and Quarrying</t>
  </si>
  <si>
    <t>332913 - Plumbing Fixture Fitting and Trim Manufacturing</t>
  </si>
  <si>
    <t>331410 - Nonferrous Metal (except Aluminum) Smelting and Refining</t>
  </si>
  <si>
    <t>33993 - Doll, Toy, and Game Manufacturing</t>
  </si>
  <si>
    <t>31194 - Seasoning and Dressing Manufacturing</t>
  </si>
  <si>
    <t>532490 - Other Commercial and Industrial Machinery and Equipment Rental and Leasing</t>
  </si>
  <si>
    <t>336211 - Motor Vehicle Body Manufacturing</t>
  </si>
  <si>
    <t>811192 - Car Washes</t>
  </si>
  <si>
    <t>334515 - Instrument Manufacturing for Measuring and Testing Electricity and Electrical Signals</t>
  </si>
  <si>
    <t>314110 - Carpet and Rug Mills</t>
  </si>
  <si>
    <t>Brewers</t>
  </si>
  <si>
    <t>312120 - Breweries</t>
  </si>
  <si>
    <t>311821 - Cookie and Cracker Manufacturing</t>
  </si>
  <si>
    <t>4413 - Automotive Parts, Accessories, and Tire Retailers</t>
  </si>
  <si>
    <t>541620 - Environmental Consulting Services</t>
  </si>
  <si>
    <t>517121 - Telecommunications Resellers</t>
  </si>
  <si>
    <t>423830 - Industrial Machinery and Equipment Merchant Wholesalers</t>
  </si>
  <si>
    <t>3314 - Nonferrous Metal (except Aluminum) Production and Processing</t>
  </si>
  <si>
    <t>457110 - Gasoline Stations with Convenience Stores</t>
  </si>
  <si>
    <t>335311 - Power, Distribution, and Specialty Transformer Manufacturing</t>
  </si>
  <si>
    <t>2212 - Natural Gas Distribution</t>
  </si>
  <si>
    <t>623110 - Nursing Care Facilities (Skilled Nursing Facilities)</t>
  </si>
  <si>
    <t>456130 - Optical Goods Retailers</t>
  </si>
  <si>
    <t>334112 - Computer Storage Device Manufacturing</t>
  </si>
  <si>
    <t>4572 - Fuel Dealers</t>
  </si>
  <si>
    <t>Housewares and Specialties</t>
  </si>
  <si>
    <t>31141 - Frozen Food Manufacturing</t>
  </si>
  <si>
    <t>5239 - Other Financial Investment Activities</t>
  </si>
  <si>
    <t>331210 - Iron and Steel Pipe and Tube Manufacturing from Purchased Steel</t>
  </si>
  <si>
    <t>483112 - Deep Sea Passenger Transportation</t>
  </si>
  <si>
    <t>333414 - Heating Equipment (except Warm Air Furnaces) Manufacturing</t>
  </si>
  <si>
    <t>5413 - Architectural, Engineering, and Related Services</t>
  </si>
  <si>
    <t>3353 - Electrical Equipment Manufacturing</t>
  </si>
  <si>
    <t>456120 - Cosmetics, Beauty Supplies, and Perfume Retailers</t>
  </si>
  <si>
    <t>327213 - Glass Container Manufacturing</t>
  </si>
  <si>
    <t>33999 - All Other Miscellaneous Manufacturing</t>
  </si>
  <si>
    <t>332912 - Fluid Power Valve and Hose Fitting Manufacturing</t>
  </si>
  <si>
    <t>81211 - Hair, Nail, and Skin Care Services</t>
  </si>
  <si>
    <t>325998 - All Other Miscellaneous Chemical Product and Preparation Manufacturing</t>
  </si>
  <si>
    <t>221116 - Geothermal Electric Power Generation</t>
  </si>
  <si>
    <t>333921 - Elevator and Moving Stairway Manufacturing</t>
  </si>
  <si>
    <t>541850 - Indoor and Outdoor Display Advertising</t>
  </si>
  <si>
    <t>322130 - Paperboard Mills</t>
  </si>
  <si>
    <t>52229 - Other Nondepository Credit Intermediation</t>
  </si>
  <si>
    <t>Food Distributors</t>
  </si>
  <si>
    <t>4244 - Grocery and Related Product Merchant Wholesalers</t>
  </si>
  <si>
    <t>3259 - Other Chemical Product and Preparation Manufacturing</t>
  </si>
  <si>
    <t>311615 - Poultry Processing</t>
  </si>
  <si>
    <t>221118 - Other Electric Power Generation</t>
  </si>
  <si>
    <t>423910 - Sporting and Recreational Goods and Supplies Merchant Wholesalers</t>
  </si>
  <si>
    <t>Timber REITs</t>
  </si>
  <si>
    <t>335313 - Switchgear and Switchboard Apparatus Manufacturing</t>
  </si>
  <si>
    <t>312112 - Bottled Water Manufacturing</t>
  </si>
  <si>
    <t>6214 - Outpatient Care Centers</t>
  </si>
  <si>
    <t>332 - Fabricated Metal Product Manufacturing</t>
  </si>
  <si>
    <t>336320 - Motor Vehicle Electrical and Electronic Equipment Manufacturing</t>
  </si>
  <si>
    <t>621512 - Diagnostic Imaging Centers</t>
  </si>
  <si>
    <t>332991 - Ball and Roller Bearing Manufacturing</t>
  </si>
  <si>
    <t>3345 - Navigational, Measuring, Electromedical, and Control Instruments Manufacturing</t>
  </si>
  <si>
    <t>522390 - Other Activities Related to Credit Intermediation</t>
  </si>
  <si>
    <t>52413 - Reinsurance Carriers</t>
  </si>
  <si>
    <t>56211 - Waste Collection</t>
  </si>
  <si>
    <t>512230 - Music Publishers</t>
  </si>
  <si>
    <t>32419 - Other Petroleum and Coal Products Manufacturing</t>
  </si>
  <si>
    <t>449110 - Furniture Retailers</t>
  </si>
  <si>
    <t>336414 - Guided Missile and Space Vehicle Manufacturing</t>
  </si>
  <si>
    <t>335314 - Relay and Industrial Control Manufacturing</t>
  </si>
  <si>
    <t>561710 - Exterminating and Pest Control Services</t>
  </si>
  <si>
    <t>5321 - Automotive Equipment Rental and Leasing</t>
  </si>
  <si>
    <t>33122 - Rolling and Drawing of Purchased Steel</t>
  </si>
  <si>
    <t>523 - Securities, Commodity Contracts, and Other Financial Investments and Related Activities</t>
  </si>
  <si>
    <t>484122 - General Freight Trucking, Long-Distance, Less Than Truckload</t>
  </si>
  <si>
    <t>459510 - Used Merchandise Retailers</t>
  </si>
  <si>
    <t>5131 - Newspaper, Periodical, Book, and Directory Publishers</t>
  </si>
  <si>
    <t>48311 - Deep Sea, Coastal, and Great Lakes Water Transportation</t>
  </si>
  <si>
    <t>32611 - Plastics Packaging Materials and Unlaminated Film and Sheet Manufacturing</t>
  </si>
  <si>
    <t>622310 - Specialty (except Psychiatric and Substance Abuse) Hospitals</t>
  </si>
  <si>
    <t>335220 - Major Household Appliance Manufacturing</t>
  </si>
  <si>
    <t>51821 - Computing Infrastructure Providers, Data Processing, Web Hosting, and Related Services</t>
  </si>
  <si>
    <t>458310 - Jewelry Retailers</t>
  </si>
  <si>
    <t>516110 - Radio Broadcasting Stations</t>
  </si>
  <si>
    <t>713110 - Amusement and Theme Parks</t>
  </si>
  <si>
    <t>31621 - Footwear Manufacturing</t>
  </si>
  <si>
    <t>33221 - Cutlery and Handtool Manufacturing</t>
  </si>
  <si>
    <t>518 - Computing Infrastructure Providers, Data Processing, Web Hosting, and Related Services</t>
  </si>
  <si>
    <t>3253 - Pesticide, Fertilizer, and Other Agricultural Chemical Manufacturing</t>
  </si>
  <si>
    <t>334310 - Audio and Video Equipment Manufacturing</t>
  </si>
  <si>
    <t>424410 - General Line Grocery Merchant Wholesalers</t>
  </si>
  <si>
    <t>32561 - Soap and Cleaning Compound Manufacturing</t>
  </si>
  <si>
    <t>54181 - Advertising Agencies</t>
  </si>
  <si>
    <t>488119 - Other Airport Operations</t>
  </si>
  <si>
    <t>33331 - Commercial and Service Industry Machinery Manufacturing</t>
  </si>
  <si>
    <t>337214 - Office Furniture (except Wood) Manufacturing</t>
  </si>
  <si>
    <t>325613 - Surface Active Agent Manufacturing</t>
  </si>
  <si>
    <t>52232 - Financial Transactions Processing, Reserve, and Clearinghouse Activities</t>
  </si>
  <si>
    <t>332992 - Small Arms Ammunition Manufacturing</t>
  </si>
  <si>
    <t>8111 - Automotive Repair and Maintenance</t>
  </si>
  <si>
    <t>322120 - Paper Mills</t>
  </si>
  <si>
    <t>Independent Power Producers and Energy Traders</t>
  </si>
  <si>
    <t>221112 - Fossil Fuel Electric Power Generation</t>
  </si>
  <si>
    <t>316990 - Other Leather and Allied Product Manufacturing</t>
  </si>
  <si>
    <t>327211 - Flat Glass Manufacturing</t>
  </si>
  <si>
    <t>51612 - Television Broadcasting Stations</t>
  </si>
  <si>
    <t>337910 - Mattress Manufacturing</t>
  </si>
  <si>
    <t>561613 - Armored Car Services</t>
  </si>
  <si>
    <t>312130 - Wineries</t>
  </si>
  <si>
    <t>561210 - Facilities Support Services</t>
  </si>
  <si>
    <t>Tires and Rubber</t>
  </si>
  <si>
    <t>32621 - Tire Manufacturing</t>
  </si>
  <si>
    <t>336510 - Railroad Rolling Stock Manufacturing</t>
  </si>
  <si>
    <t>31135 - Chocolate and Confectionery Manufacturing</t>
  </si>
  <si>
    <t>3119 - Other Food Manufacturing</t>
  </si>
  <si>
    <t>337126 - Household Furniture (except Wood and Upholstered) Manufacturing</t>
  </si>
  <si>
    <t>459410 - Office Supplies and Stationery Retailers</t>
  </si>
  <si>
    <t>3256 - Soap, Cleaning Compound, and Toilet Preparation Manufacturing</t>
  </si>
  <si>
    <t>Diversified Real Estate Activities</t>
  </si>
  <si>
    <t>2213 - Water, Sewage and Other Systems</t>
  </si>
  <si>
    <t>336214 - Travel Trailer and Camper Manufacturing</t>
  </si>
  <si>
    <t>711310 - Promoters of Performing Arts, Sports, and Similar Events with Facilities</t>
  </si>
  <si>
    <t>236116 - New Multifamily Housing Construction (except For-Sale Builders)</t>
  </si>
  <si>
    <t>3113 - Sugar and Confectionery Product Manufacturing</t>
  </si>
  <si>
    <t>5417 - Scientific Research and Development Services</t>
  </si>
  <si>
    <t>522220 - Sales Financing</t>
  </si>
  <si>
    <t>236220 - Commercial and Institutional Building Construction</t>
  </si>
  <si>
    <t>31161 - Animal Slaughtering and Processing</t>
  </si>
  <si>
    <t>321999 - All Other Miscellaneous Wood Product Manufacturing</t>
  </si>
  <si>
    <t>532120 - Truck, Utility Trailer, and RV (Recreational Vehicle) Rental and Leasing</t>
  </si>
  <si>
    <t>541990 - All Other Professional, Scientific, and Technical Services</t>
  </si>
  <si>
    <t>8123 - Drycleaning and Laundry Services</t>
  </si>
  <si>
    <t>49211 - Couriers and Express Delivery Services</t>
  </si>
  <si>
    <t>212312 - Crushed and Broken Limestone Mining and Quarrying</t>
  </si>
  <si>
    <t>33111 - Iron and Steel Mills and Ferroalloy Manufacturing</t>
  </si>
  <si>
    <t>5322 - Consumer Goods Rental</t>
  </si>
  <si>
    <t>54 - Professional, Scientific, and Technical Services</t>
  </si>
  <si>
    <t>21229 - Other Metal Ore Mining</t>
  </si>
  <si>
    <t>311919 - Other Snack Food Manufacturing</t>
  </si>
  <si>
    <t>7139 - Other Amusement and Recreation Industries</t>
  </si>
  <si>
    <t>325130 - Synthetic Dye and Pigment Manufacturing</t>
  </si>
  <si>
    <t>332312 - Fabricated Structural Metal Manufacturing</t>
  </si>
  <si>
    <t>532281 - Formal Wear and Costume Rental</t>
  </si>
  <si>
    <t>5614 - Business Support Services</t>
  </si>
  <si>
    <t>483212 - Inland Water Passenger Transportation</t>
  </si>
  <si>
    <t>4599 - Other Miscellaneous Retailers</t>
  </si>
  <si>
    <t>212319 - Other Crushed and Broken Stone Mining and Quarrying</t>
  </si>
  <si>
    <t>423 - Merchant Wholesalers, Durable Goods</t>
  </si>
  <si>
    <t>336212 - Truck Trailer Manufacturing</t>
  </si>
  <si>
    <t>5122 - Sound Recording Industries</t>
  </si>
  <si>
    <t>924110 - Administration of Air and Water Resource and Solid Waste Management Programs</t>
  </si>
  <si>
    <t>56221 - Waste Treatment and Disposal</t>
  </si>
  <si>
    <t>423610 - Electrical Apparatus and Equipment, Wiring Supplies, and Related Equipment Merchant Wholesalers</t>
  </si>
  <si>
    <t>325110 - Petrochemical Manufacturing</t>
  </si>
  <si>
    <t>31192 - Coffee and Tea Manufacturing</t>
  </si>
  <si>
    <t>321211 - Hardwood Veneer and Plywood Manufacturing</t>
  </si>
  <si>
    <t>449 - Furniture, Home Furnishings, Electronics, and Appliance Retailers</t>
  </si>
  <si>
    <t>238190 - Other Foundation, Structure, and Building Exterior Contractors</t>
  </si>
  <si>
    <t>33621 - Motor Vehicle Body and Trailer Manufacturing</t>
  </si>
  <si>
    <t>522 - Credit Intermediation and Related Activities</t>
  </si>
  <si>
    <t>311230 - Breakfast Cereal Manufacturing</t>
  </si>
  <si>
    <t>FY+1</t>
  </si>
  <si>
    <t>SP_EXCHANGE_TICKER</t>
  </si>
  <si>
    <t>SP_PRICE_CLOSE</t>
  </si>
  <si>
    <t>IQ_TEV</t>
  </si>
  <si>
    <t>SP_DIV_YIELD</t>
  </si>
  <si>
    <t>SP_PRICE_HIGH</t>
  </si>
  <si>
    <t>SP_PRICE_LOW</t>
  </si>
  <si>
    <t>IQ_PE</t>
  </si>
  <si>
    <t>SP_PE_FWD</t>
  </si>
  <si>
    <t>IQ_TEV_TOTAL_REV</t>
  </si>
  <si>
    <t>SP_TEV_TOTAL_REV_FWD</t>
  </si>
  <si>
    <t>SP_TEV_EBITDA_FWD</t>
  </si>
  <si>
    <t>IQ_PTBV_X</t>
  </si>
  <si>
    <t>NASDAQGS:TXG</t>
  </si>
  <si>
    <t>NASDAQGS:FLWS</t>
  </si>
  <si>
    <t>NASDAQGS:SRCE</t>
  </si>
  <si>
    <t>NYSE:MMM</t>
  </si>
  <si>
    <t>NASDAQGM:ETNB</t>
  </si>
  <si>
    <t>NYSE:AOS</t>
  </si>
  <si>
    <t>NYSE:ATEN</t>
  </si>
  <si>
    <t>NASDAQGS:AAON</t>
  </si>
  <si>
    <t>NYSE:AIR</t>
  </si>
  <si>
    <t>NASDAQGM:BUFC</t>
  </si>
  <si>
    <t>NASDAQCM:ABL</t>
  </si>
  <si>
    <t>NYSE:ABT</t>
  </si>
  <si>
    <t>NYSE:ABBV</t>
  </si>
  <si>
    <t>NYSE:ANF</t>
  </si>
  <si>
    <t>NYSE:ABM</t>
  </si>
  <si>
    <t>NYSEAM:FAX</t>
  </si>
  <si>
    <t>NYSE:ASGI</t>
  </si>
  <si>
    <t>NYSE:HQH</t>
  </si>
  <si>
    <t>NYSE:THQ</t>
  </si>
  <si>
    <t>NYSE:AOD</t>
  </si>
  <si>
    <t>NASDAQGS:ASO</t>
  </si>
  <si>
    <t>NASDAQGS:ACHC</t>
  </si>
  <si>
    <t>NASDAQGS:ACAD</t>
  </si>
  <si>
    <t>NYSE:AKR</t>
  </si>
  <si>
    <t>NYSE:ACEL</t>
  </si>
  <si>
    <t>NYSE:ACN</t>
  </si>
  <si>
    <t>NYSE:ACCO</t>
  </si>
  <si>
    <t>NASDAQGS:ACIW</t>
  </si>
  <si>
    <t>NASDAQGM:ACMR</t>
  </si>
  <si>
    <t>NYSE:AYI</t>
  </si>
  <si>
    <t>NYSE:GOLF</t>
  </si>
  <si>
    <t>NASDAQGS:ACVA</t>
  </si>
  <si>
    <t>NYSE:ADX</t>
  </si>
  <si>
    <t>NYSE:PEO</t>
  </si>
  <si>
    <t>NASDAQCM:AHCO</t>
  </si>
  <si>
    <t>NASDAQGS:ADUS</t>
  </si>
  <si>
    <t>NYSE:AGRO</t>
  </si>
  <si>
    <t>NASDAQGS:ADEA</t>
  </si>
  <si>
    <t>NYSE:ADNT</t>
  </si>
  <si>
    <t>NASDAQGM:ADMA</t>
  </si>
  <si>
    <t>NASDAQGS:ADBE</t>
  </si>
  <si>
    <t>NASDAQCM:ADSE</t>
  </si>
  <si>
    <t>NYSE:ADT</t>
  </si>
  <si>
    <t>NYSE:ATGE</t>
  </si>
  <si>
    <t>NASDAQGS:ADTN</t>
  </si>
  <si>
    <t>NYSE:AAP</t>
  </si>
  <si>
    <t>NYSE:WMS</t>
  </si>
  <si>
    <t>NASDAQGS:AEIS</t>
  </si>
  <si>
    <t>NASDAQGS:AMD</t>
  </si>
  <si>
    <t>NYSE:ASIX</t>
  </si>
  <si>
    <t>NYSE:ACM</t>
  </si>
  <si>
    <t>NYSE:AER</t>
  </si>
  <si>
    <t>NASDAQGS:AVAV</t>
  </si>
  <si>
    <t>NYSE:AMG</t>
  </si>
  <si>
    <t>NASDAQGS:AFRM</t>
  </si>
  <si>
    <t>NYSE:AFL</t>
  </si>
  <si>
    <t>NASDAQGS:AFYA</t>
  </si>
  <si>
    <t>NYSE:AGCO</t>
  </si>
  <si>
    <t>NYSE:A</t>
  </si>
  <si>
    <t>NASDAQGS:AGYS</t>
  </si>
  <si>
    <t>NASDAQGS:AGIO</t>
  </si>
  <si>
    <t>NASDAQGS:AGNC</t>
  </si>
  <si>
    <t>NYSE:AEM</t>
  </si>
  <si>
    <t>NYSE:ADC</t>
  </si>
  <si>
    <t>NYSE:AL</t>
  </si>
  <si>
    <t>NYSE:APD</t>
  </si>
  <si>
    <t>NASDAQGS:ATSG</t>
  </si>
  <si>
    <t>NASDAQGS:ABNB</t>
  </si>
  <si>
    <t>NASDAQGS:AKAM</t>
  </si>
  <si>
    <t>NASDAQGS:AKRO</t>
  </si>
  <si>
    <t>NYSE:ALG</t>
  </si>
  <si>
    <t>NASDAQGS:ALRM</t>
  </si>
  <si>
    <t>NYSE:ALK</t>
  </si>
  <si>
    <t>NYSE:AIN</t>
  </si>
  <si>
    <t>NYSE:ALB</t>
  </si>
  <si>
    <t>NYSE:ACI</t>
  </si>
  <si>
    <t>NYSE:AA</t>
  </si>
  <si>
    <t>NASDAQCM:ALRS</t>
  </si>
  <si>
    <t>NYSE:ALEX</t>
  </si>
  <si>
    <t>NYSE:ALX</t>
  </si>
  <si>
    <t>NYSE:ARE</t>
  </si>
  <si>
    <t>NASDAQGM:ASTL</t>
  </si>
  <si>
    <t>NYSE:BABA</t>
  </si>
  <si>
    <t>NYSE:ALIT</t>
  </si>
  <si>
    <t>NASDAQGS:ALGN</t>
  </si>
  <si>
    <t>NASDAQGS:ALHC</t>
  </si>
  <si>
    <t>NASDAQGS:ALKT</t>
  </si>
  <si>
    <t>NASDAQGS:ALKS</t>
  </si>
  <si>
    <t>NASDAQGS:ALGT</t>
  </si>
  <si>
    <t>NYSE:ALLE</t>
  </si>
  <si>
    <t>NASDAQGS:ALGM</t>
  </si>
  <si>
    <t>NYSE:ALE</t>
  </si>
  <si>
    <t>NASDAQGS:ARLP</t>
  </si>
  <si>
    <t>NYSE:AWF</t>
  </si>
  <si>
    <t>NYSE:AB</t>
  </si>
  <si>
    <t>NASDAQGS:LNT</t>
  </si>
  <si>
    <t>NYSE:ALSN</t>
  </si>
  <si>
    <t>NYSE:ALLY</t>
  </si>
  <si>
    <t>NASDAQGS:ALNY</t>
  </si>
  <si>
    <t>NASDAQGS:AOSL</t>
  </si>
  <si>
    <t>NYSE:AMR</t>
  </si>
  <si>
    <t>NASDAQGS:GOOGL</t>
  </si>
  <si>
    <t>NASDAQGS:ATEC</t>
  </si>
  <si>
    <t>NASDAQGS:ALTR</t>
  </si>
  <si>
    <t>NASDAQGM:ALT</t>
  </si>
  <si>
    <t>NYSE:MO</t>
  </si>
  <si>
    <t>NASDAQGS:ALMS</t>
  </si>
  <si>
    <t>NASDAQGM:ALVO</t>
  </si>
  <si>
    <t>NASDAQGM:AMAL</t>
  </si>
  <si>
    <t>NASDAQGS:AMRK</t>
  </si>
  <si>
    <t>NASDAQGS:AMZN</t>
  </si>
  <si>
    <t>NYSE:AMBC</t>
  </si>
  <si>
    <t>NASDAQGS:AMBA</t>
  </si>
  <si>
    <t>NYSE:AMCR</t>
  </si>
  <si>
    <t>NASDAQGS:DOX</t>
  </si>
  <si>
    <t>NASDAQGS:AMED</t>
  </si>
  <si>
    <t>NYSE:AMTM</t>
  </si>
  <si>
    <t>NYSE:AS</t>
  </si>
  <si>
    <t>NYSE:AMTB</t>
  </si>
  <si>
    <t>NYSE:AEE</t>
  </si>
  <si>
    <t>NYSE:AMRC</t>
  </si>
  <si>
    <t>NASDAQGS:AAL</t>
  </si>
  <si>
    <t>NYSE:AAT</t>
  </si>
  <si>
    <t>NYSE:AXL</t>
  </si>
  <si>
    <t>NASDAQCM:ACIC</t>
  </si>
  <si>
    <t>NYSE:AEO</t>
  </si>
  <si>
    <t>NASDAQGS:AEP</t>
  </si>
  <si>
    <t>NYSE:AXP</t>
  </si>
  <si>
    <t>NYSE:AFG</t>
  </si>
  <si>
    <t>NYSE:AHR</t>
  </si>
  <si>
    <t>NYSE:AMH</t>
  </si>
  <si>
    <t>NYSE:AIG</t>
  </si>
  <si>
    <t>NYSE:AWR</t>
  </si>
  <si>
    <t>NASDAQGS:AMSC</t>
  </si>
  <si>
    <t>NYSE:AMT</t>
  </si>
  <si>
    <t>NYSE:AWK</t>
  </si>
  <si>
    <t>NASDAQGS:AMWD</t>
  </si>
  <si>
    <t>NYSE:COLD</t>
  </si>
  <si>
    <t>NYSE:AMP</t>
  </si>
  <si>
    <t>NYSE:ABCB</t>
  </si>
  <si>
    <t>NASDAQGS:AMSF</t>
  </si>
  <si>
    <t>NYSE:AME</t>
  </si>
  <si>
    <t>NASDAQGS:AMGN</t>
  </si>
  <si>
    <t>NASDAQGM:FOLD</t>
  </si>
  <si>
    <t>NASDAQGS:AMKR</t>
  </si>
  <si>
    <t>NYSE:AMN</t>
  </si>
  <si>
    <t>NASDAQGS:AMRX</t>
  </si>
  <si>
    <t>NASDAQGS:AMPH</t>
  </si>
  <si>
    <t>NYSE:APH</t>
  </si>
  <si>
    <t>NASDAQCM:AMPL</t>
  </si>
  <si>
    <t>NASDAQGS:ADI</t>
  </si>
  <si>
    <t>NASDAQGS:ANAB</t>
  </si>
  <si>
    <t>NASDAQGS:AVXL</t>
  </si>
  <si>
    <t>NYSE:AU</t>
  </si>
  <si>
    <t>NASDAQGM:ANIP</t>
  </si>
  <si>
    <t>NYSE:NLY</t>
  </si>
  <si>
    <t>NASDAQGS:ANNX</t>
  </si>
  <si>
    <t>NASDAQGS:ANSS</t>
  </si>
  <si>
    <t>NASDAQCM:ATEX</t>
  </si>
  <si>
    <t>NYSE:AM</t>
  </si>
  <si>
    <t>NYSE:AR</t>
  </si>
  <si>
    <t>NYSE:AON</t>
  </si>
  <si>
    <t>NASDAQGS:APA</t>
  </si>
  <si>
    <t>NYSE:AIV</t>
  </si>
  <si>
    <t>NASDAQGS:APLS</t>
  </si>
  <si>
    <t>NYSE:APG</t>
  </si>
  <si>
    <t>NASDAQGS:APOG</t>
  </si>
  <si>
    <t>NASDAQGM:APGE</t>
  </si>
  <si>
    <t>NYSE:ARI</t>
  </si>
  <si>
    <t>NYSE:APO</t>
  </si>
  <si>
    <t>NASDAQGM:APPF</t>
  </si>
  <si>
    <t>NASDAQGM:APPN</t>
  </si>
  <si>
    <t>NYSE:APLE</t>
  </si>
  <si>
    <t>NASDAQGS:AAPL</t>
  </si>
  <si>
    <t>NASDAQGS:APLD</t>
  </si>
  <si>
    <t>NYSE:AIT</t>
  </si>
  <si>
    <t>NASDAQGS:AMAT</t>
  </si>
  <si>
    <t>NASDAQGM:AAOI</t>
  </si>
  <si>
    <t>NASDAQGM:APLT</t>
  </si>
  <si>
    <t>NASDAQGS:APP</t>
  </si>
  <si>
    <t>NYSE:ATR</t>
  </si>
  <si>
    <t>NYSE:APTV</t>
  </si>
  <si>
    <t>NYSE:ARMK</t>
  </si>
  <si>
    <t>NYSE:ABR</t>
  </si>
  <si>
    <t>NYSE:ALTM</t>
  </si>
  <si>
    <t>NASDAQGS:ARCB</t>
  </si>
  <si>
    <t>NASDAQGS:ACLX</t>
  </si>
  <si>
    <t>NASDAQGS:ACGL</t>
  </si>
  <si>
    <t>NYSE:ARCH</t>
  </si>
  <si>
    <t>NYSE:ACHR</t>
  </si>
  <si>
    <t>NYSE:ADM</t>
  </si>
  <si>
    <t>NYSE:AROC</t>
  </si>
  <si>
    <t>NYSE:ARCO</t>
  </si>
  <si>
    <t>NYSE:ACA</t>
  </si>
  <si>
    <t>NYSE:RCUS</t>
  </si>
  <si>
    <t>NASDAQGS:ARQT</t>
  </si>
  <si>
    <t>NASDAQGM:ARDX</t>
  </si>
  <si>
    <t>NYSE:ARDT</t>
  </si>
  <si>
    <t>NYSE:AACT</t>
  </si>
  <si>
    <t>NASDAQGS:ARCC</t>
  </si>
  <si>
    <t>NYSE:ARES</t>
  </si>
  <si>
    <t>NYSE:AGX</t>
  </si>
  <si>
    <t>NASDAQGS:ARHS</t>
  </si>
  <si>
    <t>NYSE:ARIS</t>
  </si>
  <si>
    <t>NYSE:ANET</t>
  </si>
  <si>
    <t>NASDAQCM:ARKO</t>
  </si>
  <si>
    <t>NYSE:ARLO</t>
  </si>
  <si>
    <t>NASDAQGS:ARM</t>
  </si>
  <si>
    <t>NYSE:AHH</t>
  </si>
  <si>
    <t>NYSE:ARR</t>
  </si>
  <si>
    <t>NYSE:AWI</t>
  </si>
  <si>
    <t>NASDAQGM:ARRY</t>
  </si>
  <si>
    <t>NASDAQGM:AVBP</t>
  </si>
  <si>
    <t>NYSE:ARW</t>
  </si>
  <si>
    <t>NASDAQGS:AROW</t>
  </si>
  <si>
    <t>NASDAQGS:ARWR</t>
  </si>
  <si>
    <t>NASDAQGM:SPRY</t>
  </si>
  <si>
    <t>NYSE:AJG</t>
  </si>
  <si>
    <t>NYSE:APAM</t>
  </si>
  <si>
    <t>NYSE:AORT</t>
  </si>
  <si>
    <t>NASDAQGS:ARVN</t>
  </si>
  <si>
    <t>NYSE:ASAN</t>
  </si>
  <si>
    <t>NYSE:ABG</t>
  </si>
  <si>
    <t>NASDAQGS:ASND</t>
  </si>
  <si>
    <t>NYSE:ASGN</t>
  </si>
  <si>
    <t>NYSE:ASH</t>
  </si>
  <si>
    <t>NASDAQCM:ASPI</t>
  </si>
  <si>
    <t>NYSE:ASPN</t>
  </si>
  <si>
    <t>NASDAQGS:AZPN</t>
  </si>
  <si>
    <t>NYSE:ASB</t>
  </si>
  <si>
    <t>NYSE:AC</t>
  </si>
  <si>
    <t>NYSE:AIZ</t>
  </si>
  <si>
    <t>NYSE:AGO</t>
  </si>
  <si>
    <t>NASDAQGS:ASTS</t>
  </si>
  <si>
    <t>NASDAQGS:ASTE</t>
  </si>
  <si>
    <t>NASDAQGS:ALAB</t>
  </si>
  <si>
    <t>NASDAQCM:ASTH</t>
  </si>
  <si>
    <t>NASDAQGM:ATXS</t>
  </si>
  <si>
    <t>NASDAQGS:ATRO</t>
  </si>
  <si>
    <t>NYSE:T</t>
  </si>
  <si>
    <t>NYSE:ATI</t>
  </si>
  <si>
    <t>NYSE:ATKR</t>
  </si>
  <si>
    <t>NASDAQGS:BATR.K</t>
  </si>
  <si>
    <t>NYSE:AUB</t>
  </si>
  <si>
    <t>NASDAQGS:ATLC</t>
  </si>
  <si>
    <t>NYSE:AESI</t>
  </si>
  <si>
    <t>NASDAQGS:TEAM</t>
  </si>
  <si>
    <t>NYSE:ATO</t>
  </si>
  <si>
    <t>NYSE:ATMU</t>
  </si>
  <si>
    <t>NASDAQGS:ATAT</t>
  </si>
  <si>
    <t>NASDAQGM:ATRC</t>
  </si>
  <si>
    <t>NYSE:AUNA</t>
  </si>
  <si>
    <t>NASDAQGM:AUPH</t>
  </si>
  <si>
    <t>NASDAQGS:AUR</t>
  </si>
  <si>
    <t>NASDAQGS:ADSK</t>
  </si>
  <si>
    <t>NYSE:ATHM</t>
  </si>
  <si>
    <t>NYSE:ALV</t>
  </si>
  <si>
    <t>NASDAQGS:ADP</t>
  </si>
  <si>
    <t>NYSE:AN</t>
  </si>
  <si>
    <t>NYSE:AZO</t>
  </si>
  <si>
    <t>NASDAQGM:AVDL</t>
  </si>
  <si>
    <t>NYSE:AVB</t>
  </si>
  <si>
    <t>NYSE:AVNS</t>
  </si>
  <si>
    <t>NYSE:AVTR</t>
  </si>
  <si>
    <t>NASDAQGS:AVAH</t>
  </si>
  <si>
    <t>NASDAQGS:AVPT</t>
  </si>
  <si>
    <t>NYSE:AVY</t>
  </si>
  <si>
    <t>NASDAQCM:CDMO</t>
  </si>
  <si>
    <t>NASDAQGM:RNA</t>
  </si>
  <si>
    <t>NASDAQGS:AVDX</t>
  </si>
  <si>
    <t>NYSE:AVNT</t>
  </si>
  <si>
    <t>NASDAQGS:CAR</t>
  </si>
  <si>
    <t>NYSE:AVA</t>
  </si>
  <si>
    <t>NASDAQGS:AVT</t>
  </si>
  <si>
    <t>NYSE:AXTA</t>
  </si>
  <si>
    <t>NASDAQGS:ACLS</t>
  </si>
  <si>
    <t>NYSE:AXS</t>
  </si>
  <si>
    <t>NASDAQCM:AXGN</t>
  </si>
  <si>
    <t>NASDAQGS:AXON</t>
  </si>
  <si>
    <t>NYSE:AX</t>
  </si>
  <si>
    <t>NASDAQGM:AXSM</t>
  </si>
  <si>
    <t>NASDAQGS:AZTA</t>
  </si>
  <si>
    <t>NYSE:AZZ</t>
  </si>
  <si>
    <t>NYSE:BGS</t>
  </si>
  <si>
    <t>NYSE:BMI</t>
  </si>
  <si>
    <t>NASDAQGS:BIDU</t>
  </si>
  <si>
    <t>NYSE:BCSF</t>
  </si>
  <si>
    <t>NASDAQGS:BKR</t>
  </si>
  <si>
    <t>NASDAQGS:BCPC</t>
  </si>
  <si>
    <t>NYSE:BALL</t>
  </si>
  <si>
    <t>NYSE:BALY</t>
  </si>
  <si>
    <t>NYSE:BANC</t>
  </si>
  <si>
    <t>NASDAQGS:BANF</t>
  </si>
  <si>
    <t>NYSE:BLX</t>
  </si>
  <si>
    <t>NASDAQGS:BAND</t>
  </si>
  <si>
    <t>NASDAQCM:BFC</t>
  </si>
  <si>
    <t>NYSE:BAC</t>
  </si>
  <si>
    <t>NYSE:BOH</t>
  </si>
  <si>
    <t>NASDAQGS:OZK</t>
  </si>
  <si>
    <t>NYSE:BKU</t>
  </si>
  <si>
    <t>NASDAQGS:BANR</t>
  </si>
  <si>
    <t>NYSEAM:BHB</t>
  </si>
  <si>
    <t>NYSE:BBDC</t>
  </si>
  <si>
    <t>NYSE:B</t>
  </si>
  <si>
    <t>NASDAQGS:BBSI</t>
  </si>
  <si>
    <t>NYSE:BBWI</t>
  </si>
  <si>
    <t>NYSE:BLCO</t>
  </si>
  <si>
    <t>NYSE:BHC</t>
  </si>
  <si>
    <t>NYSE:BAX</t>
  </si>
  <si>
    <t>NYSE:TBBB</t>
  </si>
  <si>
    <t>NASDAQGS:BECN</t>
  </si>
  <si>
    <t>NASDAQGS:BEAM</t>
  </si>
  <si>
    <t>NYSE:BZH</t>
  </si>
  <si>
    <t>NYSE:BDX</t>
  </si>
  <si>
    <t>NASDAQGS:BGNE</t>
  </si>
  <si>
    <t>NASDAQGS:BELF.A</t>
  </si>
  <si>
    <t>NYSE:BDC</t>
  </si>
  <si>
    <t>NASDAQCM:BLTE</t>
  </si>
  <si>
    <t>NYSE:BRBR</t>
  </si>
  <si>
    <t>NYSE:BHE</t>
  </si>
  <si>
    <t>NASDAQGS:BSY</t>
  </si>
  <si>
    <t>NYSE:BRK.A</t>
  </si>
  <si>
    <t>NYSE:BHLB</t>
  </si>
  <si>
    <t>NYSE:BERY</t>
  </si>
  <si>
    <t>NYSE:BBY</t>
  </si>
  <si>
    <t>NYSE:BWMX</t>
  </si>
  <si>
    <t>NASDAQGS:BGC</t>
  </si>
  <si>
    <t>NASDAQGM:BCAX</t>
  </si>
  <si>
    <t>NASDAQGS:BCYC</t>
  </si>
  <si>
    <t>NASDAQGM:BIGC</t>
  </si>
  <si>
    <t>NYSE:BH.A</t>
  </si>
  <si>
    <t>NASDAQGS:BILI</t>
  </si>
  <si>
    <t>NYSE:BILL</t>
  </si>
  <si>
    <t>NASDAQGS:FLX</t>
  </si>
  <si>
    <t>NASDAQGS:BIOA</t>
  </si>
  <si>
    <t>NASDAQGS:BCRX</t>
  </si>
  <si>
    <t>NASDAQGS:BIIB</t>
  </si>
  <si>
    <t>NYSE:BHVN</t>
  </si>
  <si>
    <t>NASDAQCM:BLFS</t>
  </si>
  <si>
    <t>NASDAQGS:BMRN</t>
  </si>
  <si>
    <t>NASDAQGS:BNTX</t>
  </si>
  <si>
    <t>NYSE:BIO</t>
  </si>
  <si>
    <t>NASDAQGS:TECH</t>
  </si>
  <si>
    <t>NASDAQGS:BVS</t>
  </si>
  <si>
    <t>NYSE:BIRK</t>
  </si>
  <si>
    <t>NASDAQCM:BTDR</t>
  </si>
  <si>
    <t>NASDAQCM:FUFU</t>
  </si>
  <si>
    <t>NASDAQGS:BJRI</t>
  </si>
  <si>
    <t>NYSE:BJ</t>
  </si>
  <si>
    <t>NYSE:BKV</t>
  </si>
  <si>
    <t>NYSE:BKH</t>
  </si>
  <si>
    <t>NYSE:BSM</t>
  </si>
  <si>
    <t>NASDAQGS:BLKB</t>
  </si>
  <si>
    <t>NASDAQGS:BL</t>
  </si>
  <si>
    <t>NYSE:BCAT</t>
  </si>
  <si>
    <t>NYSE:BHK</t>
  </si>
  <si>
    <t>NYSE:HYT</t>
  </si>
  <si>
    <t>NYSE:BTZ</t>
  </si>
  <si>
    <t>NYSE:DSU</t>
  </si>
  <si>
    <t>NYSE:CII</t>
  </si>
  <si>
    <t>NYSE:BDJ</t>
  </si>
  <si>
    <t>NYSE:BOE</t>
  </si>
  <si>
    <t>NYSE:BGY</t>
  </si>
  <si>
    <t>NYSE:ECAT</t>
  </si>
  <si>
    <t>NASDAQGM:CLOA</t>
  </si>
  <si>
    <t>NYSE:BME</t>
  </si>
  <si>
    <t>NYSE:BIGZ</t>
  </si>
  <si>
    <t>NYSE:BLW</t>
  </si>
  <si>
    <t>NYSE:BIT</t>
  </si>
  <si>
    <t>NYSE:BTT</t>
  </si>
  <si>
    <t>NYSE:MUI</t>
  </si>
  <si>
    <t>NYSE:BLE</t>
  </si>
  <si>
    <t>NYSE:MUC</t>
  </si>
  <si>
    <t>NYSE:MHD</t>
  </si>
  <si>
    <t>NYSE:MUJ</t>
  </si>
  <si>
    <t>NYSE:MYD</t>
  </si>
  <si>
    <t>NYSE:MYI</t>
  </si>
  <si>
    <t>NYSE:MQY</t>
  </si>
  <si>
    <t>NYSE:BCX</t>
  </si>
  <si>
    <t>NYSE:BSTZ</t>
  </si>
  <si>
    <t>NYSE:BST</t>
  </si>
  <si>
    <t>NYSE:BBN</t>
  </si>
  <si>
    <t>NASDAQGS:TCPC</t>
  </si>
  <si>
    <t>NYSE:BUI</t>
  </si>
  <si>
    <t>NYSE:BLK</t>
  </si>
  <si>
    <t>NYSE:BX</t>
  </si>
  <si>
    <t>NYSE:BXMT</t>
  </si>
  <si>
    <t>NYSE:BXSL</t>
  </si>
  <si>
    <t>NYSE:BGB</t>
  </si>
  <si>
    <t>NYSE:BLND</t>
  </si>
  <si>
    <t>NYSE:SQ</t>
  </si>
  <si>
    <t>NYSE:BE</t>
  </si>
  <si>
    <t>NASDAQGS:BLMN</t>
  </si>
  <si>
    <t>NASDAQGM:BLBD</t>
  </si>
  <si>
    <t>NYSE:OBDC</t>
  </si>
  <si>
    <t>NYSE:OBDE</t>
  </si>
  <si>
    <t>NYSE:OWL</t>
  </si>
  <si>
    <t>NYSE:BXC</t>
  </si>
  <si>
    <t>NASDAQGS:BPMC</t>
  </si>
  <si>
    <t>NYSE:BCC</t>
  </si>
  <si>
    <t>NASDAQGS:BOKF</t>
  </si>
  <si>
    <t>NASDAQGS:BKNG</t>
  </si>
  <si>
    <t>NYSE:BOOT</t>
  </si>
  <si>
    <t>NYSE:BAH</t>
  </si>
  <si>
    <t>NYSE:BWA</t>
  </si>
  <si>
    <t>NYSE:BSX</t>
  </si>
  <si>
    <t>NYSE:BOW</t>
  </si>
  <si>
    <t>NYSE:BOX</t>
  </si>
  <si>
    <t>NYSE:BYD</t>
  </si>
  <si>
    <t>NYSE:BRC</t>
  </si>
  <si>
    <t>NYSE:BDN</t>
  </si>
  <si>
    <t>NASDAQGS:BRZE</t>
  </si>
  <si>
    <t>NYSE:BFH</t>
  </si>
  <si>
    <t>NASDAQGS:BBIO</t>
  </si>
  <si>
    <t>NYSE:BFAM</t>
  </si>
  <si>
    <t>NASDAQGS:BHF</t>
  </si>
  <si>
    <t>NYSE:BSIG</t>
  </si>
  <si>
    <t>NYSE:BRSP</t>
  </si>
  <si>
    <t>NASDAQGS:BTSG</t>
  </si>
  <si>
    <t>NYSE:BV</t>
  </si>
  <si>
    <t>NYSE:EAT</t>
  </si>
  <si>
    <t>NYSE:BMY</t>
  </si>
  <si>
    <t>NYSE:VTOL</t>
  </si>
  <si>
    <t>NYSE:BRX</t>
  </si>
  <si>
    <t>NASDAQGS:AVGO</t>
  </si>
  <si>
    <t>NYSE:BR</t>
  </si>
  <si>
    <t>NYSE:BNL</t>
  </si>
  <si>
    <t>NYSE:BKD</t>
  </si>
  <si>
    <t>NYSE:BBUC</t>
  </si>
  <si>
    <t>NYSE:BBU</t>
  </si>
  <si>
    <t>NYSE:BIPC</t>
  </si>
  <si>
    <t>NYSE:BIP</t>
  </si>
  <si>
    <t>NYSE:RA</t>
  </si>
  <si>
    <t>NYSE:BNT</t>
  </si>
  <si>
    <t>NASDAQGS:BRKL</t>
  </si>
  <si>
    <t>NYSE:BRO</t>
  </si>
  <si>
    <t>NYSE:BF.B</t>
  </si>
  <si>
    <t>NASDAQGS:BRKR</t>
  </si>
  <si>
    <t>NYSE:BC</t>
  </si>
  <si>
    <t>NYSE:BBW</t>
  </si>
  <si>
    <t>NYSE:BLDR</t>
  </si>
  <si>
    <t>NASDAQGS:BMBL</t>
  </si>
  <si>
    <t>NYSE:BG</t>
  </si>
  <si>
    <t>NASDAQCM:BHRB</t>
  </si>
  <si>
    <t>NYSE:BURL</t>
  </si>
  <si>
    <t>NASDAQGS:BFST</t>
  </si>
  <si>
    <t>NYSE:BWXT</t>
  </si>
  <si>
    <t>NYSE:BXP</t>
  </si>
  <si>
    <t>NYSE:BY</t>
  </si>
  <si>
    <t>NASDAQGS:CHRW</t>
  </si>
  <si>
    <t>NYSE:AI</t>
  </si>
  <si>
    <t>NYSE:CABO</t>
  </si>
  <si>
    <t>NYSE:CBT</t>
  </si>
  <si>
    <t>NYSE:CACI</t>
  </si>
  <si>
    <t>NYSE:WHD</t>
  </si>
  <si>
    <t>NYSE:CADE</t>
  </si>
  <si>
    <t>NASDAQGS:CDNS</t>
  </si>
  <si>
    <t>NYSE:CDRE</t>
  </si>
  <si>
    <t>NASDAQGS:CZR</t>
  </si>
  <si>
    <t>NASDAQGS:CHY</t>
  </si>
  <si>
    <t>NASDAQGS:CHI</t>
  </si>
  <si>
    <t>NASDAQGS:CCD</t>
  </si>
  <si>
    <t>NASDAQGS:CSQ</t>
  </si>
  <si>
    <t>NYSE:CAL</t>
  </si>
  <si>
    <t>NASDAQCM:BCAL</t>
  </si>
  <si>
    <t>NYSE:CRC</t>
  </si>
  <si>
    <t>NYSE:CWT</t>
  </si>
  <si>
    <t>NYSE:CALX</t>
  </si>
  <si>
    <t>NASDAQGS:CALM</t>
  </si>
  <si>
    <t>NASDAQGS:CLMT</t>
  </si>
  <si>
    <t>NASDAQGS:CAC</t>
  </si>
  <si>
    <t>NYSE:CPT</t>
  </si>
  <si>
    <t>NYSE:CWH</t>
  </si>
  <si>
    <t>NASDAQGM:CAMT</t>
  </si>
  <si>
    <t>NASDAQGS:CSIQ</t>
  </si>
  <si>
    <t>NYSE:CNNE</t>
  </si>
  <si>
    <t>NASDAQGS:CTLP</t>
  </si>
  <si>
    <t>NASDAQGS:CCBG</t>
  </si>
  <si>
    <t>NASDAQGS:CCEC</t>
  </si>
  <si>
    <t>NYSE:COF</t>
  </si>
  <si>
    <t>NASDAQGS:CSWC</t>
  </si>
  <si>
    <t>NASDAQGS:CFFN</t>
  </si>
  <si>
    <t>NYSE:CPRI</t>
  </si>
  <si>
    <t>NASDAQCM:CAPR</t>
  </si>
  <si>
    <t>NYSE:CAH</t>
  </si>
  <si>
    <t>NASDAQGM:CDNA</t>
  </si>
  <si>
    <t>NYSE:CTRE</t>
  </si>
  <si>
    <t>NASDAQGS:CRGX</t>
  </si>
  <si>
    <t>NASDAQGS:CARG</t>
  </si>
  <si>
    <t>NYSE:CSL</t>
  </si>
  <si>
    <t>NASDAQGS:CGBD</t>
  </si>
  <si>
    <t>NYSE:KMX</t>
  </si>
  <si>
    <t>NYSE:CCL</t>
  </si>
  <si>
    <t>NYSE:CRS</t>
  </si>
  <si>
    <t>NYSE:CSV</t>
  </si>
  <si>
    <t>NYSE:CARR</t>
  </si>
  <si>
    <t>NYSE:CARS</t>
  </si>
  <si>
    <t>NYSE:CRI</t>
  </si>
  <si>
    <t>NYSE:CVNA</t>
  </si>
  <si>
    <t>NASDAQGS:CWST</t>
  </si>
  <si>
    <t>NASDAQGS:CASY</t>
  </si>
  <si>
    <t>NASDAQGS:CASS</t>
  </si>
  <si>
    <t>NASDAQCM:SAVA</t>
  </si>
  <si>
    <t>NASDAQGM:CSTL</t>
  </si>
  <si>
    <t>NYSE:CTLT</t>
  </si>
  <si>
    <t>NASDAQCM:CPRX</t>
  </si>
  <si>
    <t>NYSE:CAT</t>
  </si>
  <si>
    <t>NASDAQGS:CATY</t>
  </si>
  <si>
    <t>NYSE:CAVA</t>
  </si>
  <si>
    <t>NASDAQGS:CVCO</t>
  </si>
  <si>
    <t>NYSE:CBZ</t>
  </si>
  <si>
    <t>NYSE:CBL</t>
  </si>
  <si>
    <t>NYSE:IGR</t>
  </si>
  <si>
    <t>NYSE:CBRE</t>
  </si>
  <si>
    <t>NASDAQGS:CCCS</t>
  </si>
  <si>
    <t>NASDAQGS:CDW</t>
  </si>
  <si>
    <t>NASDAQGS:CECO</t>
  </si>
  <si>
    <t>NYSE:CE</t>
  </si>
  <si>
    <t>NASDAQCM:CLDX</t>
  </si>
  <si>
    <t>NASDAQGS:CLBT</t>
  </si>
  <si>
    <t>NASDAQCM:CELH</t>
  </si>
  <si>
    <t>NYSE:COR</t>
  </si>
  <si>
    <t>NYSE:CNC</t>
  </si>
  <si>
    <t>NYSE:CNP</t>
  </si>
  <si>
    <t>NYSE:CSR</t>
  </si>
  <si>
    <t>NASDAQGS:CNTA</t>
  </si>
  <si>
    <t>NASDAQGS:CENT</t>
  </si>
  <si>
    <t>NYSE:CPF</t>
  </si>
  <si>
    <t>NYSEAM:CET</t>
  </si>
  <si>
    <t>NYSEAM:LEU</t>
  </si>
  <si>
    <t>NYSE:CTRI</t>
  </si>
  <si>
    <t>NASDAQGS:CENX</t>
  </si>
  <si>
    <t>NYSE:CCS</t>
  </si>
  <si>
    <t>NASDAQGS:CBLL</t>
  </si>
  <si>
    <t>NASDAQGS:CERT</t>
  </si>
  <si>
    <t>NASDAQGS:CEVA</t>
  </si>
  <si>
    <t>NYSE:CF</t>
  </si>
  <si>
    <t>NASDAQGS:CGON</t>
  </si>
  <si>
    <t>NYSE:SKY</t>
  </si>
  <si>
    <t>NASDAQGS:CHX</t>
  </si>
  <si>
    <t>NYSE:CRL</t>
  </si>
  <si>
    <t>NYSE:GTLS</t>
  </si>
  <si>
    <t>NASDAQGS:CHTR</t>
  </si>
  <si>
    <t>NASDAQGS:CHKP</t>
  </si>
  <si>
    <t>NYSE:CHE</t>
  </si>
  <si>
    <t>NYSE:CQP</t>
  </si>
  <si>
    <t>NYSE:LNG</t>
  </si>
  <si>
    <t>NYSE:CPK</t>
  </si>
  <si>
    <t>NYSE:CVX</t>
  </si>
  <si>
    <t>NYSE:CHWY</t>
  </si>
  <si>
    <t>NYSE:CIM</t>
  </si>
  <si>
    <t>NYSE:CMG</t>
  </si>
  <si>
    <t>NYSE:CHH</t>
  </si>
  <si>
    <t>NASDAQGS:CHRD</t>
  </si>
  <si>
    <t>NASDAQCM:CDXC</t>
  </si>
  <si>
    <t>NYSE:CB</t>
  </si>
  <si>
    <t>NYSE:CHD</t>
  </si>
  <si>
    <t>NASDAQGS:CHDN</t>
  </si>
  <si>
    <t>NYSE:CINT</t>
  </si>
  <si>
    <t>NYSE:CIEN</t>
  </si>
  <si>
    <t>NASDAQGS:CMPR</t>
  </si>
  <si>
    <t>NASDAQGS:CINF</t>
  </si>
  <si>
    <t>NYSE:CNK</t>
  </si>
  <si>
    <t>NASDAQGS:CTAS</t>
  </si>
  <si>
    <t>NYSE:CION</t>
  </si>
  <si>
    <t>NASDAQGS:CIFR</t>
  </si>
  <si>
    <t>NASDAQGS:CRUS</t>
  </si>
  <si>
    <t>NASDAQGS:CSCO</t>
  </si>
  <si>
    <t>NYSE:C</t>
  </si>
  <si>
    <t>NYSE:CFG</t>
  </si>
  <si>
    <t>NASDAQGS:CHCO</t>
  </si>
  <si>
    <t>NYSE:CIVI</t>
  </si>
  <si>
    <t>NYSE:CLVT</t>
  </si>
  <si>
    <t>NYSE:CMTG</t>
  </si>
  <si>
    <t>NYSE:CLH</t>
  </si>
  <si>
    <t>NASDAQCM:CLSK</t>
  </si>
  <si>
    <t>NYSE:YOU</t>
  </si>
  <si>
    <t>NYSE:EMO</t>
  </si>
  <si>
    <t>NYSE:CWAN</t>
  </si>
  <si>
    <t>NYSE:CWEN.A</t>
  </si>
  <si>
    <t>NYSE:CLF</t>
  </si>
  <si>
    <t>NASDAQGM:CLMB</t>
  </si>
  <si>
    <t>NYSE:NET</t>
  </si>
  <si>
    <t>NASDAQGS:CME</t>
  </si>
  <si>
    <t>NYSE:CMS</t>
  </si>
  <si>
    <t>NYSE:CNA</t>
  </si>
  <si>
    <t>NASDAQGS:CCNE</t>
  </si>
  <si>
    <t>NYSE:CNH</t>
  </si>
  <si>
    <t>NYSE:CNO</t>
  </si>
  <si>
    <t>NYSE:CNX</t>
  </si>
  <si>
    <t>NASDAQGS:CCB</t>
  </si>
  <si>
    <t>NASDAQGS:COKE</t>
  </si>
  <si>
    <t>NYSE:KOF</t>
  </si>
  <si>
    <t>NYSE:CDE</t>
  </si>
  <si>
    <t>NASDAQGS:COGT</t>
  </si>
  <si>
    <t>NASDAQGS:CCOI</t>
  </si>
  <si>
    <t>NASDAQGS:CGNX</t>
  </si>
  <si>
    <t>NASDAQGS:CTSH</t>
  </si>
  <si>
    <t>NASDAQGS:CGNT</t>
  </si>
  <si>
    <t>NYSE:UTF</t>
  </si>
  <si>
    <t>NYSE:LDP</t>
  </si>
  <si>
    <t>NYSE:RQI</t>
  </si>
  <si>
    <t>NYSE:RNP</t>
  </si>
  <si>
    <t>NYSE:PTA</t>
  </si>
  <si>
    <t>NYSE:CNS</t>
  </si>
  <si>
    <t>NYSE:COHR</t>
  </si>
  <si>
    <t>NASDAQGS:COHU</t>
  </si>
  <si>
    <t>NASDAQGS:COIN</t>
  </si>
  <si>
    <t>NASDAQGM:BRRR</t>
  </si>
  <si>
    <t>NYSE:CL</t>
  </si>
  <si>
    <t>NASDAQGS:COLL</t>
  </si>
  <si>
    <t>NASDAQGS:COLB</t>
  </si>
  <si>
    <t>NASDAQGS:CLBK</t>
  </si>
  <si>
    <t>NYSE:STK</t>
  </si>
  <si>
    <t>NASDAQGS:COLM</t>
  </si>
  <si>
    <t>NASDAQGS:CMCO</t>
  </si>
  <si>
    <t>NASDAQGS:CMCSA</t>
  </si>
  <si>
    <t>NYSE:CMA</t>
  </si>
  <si>
    <t>NYSE:FIX</t>
  </si>
  <si>
    <t>NASDAQGS:CBSH</t>
  </si>
  <si>
    <t>NYSE:CMC</t>
  </si>
  <si>
    <t>NYSE:CBU</t>
  </si>
  <si>
    <t>NYSE:CHCT</t>
  </si>
  <si>
    <t>NASDAQGS:CTBI</t>
  </si>
  <si>
    <t>NASDAQGS:CVLT</t>
  </si>
  <si>
    <t>NYSE:BVN</t>
  </si>
  <si>
    <t>NYSE:CODI</t>
  </si>
  <si>
    <t>NYSE:CMP</t>
  </si>
  <si>
    <t>NYSE:COMP</t>
  </si>
  <si>
    <t>NASDAQGM:CMPO</t>
  </si>
  <si>
    <t>NYSE:CRK</t>
  </si>
  <si>
    <t>NYSE:CAG</t>
  </si>
  <si>
    <t>NYSE:CON</t>
  </si>
  <si>
    <t>NASDAQGS:CNXC</t>
  </si>
  <si>
    <t>NASDAQGS:CFLT</t>
  </si>
  <si>
    <t>NYSE:CNMD</t>
  </si>
  <si>
    <t>NASDAQGS:CNOB</t>
  </si>
  <si>
    <t>NYSE:COP</t>
  </si>
  <si>
    <t>NYSE:CEIX</t>
  </si>
  <si>
    <t>NYSE:ED</t>
  </si>
  <si>
    <t>NYSE:STZ</t>
  </si>
  <si>
    <t>NASDAQGS:CEG</t>
  </si>
  <si>
    <t>NYSE:CSTM</t>
  </si>
  <si>
    <t>NASDAQGS:ROAD</t>
  </si>
  <si>
    <t>NYSE:CPA</t>
  </si>
  <si>
    <t>NASDAQGS:CPRT</t>
  </si>
  <si>
    <t>NYSE:CDP</t>
  </si>
  <si>
    <t>NASDAQCM:CORT</t>
  </si>
  <si>
    <t>NYSE:CNM</t>
  </si>
  <si>
    <t>NYSE:CLB</t>
  </si>
  <si>
    <t>NASDAQGS:CORZ</t>
  </si>
  <si>
    <t>NYSE:CRBG</t>
  </si>
  <si>
    <t>NYSE:CXW</t>
  </si>
  <si>
    <t>NASDAQGM:CRMD</t>
  </si>
  <si>
    <t>NYSEAM:CLM</t>
  </si>
  <si>
    <t>NYSEAM:CRF</t>
  </si>
  <si>
    <t>NYSE:GLW</t>
  </si>
  <si>
    <t>NYSE:CPAY</t>
  </si>
  <si>
    <t>NYSE:CAAP</t>
  </si>
  <si>
    <t>NASDAQGS:CRSR</t>
  </si>
  <si>
    <t>NYSE:CTVA</t>
  </si>
  <si>
    <t>NASDAQGS:CRVL</t>
  </si>
  <si>
    <t>NASDAQGM:CRVS</t>
  </si>
  <si>
    <t>NYSE:CMRE</t>
  </si>
  <si>
    <t>NASDAQGS:CSGP</t>
  </si>
  <si>
    <t>NASDAQGS:COST</t>
  </si>
  <si>
    <t>NYSE:CTRA</t>
  </si>
  <si>
    <t>NYSE:COTY</t>
  </si>
  <si>
    <t>NASDAQGS:BASE</t>
  </si>
  <si>
    <t>NYSE:CPNG</t>
  </si>
  <si>
    <t>NYSE:COUR</t>
  </si>
  <si>
    <t>NYSE:CUZ</t>
  </si>
  <si>
    <t>NYSE:CVLG</t>
  </si>
  <si>
    <t>NASDAQGS:CRAI</t>
  </si>
  <si>
    <t>NASDAQGS:CBRL</t>
  </si>
  <si>
    <t>NYSE:CR</t>
  </si>
  <si>
    <t>NYSE:CXT</t>
  </si>
  <si>
    <t>NYSE:CRD.B</t>
  </si>
  <si>
    <t>NYSE:BAP</t>
  </si>
  <si>
    <t>NASDAQGS:CACC</t>
  </si>
  <si>
    <t>NASDAQGS:CRDO</t>
  </si>
  <si>
    <t>NASDAQGM:CCAP</t>
  </si>
  <si>
    <t>NYSE:CRGY</t>
  </si>
  <si>
    <t>NYSE:CRH</t>
  </si>
  <si>
    <t>NASDAQGS:CRCT</t>
  </si>
  <si>
    <t>NASDAQGS:CRNX</t>
  </si>
  <si>
    <t>NASDAQGM:CRSP</t>
  </si>
  <si>
    <t>NASDAQGS:CRTO</t>
  </si>
  <si>
    <t>NASDAQGM:CRML</t>
  </si>
  <si>
    <t>NASDAQGS:CROX</t>
  </si>
  <si>
    <t>NYSE:CAPL</t>
  </si>
  <si>
    <t>NASDAQGS:CFB</t>
  </si>
  <si>
    <t>NASDAQGS:CRWD</t>
  </si>
  <si>
    <t>NYSE:CCI</t>
  </si>
  <si>
    <t>NYSE:CCK</t>
  </si>
  <si>
    <t>NASDAQGS:CSGS</t>
  </si>
  <si>
    <t>NASDAQGS:CSWI</t>
  </si>
  <si>
    <t>NASDAQGS:CSX</t>
  </si>
  <si>
    <t>NYSE:CTO</t>
  </si>
  <si>
    <t>NYSE:CTS</t>
  </si>
  <si>
    <t>NYSE:CUBE</t>
  </si>
  <si>
    <t>NYSE:CFR</t>
  </si>
  <si>
    <t>NASDAQGS:CGEM</t>
  </si>
  <si>
    <t>NYSE:CMI</t>
  </si>
  <si>
    <t>NYSE:CURB</t>
  </si>
  <si>
    <t>NYSE:CW</t>
  </si>
  <si>
    <t>NYSE:CWK</t>
  </si>
  <si>
    <t>NYSE:CTOS</t>
  </si>
  <si>
    <t>NYSE:CUBI</t>
  </si>
  <si>
    <t>NASDAQGS:CVBF</t>
  </si>
  <si>
    <t>NYSE:CVI</t>
  </si>
  <si>
    <t>NYSE:UAN</t>
  </si>
  <si>
    <t>NYSE:CVS</t>
  </si>
  <si>
    <t>NASDAQGS:CYBR</t>
  </si>
  <si>
    <t>NASDAQGS:CTKB</t>
  </si>
  <si>
    <t>NASDAQGS:CYTK</t>
  </si>
  <si>
    <t>NYSE:DHI</t>
  </si>
  <si>
    <t>NASDAQCM:DJCO</t>
  </si>
  <si>
    <t>NASDAQGS:DAKT</t>
  </si>
  <si>
    <t>NYSE:DAN</t>
  </si>
  <si>
    <t>NYSE:DHR</t>
  </si>
  <si>
    <t>NYSE:DAC</t>
  </si>
  <si>
    <t>NYSE:DQ</t>
  </si>
  <si>
    <t>NYSE:DRI</t>
  </si>
  <si>
    <t>NYSE:DAR</t>
  </si>
  <si>
    <t>NASDAQGS:DDOG</t>
  </si>
  <si>
    <t>NASDAQGS:PLAY</t>
  </si>
  <si>
    <t>NASDAQGM:DAVE</t>
  </si>
  <si>
    <t>NYSE:DVA</t>
  </si>
  <si>
    <t>NASDAQGS:DAWN</t>
  </si>
  <si>
    <t>NYSE:DAY</t>
  </si>
  <si>
    <t>NYSE:DECK</t>
  </si>
  <si>
    <t>NYSE:DE</t>
  </si>
  <si>
    <t>NYSE:DKL</t>
  </si>
  <si>
    <t>NYSE:DK</t>
  </si>
  <si>
    <t>NYSE:DELL</t>
  </si>
  <si>
    <t>NYSE:DAL</t>
  </si>
  <si>
    <t>NYSE:DLX</t>
  </si>
  <si>
    <t>NASDAQGS:DNLI</t>
  </si>
  <si>
    <t>NASDAQGS:XRAY</t>
  </si>
  <si>
    <t>NYSE:DESP</t>
  </si>
  <si>
    <t>NYSE:DVN</t>
  </si>
  <si>
    <t>NASDAQGS:DXCM</t>
  </si>
  <si>
    <t>NYSE:DHT</t>
  </si>
  <si>
    <t>NASDAQGS:FANG</t>
  </si>
  <si>
    <t>NYSE:DRH</t>
  </si>
  <si>
    <t>NASDAQCM:DNTH</t>
  </si>
  <si>
    <t>NYSE:DKS</t>
  </si>
  <si>
    <t>NYSE:DBD</t>
  </si>
  <si>
    <t>NASDAQGS:DGII</t>
  </si>
  <si>
    <t>NASDAQGS:DMRC</t>
  </si>
  <si>
    <t>NYSE:DLR</t>
  </si>
  <si>
    <t>NYSE:DBRG</t>
  </si>
  <si>
    <t>NYSE:DOCN</t>
  </si>
  <si>
    <t>NYSE:DDS</t>
  </si>
  <si>
    <t>NASDAQGS:DCOM</t>
  </si>
  <si>
    <t>NASDAQGM:DFGX</t>
  </si>
  <si>
    <t>NYSE:DIN</t>
  </si>
  <si>
    <t>NASDAQGS:DIOD</t>
  </si>
  <si>
    <t>NASDAQGM:NVDU</t>
  </si>
  <si>
    <t>NASDAQGM:TSLL</t>
  </si>
  <si>
    <t>NASDAQGM:QQQE</t>
  </si>
  <si>
    <t>NASDAQGM:IRON</t>
  </si>
  <si>
    <t>NYSE:DFS</t>
  </si>
  <si>
    <t>NASDAQGS:DSGR</t>
  </si>
  <si>
    <t>NASDAQGS:DLO</t>
  </si>
  <si>
    <t>NYSE:DNOW</t>
  </si>
  <si>
    <t>NYSE:DNP</t>
  </si>
  <si>
    <t>NASDAQGS:DOCU</t>
  </si>
  <si>
    <t>NASDAQCM:DOGZ</t>
  </si>
  <si>
    <t>NYSE:DLB</t>
  </si>
  <si>
    <t>NYSE:DOLE</t>
  </si>
  <si>
    <t>NYSE:DG</t>
  </si>
  <si>
    <t>NASDAQGS:DLTR</t>
  </si>
  <si>
    <t>NYSE:D</t>
  </si>
  <si>
    <t>NYSE:DPZ</t>
  </si>
  <si>
    <t>NYSE:DCI</t>
  </si>
  <si>
    <t>NASDAQGS:DGIC.A</t>
  </si>
  <si>
    <t>NYSE:DFIN</t>
  </si>
  <si>
    <t>NASDAQGS:DASH</t>
  </si>
  <si>
    <t>NASDAQGS:DMLP</t>
  </si>
  <si>
    <t>NYSE:LPG</t>
  </si>
  <si>
    <t>NASDAQGS:DORM</t>
  </si>
  <si>
    <t>NASDAQGS:DDI</t>
  </si>
  <si>
    <t>NYSE:DSL</t>
  </si>
  <si>
    <t>NYSE:DLY</t>
  </si>
  <si>
    <t>NYSE:DV</t>
  </si>
  <si>
    <t>NYSE:PLOW</t>
  </si>
  <si>
    <t>NYSE:DEI</t>
  </si>
  <si>
    <t>NYSE:DOV</t>
  </si>
  <si>
    <t>NYSE:DOW</t>
  </si>
  <si>
    <t>NYSE:DOCS</t>
  </si>
  <si>
    <t>NASDAQGS:DKNG</t>
  </si>
  <si>
    <t>NYSE:DRD</t>
  </si>
  <si>
    <t>NYSE:DFH</t>
  </si>
  <si>
    <t>NASDAQGS:DRVN</t>
  </si>
  <si>
    <t>NASDAQGS:DBX</t>
  </si>
  <si>
    <t>NYSE:DTM</t>
  </si>
  <si>
    <t>NYSE:DTE</t>
  </si>
  <si>
    <t>NYSE:DCO</t>
  </si>
  <si>
    <t>NYSE:DUK</t>
  </si>
  <si>
    <t>NYSE:DNB</t>
  </si>
  <si>
    <t>NASDAQGS:DUOL</t>
  </si>
  <si>
    <t>NYSE:DD</t>
  </si>
  <si>
    <t>NYSE:BROS</t>
  </si>
  <si>
    <t>NYSE:DXC</t>
  </si>
  <si>
    <t>NASDAQGS:DXPE</t>
  </si>
  <si>
    <t>NYSE:DY</t>
  </si>
  <si>
    <t>NYSE:DT</t>
  </si>
  <si>
    <t>NASDAQGS:DVAX</t>
  </si>
  <si>
    <t>NASDAQGS:DYN</t>
  </si>
  <si>
    <t>NYSE:DX</t>
  </si>
  <si>
    <t>NYSE:ELF</t>
  </si>
  <si>
    <t>NYSE:STRV</t>
  </si>
  <si>
    <t>NASDAQCM:EGBN</t>
  </si>
  <si>
    <t>NYSE:EXP</t>
  </si>
  <si>
    <t>NYSE:ECC</t>
  </si>
  <si>
    <t>NASDAQGS:EWBC</t>
  </si>
  <si>
    <t>NYSE:DEA</t>
  </si>
  <si>
    <t>NASDAQGS:EBC</t>
  </si>
  <si>
    <t>NYSE:EGP</t>
  </si>
  <si>
    <t>NYSE:EMN</t>
  </si>
  <si>
    <t>NYSE:ETN</t>
  </si>
  <si>
    <t>NYSE:EOI</t>
  </si>
  <si>
    <t>NYSE:EOS</t>
  </si>
  <si>
    <t>NYSEAM:EVV</t>
  </si>
  <si>
    <t>NYSEAM:EIM</t>
  </si>
  <si>
    <t>NYSE:ETJ</t>
  </si>
  <si>
    <t>NYSE:EVT</t>
  </si>
  <si>
    <t>NYSE:ETG</t>
  </si>
  <si>
    <t>NYSE:ETV</t>
  </si>
  <si>
    <t>NYSE:ETY</t>
  </si>
  <si>
    <t>NYSE:ETW</t>
  </si>
  <si>
    <t>NYSE:EXG</t>
  </si>
  <si>
    <t>NASDAQGS:EBAY</t>
  </si>
  <si>
    <t>NASDAQGS:SATS</t>
  </si>
  <si>
    <t>NYSE:ECL</t>
  </si>
  <si>
    <t>NYSE:ECVT</t>
  </si>
  <si>
    <t>NYSE:EPC</t>
  </si>
  <si>
    <t>NASDAQGS:EWTX</t>
  </si>
  <si>
    <t>NYSE:EIX</t>
  </si>
  <si>
    <t>NYSE:EW</t>
  </si>
  <si>
    <t>NASDAQGM:EH</t>
  </si>
  <si>
    <t>NYSE:ELAN</t>
  </si>
  <si>
    <t>NYSE:ESTC</t>
  </si>
  <si>
    <t>NASDAQGS:EA</t>
  </si>
  <si>
    <t>NYSE:ESI</t>
  </si>
  <si>
    <t>NYSE:ELV</t>
  </si>
  <si>
    <t>NYSE:LLY</t>
  </si>
  <si>
    <t>NYSE:EFC</t>
  </si>
  <si>
    <t>NYSE:ELME</t>
  </si>
  <si>
    <t>NASDAQGS:EMBC</t>
  </si>
  <si>
    <t>NYSE:EME</t>
  </si>
  <si>
    <t>NYSE:EEX</t>
  </si>
  <si>
    <t>NYSE:EBS</t>
  </si>
  <si>
    <t>NYSE:EMR</t>
  </si>
  <si>
    <t>NYSE:ESRT</t>
  </si>
  <si>
    <t>NYSE:EIG</t>
  </si>
  <si>
    <t>NASDAQGS:ACT</t>
  </si>
  <si>
    <t>NYSE:EHC</t>
  </si>
  <si>
    <t>NASDAQGS:ECPG</t>
  </si>
  <si>
    <t>NYSE:DAVA</t>
  </si>
  <si>
    <t>NYSE:EDR</t>
  </si>
  <si>
    <t>NYSE:ENR</t>
  </si>
  <si>
    <t>NASDAQGS:ERII</t>
  </si>
  <si>
    <t>NYSE:ET</t>
  </si>
  <si>
    <t>NYSE:EPAC</t>
  </si>
  <si>
    <t>NYSE:ENS</t>
  </si>
  <si>
    <t>NYSE:ENFN</t>
  </si>
  <si>
    <t>NYSE:ENLC</t>
  </si>
  <si>
    <t>NASDAQGS:ELVN</t>
  </si>
  <si>
    <t>NYSE:EBF</t>
  </si>
  <si>
    <t>NYSE:ENVA</t>
  </si>
  <si>
    <t>NYSE:ENOV</t>
  </si>
  <si>
    <t>NASDAQGS:ENVX</t>
  </si>
  <si>
    <t>NASDAQGM:ENPH</t>
  </si>
  <si>
    <t>NYSE:NPO</t>
  </si>
  <si>
    <t>NASDAQGS:ESGR</t>
  </si>
  <si>
    <t>NASDAQGS:ENTG</t>
  </si>
  <si>
    <t>NYSE:ETR</t>
  </si>
  <si>
    <t>NASDAQGS:EFSC</t>
  </si>
  <si>
    <t>NYSE:EPD</t>
  </si>
  <si>
    <t>NASDAQGM:TRDA</t>
  </si>
  <si>
    <t>NYSE:ENV</t>
  </si>
  <si>
    <t>NYSE:NVRI</t>
  </si>
  <si>
    <t>NYSE:NVST</t>
  </si>
  <si>
    <t>NYSE:EOG</t>
  </si>
  <si>
    <t>NYSE:EPAM</t>
  </si>
  <si>
    <t>NASDAQGS:PLUS</t>
  </si>
  <si>
    <t>NYSE:EPR</t>
  </si>
  <si>
    <t>NYSE:EQT</t>
  </si>
  <si>
    <t>NYSE:EFX</t>
  </si>
  <si>
    <t>NASDAQGS:EQIX</t>
  </si>
  <si>
    <t>NYSE:EQH</t>
  </si>
  <si>
    <t>NYSE:EQBK</t>
  </si>
  <si>
    <t>NYSE:EQC</t>
  </si>
  <si>
    <t>NYSE:ELS</t>
  </si>
  <si>
    <t>NYSE:EQR</t>
  </si>
  <si>
    <t>NASDAQGS:ERIE</t>
  </si>
  <si>
    <t>NYSE:ZGN</t>
  </si>
  <si>
    <t>NYSE:ESAB</t>
  </si>
  <si>
    <t>NYSE:ESE</t>
  </si>
  <si>
    <t>NASDAQCM:ESQ</t>
  </si>
  <si>
    <t>NYSE:ESNT</t>
  </si>
  <si>
    <t>NYSE:EPRT</t>
  </si>
  <si>
    <t>NYSE:WTRG</t>
  </si>
  <si>
    <t>NYSE:ESS</t>
  </si>
  <si>
    <t>NASDAQCM:ESTA</t>
  </si>
  <si>
    <t>NASDAQGM:SIXG</t>
  </si>
  <si>
    <t>NYSE:ETD</t>
  </si>
  <si>
    <t>NASDAQGS:ETSY</t>
  </si>
  <si>
    <t>NASDAQGS:EEFT</t>
  </si>
  <si>
    <t>NASDAQGS:EVCM</t>
  </si>
  <si>
    <t>NYSE:EVR</t>
  </si>
  <si>
    <t>NYSE:EG</t>
  </si>
  <si>
    <t>NASDAQGS:EVRG</t>
  </si>
  <si>
    <t>NYSE:EVRI</t>
  </si>
  <si>
    <t>NASDAQGM:EVER</t>
  </si>
  <si>
    <t>NYSE:ES</t>
  </si>
  <si>
    <t>NYSE:EVTC</t>
  </si>
  <si>
    <t>NYSE:ECG</t>
  </si>
  <si>
    <t>NASDAQGS:EVGO</t>
  </si>
  <si>
    <t>NYSE:EVH</t>
  </si>
  <si>
    <t>NASDAQGM:EOLS</t>
  </si>
  <si>
    <t>NASDAQCM:EXAS</t>
  </si>
  <si>
    <t>NYSE:EE</t>
  </si>
  <si>
    <t>NASDAQGS:EXEL</t>
  </si>
  <si>
    <t>NASDAQGS:EXC</t>
  </si>
  <si>
    <t>NASDAQGS:EXLS</t>
  </si>
  <si>
    <t>NASDAQGM:EXPI</t>
  </si>
  <si>
    <t>NASDAQGS:EXE</t>
  </si>
  <si>
    <t>NASDAQGS:EXPE</t>
  </si>
  <si>
    <t>NYSE:EXPD</t>
  </si>
  <si>
    <t>NASDAQGS:EXPO</t>
  </si>
  <si>
    <t>NYSE:XPRO</t>
  </si>
  <si>
    <t>NYSE:EXR</t>
  </si>
  <si>
    <t>NASDAQGS:EXTR</t>
  </si>
  <si>
    <t>NYSE:XOM</t>
  </si>
  <si>
    <t>NASDAQGM:EYPT</t>
  </si>
  <si>
    <t>NASDAQGS:EZPW</t>
  </si>
  <si>
    <t>NYSE:FG</t>
  </si>
  <si>
    <t>NYSE:FNB</t>
  </si>
  <si>
    <t>NASDAQGS:FFIV</t>
  </si>
  <si>
    <t>NYSE:FN</t>
  </si>
  <si>
    <t>NYSE:FDS</t>
  </si>
  <si>
    <t>NYSE:FICO</t>
  </si>
  <si>
    <t>NASDAQCM:FMNB</t>
  </si>
  <si>
    <t>NYSE:FPI</t>
  </si>
  <si>
    <t>NASDAQGS:FARO</t>
  </si>
  <si>
    <t>NASDAQGS:FAST</t>
  </si>
  <si>
    <t>NYSE:FSLY</t>
  </si>
  <si>
    <t>NYSE:FBK</t>
  </si>
  <si>
    <t>NYSE:AGM</t>
  </si>
  <si>
    <t>NYSE:FRT</t>
  </si>
  <si>
    <t>NYSE:FSS</t>
  </si>
  <si>
    <t>NYSE:FHI</t>
  </si>
  <si>
    <t>NYSE:FDX</t>
  </si>
  <si>
    <t>NYSE:FERG</t>
  </si>
  <si>
    <t>NYSE:RACE</t>
  </si>
  <si>
    <t>NYSE:FIHL</t>
  </si>
  <si>
    <t>NASDAQGM:ONEQ</t>
  </si>
  <si>
    <t>NYSE:FNF</t>
  </si>
  <si>
    <t>NYSE:FIS</t>
  </si>
  <si>
    <t>NASDAQGS:FDUS</t>
  </si>
  <si>
    <t>NASDAQGS:FITB</t>
  </si>
  <si>
    <t>NYSE:FINV</t>
  </si>
  <si>
    <t>NASDAQGS:FA</t>
  </si>
  <si>
    <t>NYSE:FAF</t>
  </si>
  <si>
    <t>NASDAQGS:FBNC</t>
  </si>
  <si>
    <t>NYSE:FBP</t>
  </si>
  <si>
    <t>NASDAQGS:BUSE</t>
  </si>
  <si>
    <t>NASDAQGS:FCNC.A</t>
  </si>
  <si>
    <t>NYSE:FCF</t>
  </si>
  <si>
    <t>NASDAQGS:FCBC</t>
  </si>
  <si>
    <t>NASDAQGS:FFBC</t>
  </si>
  <si>
    <t>NASDAQGS:FFIN</t>
  </si>
  <si>
    <t>NASDAQGS:THFF</t>
  </si>
  <si>
    <t>NYSE:FFWM</t>
  </si>
  <si>
    <t>NASDAQGS:FHB</t>
  </si>
  <si>
    <t>NYSE:FHN</t>
  </si>
  <si>
    <t>NYSE:FR</t>
  </si>
  <si>
    <t>NASDAQGS:FIBK</t>
  </si>
  <si>
    <t>NASDAQGS:FRME</t>
  </si>
  <si>
    <t>NASDAQGM:FMBH</t>
  </si>
  <si>
    <t>NASDAQGS:FSLR</t>
  </si>
  <si>
    <t>NASDAQGM:FTSM</t>
  </si>
  <si>
    <t>NASDAQGM:FEX</t>
  </si>
  <si>
    <t>NASDAQGM:FTC</t>
  </si>
  <si>
    <t>NASDAQGM:FTA</t>
  </si>
  <si>
    <t>NASDAQGM:FNX</t>
  </si>
  <si>
    <t>NASDAQGM:FYX</t>
  </si>
  <si>
    <t>NASDAQGM:FTCS</t>
  </si>
  <si>
    <t>NASDAQGM:FTGS</t>
  </si>
  <si>
    <t>NASDAQGM:QCLN</t>
  </si>
  <si>
    <t>NASDAQGM:QQEW</t>
  </si>
  <si>
    <t>NASDAQGM:QTEC</t>
  </si>
  <si>
    <t>NASDAQGM:SKYY</t>
  </si>
  <si>
    <t>NASDAQGM:CIBR</t>
  </si>
  <si>
    <t>NASDAQGM:FMB</t>
  </si>
  <si>
    <t>NASDAQGM:FMHI</t>
  </si>
  <si>
    <t>NASDAQGM:LMBS</t>
  </si>
  <si>
    <t>NASDAQGM:FTSL</t>
  </si>
  <si>
    <t>NASDAQGM:HYLS</t>
  </si>
  <si>
    <t>NASDAQGM:FTHI</t>
  </si>
  <si>
    <t>NASDAQGM:FV</t>
  </si>
  <si>
    <t>NASDAQGM:FTXL</t>
  </si>
  <si>
    <t>NASDAQGM:TDIV</t>
  </si>
  <si>
    <t>NASDAQGM:AIRR</t>
  </si>
  <si>
    <t>NASDAQGM:RDVY</t>
  </si>
  <si>
    <t>NASDAQGM:SDVY</t>
  </si>
  <si>
    <t>NASDAQGM:FTGC</t>
  </si>
  <si>
    <t>NASDAQGM:FIXD</t>
  </si>
  <si>
    <t>NYSE:FTHY</t>
  </si>
  <si>
    <t>NYSE:FPF</t>
  </si>
  <si>
    <t>NASDAQGM:GRID</t>
  </si>
  <si>
    <t>NASDAQGS:FWRG</t>
  </si>
  <si>
    <t>NASDAQGS:FCFS</t>
  </si>
  <si>
    <t>NYSE:FE</t>
  </si>
  <si>
    <t>NASDAQGS:FSUN</t>
  </si>
  <si>
    <t>NYSE:FI</t>
  </si>
  <si>
    <t>NASDAQCM:FTEL</t>
  </si>
  <si>
    <t>NASDAQGS:FIVE</t>
  </si>
  <si>
    <t>NASDAQGS:FSBC</t>
  </si>
  <si>
    <t>NASDAQGM:FIVN</t>
  </si>
  <si>
    <t>NYSE:FVRR</t>
  </si>
  <si>
    <t>NYSE:FLG</t>
  </si>
  <si>
    <t>NYSE:FFC</t>
  </si>
  <si>
    <t>NYSE:FLNG</t>
  </si>
  <si>
    <t>NASDAQGS:FLEX</t>
  </si>
  <si>
    <t>NYSE:FND</t>
  </si>
  <si>
    <t>NYSE:FLO</t>
  </si>
  <si>
    <t>NYSE:FLS</t>
  </si>
  <si>
    <t>NASDAQGS:FLNC</t>
  </si>
  <si>
    <t>NYSE:FLR</t>
  </si>
  <si>
    <t>NASDAQGS:FFIC</t>
  </si>
  <si>
    <t>NYSE:FLUT</t>
  </si>
  <si>
    <t>NASDAQGS:FLYW</t>
  </si>
  <si>
    <t>NYSE:FMC</t>
  </si>
  <si>
    <t>NYSE:FL</t>
  </si>
  <si>
    <t>NYSE:F</t>
  </si>
  <si>
    <t>NYSE:FOR</t>
  </si>
  <si>
    <t>NASDAQGS:FORM</t>
  </si>
  <si>
    <t>NASDAQGS:FWON.K</t>
  </si>
  <si>
    <t>NASDAQGS:FTNT</t>
  </si>
  <si>
    <t>NYSE:FTV</t>
  </si>
  <si>
    <t>NASDAQGS:FTRE</t>
  </si>
  <si>
    <t>NYSE:FBIN</t>
  </si>
  <si>
    <t>NASDAQGS:FWRD</t>
  </si>
  <si>
    <t>NYSE:FCPT</t>
  </si>
  <si>
    <t>NASDAQGS:FOXA</t>
  </si>
  <si>
    <t>NASDAQGS:FOXF</t>
  </si>
  <si>
    <t>NYSE:FBRT</t>
  </si>
  <si>
    <t>NASDAQGS:FELE</t>
  </si>
  <si>
    <t>NYSE:BEN</t>
  </si>
  <si>
    <t>NASDAQCM:FRHC</t>
  </si>
  <si>
    <t>NYSE:FCX</t>
  </si>
  <si>
    <t>NYSE:FDP</t>
  </si>
  <si>
    <t>NASDAQGM:FRPT</t>
  </si>
  <si>
    <t>NASDAQGS:FRSH</t>
  </si>
  <si>
    <t>NASDAQGS:FTDR</t>
  </si>
  <si>
    <t>NASDAQGS:FYBR</t>
  </si>
  <si>
    <t>NASDAQGS:ULCC</t>
  </si>
  <si>
    <t>NYSE:FRO</t>
  </si>
  <si>
    <t>NASDAQGS:FRPH</t>
  </si>
  <si>
    <t>NYSE:FSCO</t>
  </si>
  <si>
    <t>NYSE:FSK</t>
  </si>
  <si>
    <t>NASDAQGS:FTAI</t>
  </si>
  <si>
    <t>NASDAQGS:FIP</t>
  </si>
  <si>
    <t>NYSE:FCN</t>
  </si>
  <si>
    <t>NASDAQGM:FLGT</t>
  </si>
  <si>
    <t>NYSE:YMM</t>
  </si>
  <si>
    <t>NASDAQGS:FULT</t>
  </si>
  <si>
    <t>NASDAQGS:FNKO</t>
  </si>
  <si>
    <t>NASDAQGM:FUTU</t>
  </si>
  <si>
    <t>NYSE:GME</t>
  </si>
  <si>
    <t>NASDAQGS:GLPI</t>
  </si>
  <si>
    <t>NYSE:GCI</t>
  </si>
  <si>
    <t>NYSE:GRMN</t>
  </si>
  <si>
    <t>NASDAQGS:GTX</t>
  </si>
  <si>
    <t>NYSE:IT</t>
  </si>
  <si>
    <t>NYSE:GTES</t>
  </si>
  <si>
    <t>NYSE:GATO</t>
  </si>
  <si>
    <t>NYSE:GATX</t>
  </si>
  <si>
    <t>NASDAQGM:GCMG</t>
  </si>
  <si>
    <t>NASDAQGM:GDS</t>
  </si>
  <si>
    <t>NASDAQGS:GEHC</t>
  </si>
  <si>
    <t>NYSE:GEV</t>
  </si>
  <si>
    <t>NASDAQGS:GEN</t>
  </si>
  <si>
    <t>NYSE:GNK</t>
  </si>
  <si>
    <t>NASDAQGS:WGS</t>
  </si>
  <si>
    <t>NYSE:GNRC</t>
  </si>
  <si>
    <t>NYSE:GAM</t>
  </si>
  <si>
    <t>NYSE:GD</t>
  </si>
  <si>
    <t>NYSE:GE</t>
  </si>
  <si>
    <t>NYSE:GIS</t>
  </si>
  <si>
    <t>NYSE:GM</t>
  </si>
  <si>
    <t>NYSE:GEL</t>
  </si>
  <si>
    <t>NYSE:GENI</t>
  </si>
  <si>
    <t>NYSE:G</t>
  </si>
  <si>
    <t>NASDAQGS:GNTX</t>
  </si>
  <si>
    <t>NASDAQGS:THRM</t>
  </si>
  <si>
    <t>NYSE:GPC</t>
  </si>
  <si>
    <t>NYSE:GNW</t>
  </si>
  <si>
    <t>NASDAQGS:GABC</t>
  </si>
  <si>
    <t>NYSE:GTY</t>
  </si>
  <si>
    <t>NASDAQGS:ROCK</t>
  </si>
  <si>
    <t>NASDAQGM:GCT</t>
  </si>
  <si>
    <t>NASDAQGS:GIII</t>
  </si>
  <si>
    <t>NASDAQGS:GILD</t>
  </si>
  <si>
    <t>NASDAQGS:GTLB</t>
  </si>
  <si>
    <t>NYSE:GBCI</t>
  </si>
  <si>
    <t>NASDAQGS:GLAD</t>
  </si>
  <si>
    <t>NASDAQGS:GOOD</t>
  </si>
  <si>
    <t>NYSE:GKOS</t>
  </si>
  <si>
    <t>NYSE:GB</t>
  </si>
  <si>
    <t>NYSE:GBTG</t>
  </si>
  <si>
    <t>NYSE:GIC</t>
  </si>
  <si>
    <t>NYSE:GMRE</t>
  </si>
  <si>
    <t>NYSE:GNL</t>
  </si>
  <si>
    <t>NYSE:GLP</t>
  </si>
  <si>
    <t>NYSE:GPN</t>
  </si>
  <si>
    <t>NYSE:GSL</t>
  </si>
  <si>
    <t>NASDAQGM:AIQ</t>
  </si>
  <si>
    <t>NASDAQGM:KRMA</t>
  </si>
  <si>
    <t>NASDAQGM:BUG</t>
  </si>
  <si>
    <t>NASDAQGM:QYLD</t>
  </si>
  <si>
    <t>NASDAQGM:BOTZ</t>
  </si>
  <si>
    <t>NASDAQGM:CATH</t>
  </si>
  <si>
    <t>NASDAQGS:GLBE</t>
  </si>
  <si>
    <t>NASDAQGS:GFS</t>
  </si>
  <si>
    <t>NYSE:GLOB</t>
  </si>
  <si>
    <t>NYSE:GL</t>
  </si>
  <si>
    <t>NYSE:GMED</t>
  </si>
  <si>
    <t>NYSE:GMS</t>
  </si>
  <si>
    <t>NYSE:GDDY</t>
  </si>
  <si>
    <t>NASDAQGS:GOGO</t>
  </si>
  <si>
    <t>NASDAQGS:GLNG</t>
  </si>
  <si>
    <t>NASDAQGM:GDEN</t>
  </si>
  <si>
    <t>NASDAQGS:GOGL</t>
  </si>
  <si>
    <t>NYSE:GSBD</t>
  </si>
  <si>
    <t>NASDAQGS:GBDC</t>
  </si>
  <si>
    <t>NASDAQGS:GSHD</t>
  </si>
  <si>
    <t>NASDAQGS:GRAB</t>
  </si>
  <si>
    <t>NYSE:GGG</t>
  </si>
  <si>
    <t>NYSE:GHC</t>
  </si>
  <si>
    <t>NASDAQGS:GRAL</t>
  </si>
  <si>
    <t>NASDAQGS:LOPE</t>
  </si>
  <si>
    <t>NYSE:GVA</t>
  </si>
  <si>
    <t>NYSE:GRNT</t>
  </si>
  <si>
    <t>NASDAQGM:CONL</t>
  </si>
  <si>
    <t>NASDAQGM:NVDL</t>
  </si>
  <si>
    <t>NYSE:GPK</t>
  </si>
  <si>
    <t>NASDAQGS:GLDD</t>
  </si>
  <si>
    <t>NASDAQGS:GSBC</t>
  </si>
  <si>
    <t>NYSE:GRBK</t>
  </si>
  <si>
    <t>NYSE:GDOT</t>
  </si>
  <si>
    <t>NASDAQGS:GPRE</t>
  </si>
  <si>
    <t>NASDAQCM:GCBC</t>
  </si>
  <si>
    <t>NYSE:GFR</t>
  </si>
  <si>
    <t>NASDAQGS:GLRE</t>
  </si>
  <si>
    <t>NYSE:GEF</t>
  </si>
  <si>
    <t>NASDAQCM:GDYN</t>
  </si>
  <si>
    <t>NYSE:GFF</t>
  </si>
  <si>
    <t>NYSE:GRND</t>
  </si>
  <si>
    <t>NASDAQGS:GO</t>
  </si>
  <si>
    <t>NYSE:GPI</t>
  </si>
  <si>
    <t>NYSEAM:SIM</t>
  </si>
  <si>
    <t>NASDAQGS:GH</t>
  </si>
  <si>
    <t>NYSE:GRDN</t>
  </si>
  <si>
    <t>NYSE:GES</t>
  </si>
  <si>
    <t>NYSE:GUG</t>
  </si>
  <si>
    <t>NYSE:GOF</t>
  </si>
  <si>
    <t>NYSE:GWRE</t>
  </si>
  <si>
    <t>NYSE:GHLD</t>
  </si>
  <si>
    <t>NYSE:GPOR</t>
  </si>
  <si>
    <t>NYSE:GXO</t>
  </si>
  <si>
    <t>NASDAQCM:GYRE</t>
  </si>
  <si>
    <t>NASDAQGS:HTHT</t>
  </si>
  <si>
    <t>NASDAQGS:HEES</t>
  </si>
  <si>
    <t>NYSE:HRB</t>
  </si>
  <si>
    <t>NYSE:FUL</t>
  </si>
  <si>
    <t>NYSE:HASI</t>
  </si>
  <si>
    <t>NYSE:HAE</t>
  </si>
  <si>
    <t>NYSE:HGTY</t>
  </si>
  <si>
    <t>NASDAQCM:HNRG</t>
  </si>
  <si>
    <t>NYSE:HAL</t>
  </si>
  <si>
    <t>NASDAQGS:HALO</t>
  </si>
  <si>
    <t>NYSE:HG</t>
  </si>
  <si>
    <t>NASDAQGS:HLNE</t>
  </si>
  <si>
    <t>NASDAQGS:HWC</t>
  </si>
  <si>
    <t>NYSE:HBI</t>
  </si>
  <si>
    <t>NASDAQGS:HAFC</t>
  </si>
  <si>
    <t>NYSE:WINN</t>
  </si>
  <si>
    <t>NASDAQGS:HONE</t>
  </si>
  <si>
    <t>NYSE:HOG</t>
  </si>
  <si>
    <t>NASDAQGS:HLIT</t>
  </si>
  <si>
    <t>NASDAQGM:HRMY</t>
  </si>
  <si>
    <t>NASDAQGM:HROW</t>
  </si>
  <si>
    <t>NASDAQGS:HAS</t>
  </si>
  <si>
    <t>NASDAQGS:HCP</t>
  </si>
  <si>
    <t>NYSE:HE</t>
  </si>
  <si>
    <t>NASDAQGS:HWKN</t>
  </si>
  <si>
    <t>NYSE:HAYW</t>
  </si>
  <si>
    <t>NASDAQGS:HBT</t>
  </si>
  <si>
    <t>NYSE:HCA</t>
  </si>
  <si>
    <t>NYSE:HCI</t>
  </si>
  <si>
    <t>NYSE:HR</t>
  </si>
  <si>
    <t>NASDAQGS:HCSG</t>
  </si>
  <si>
    <t>NASDAQGS:HQY</t>
  </si>
  <si>
    <t>NYSE:DOC</t>
  </si>
  <si>
    <t>NASDAQGS:HSTM</t>
  </si>
  <si>
    <t>NASDAQGS:HTLD</t>
  </si>
  <si>
    <t>NASDAQGS:HTLF</t>
  </si>
  <si>
    <t>NYSE:HL</t>
  </si>
  <si>
    <t>NYSE:HEI</t>
  </si>
  <si>
    <t>NASDAQGS:HSII</t>
  </si>
  <si>
    <t>NASDAQGS:HELE</t>
  </si>
  <si>
    <t>NYSE:HLIO</t>
  </si>
  <si>
    <t>NYSE:HLX</t>
  </si>
  <si>
    <t>NASDAQGS:MOMO</t>
  </si>
  <si>
    <t>NYSE:HP</t>
  </si>
  <si>
    <t>NASDAQGS:HSIC</t>
  </si>
  <si>
    <t>NYSE:HLF</t>
  </si>
  <si>
    <t>NYSE:HRI</t>
  </si>
  <si>
    <t>NYSE:HTGC</t>
  </si>
  <si>
    <t>NASDAQGS:HTBK</t>
  </si>
  <si>
    <t>NASDAQGS:HFWA</t>
  </si>
  <si>
    <t>NYSE:HES</t>
  </si>
  <si>
    <t>NYSE:HESM</t>
  </si>
  <si>
    <t>NYSE:HPE</t>
  </si>
  <si>
    <t>NYSE:HXL</t>
  </si>
  <si>
    <t>NYSE:DINO</t>
  </si>
  <si>
    <t>NASDAQGM:HPK</t>
  </si>
  <si>
    <t>NYSE:HIW</t>
  </si>
  <si>
    <t>NYSE:HI</t>
  </si>
  <si>
    <t>NASDAQGM:HLMN</t>
  </si>
  <si>
    <t>NYSE:HTH</t>
  </si>
  <si>
    <t>NYSE:HGV</t>
  </si>
  <si>
    <t>NYSE:HLT</t>
  </si>
  <si>
    <t>NASDAQGS:HIMX</t>
  </si>
  <si>
    <t>NYSE:HIMS</t>
  </si>
  <si>
    <t>NASDAQGM:HIFS</t>
  </si>
  <si>
    <t>NYSE:HIPO</t>
  </si>
  <si>
    <t>NYSE:HNI</t>
  </si>
  <si>
    <t>NASDAQGS:HOLX</t>
  </si>
  <si>
    <t>NYSE:HOMB</t>
  </si>
  <si>
    <t>NASDAQGS:HTBI</t>
  </si>
  <si>
    <t>NASDAQGS:HON</t>
  </si>
  <si>
    <t>NASDAQGS:HOPE</t>
  </si>
  <si>
    <t>NYSE:HMN</t>
  </si>
  <si>
    <t>NASDAQGS:HBNC</t>
  </si>
  <si>
    <t>NYSE:HRL</t>
  </si>
  <si>
    <t>NASDAQGS:HST</t>
  </si>
  <si>
    <t>NYSE:HLI</t>
  </si>
  <si>
    <t>NYSE:HOV</t>
  </si>
  <si>
    <t>NYSE:HHH</t>
  </si>
  <si>
    <t>NYSE:HWM</t>
  </si>
  <si>
    <t>NYSE:HPQ</t>
  </si>
  <si>
    <t>NASDAQGS:HUBG</t>
  </si>
  <si>
    <t>NYSE:HUBB</t>
  </si>
  <si>
    <t>NYSE:HUBS</t>
  </si>
  <si>
    <t>NYSE:HUM</t>
  </si>
  <si>
    <t>NASDAQGS:HBAN</t>
  </si>
  <si>
    <t>NYSE:HII</t>
  </si>
  <si>
    <t>NYSE:HUN</t>
  </si>
  <si>
    <t>NASDAQGS:HURN</t>
  </si>
  <si>
    <t>NASDAQGS:HUT</t>
  </si>
  <si>
    <t>NYSE:H</t>
  </si>
  <si>
    <t>NYSE:HY</t>
  </si>
  <si>
    <t>NASDAQGS:IIIV</t>
  </si>
  <si>
    <t>NASDAQGS:IAC</t>
  </si>
  <si>
    <t>NYSE:IBTA</t>
  </si>
  <si>
    <t>NASDAQGS:IEP</t>
  </si>
  <si>
    <t>NASDAQGS:ICFI</t>
  </si>
  <si>
    <t>NASDAQGS:ICHR</t>
  </si>
  <si>
    <t>NASDAQGS:ICLR</t>
  </si>
  <si>
    <t>NASDAQGS:ICUI</t>
  </si>
  <si>
    <t>NYSE:IDA</t>
  </si>
  <si>
    <t>NASDAQGS:IDYA</t>
  </si>
  <si>
    <t>NYSE:IEX</t>
  </si>
  <si>
    <t>NASDAQGS:IDXX</t>
  </si>
  <si>
    <t>NYSE:IDT</t>
  </si>
  <si>
    <t>NASDAQGM:IESC</t>
  </si>
  <si>
    <t>NASDAQGS:IGMS</t>
  </si>
  <si>
    <t>NYSE:ITW</t>
  </si>
  <si>
    <t>NASDAQGS:ILMN</t>
  </si>
  <si>
    <t>NYSE:IMAX</t>
  </si>
  <si>
    <t>NASDAQCM:IMTX</t>
  </si>
  <si>
    <t>NASDAQGS:IBRX</t>
  </si>
  <si>
    <t>NASDAQGS:IMCR</t>
  </si>
  <si>
    <t>NASDAQCM:IMNM</t>
  </si>
  <si>
    <t>NASDAQGS:IMVT</t>
  </si>
  <si>
    <t>NASDAQGS:PI</t>
  </si>
  <si>
    <t>NASDAQGS:NARI</t>
  </si>
  <si>
    <t>NASDAQGS:INCY</t>
  </si>
  <si>
    <t>NYSE:IRT</t>
  </si>
  <si>
    <t>NASDAQGS:INDB</t>
  </si>
  <si>
    <t>NASDAQGS:IBCP</t>
  </si>
  <si>
    <t>NASDAQGS:IBTX</t>
  </si>
  <si>
    <t>NASDAQGS:INFN</t>
  </si>
  <si>
    <t>NYSE:INFA</t>
  </si>
  <si>
    <t>NYSE:IR</t>
  </si>
  <si>
    <t>NYSE:NGVT</t>
  </si>
  <si>
    <t>NASDAQGS:IMKT.A</t>
  </si>
  <si>
    <t>NYSE:INGM</t>
  </si>
  <si>
    <t>NYSE:INGR</t>
  </si>
  <si>
    <t>NASDAQGS:INMD</t>
  </si>
  <si>
    <t>NASDAQGM:INOD</t>
  </si>
  <si>
    <t>NASDAQGS:IOSP</t>
  </si>
  <si>
    <t>NYSE:IIPR</t>
  </si>
  <si>
    <t>NYSE:INVX</t>
  </si>
  <si>
    <t>NASDAQGS:INVA</t>
  </si>
  <si>
    <t>NASDAQGM:INV</t>
  </si>
  <si>
    <t>NASDAQGS:NSIT</t>
  </si>
  <si>
    <t>NASDAQGS:INSM</t>
  </si>
  <si>
    <t>NYSE:NSP</t>
  </si>
  <si>
    <t>NYSE:INSP</t>
  </si>
  <si>
    <t>NYSE:IBP</t>
  </si>
  <si>
    <t>NYSE:IIIN</t>
  </si>
  <si>
    <t>NASDAQGS:PODD</t>
  </si>
  <si>
    <t>NASDAQGS:INTA</t>
  </si>
  <si>
    <t>NYSE:ITGR</t>
  </si>
  <si>
    <t>NASDAQGS:IART</t>
  </si>
  <si>
    <t>NASDAQGS:IAS</t>
  </si>
  <si>
    <t>NASDAQGS:INTC</t>
  </si>
  <si>
    <t>NASDAQGM:NTLA</t>
  </si>
  <si>
    <t>NASDAQGS:INTR</t>
  </si>
  <si>
    <t>NASDAQGS:IBKR</t>
  </si>
  <si>
    <t>NYSE:ICE</t>
  </si>
  <si>
    <t>NASDAQGS:IDCC</t>
  </si>
  <si>
    <t>NASDAQGS:TILE</t>
  </si>
  <si>
    <t>NASDAQGS:IBOC</t>
  </si>
  <si>
    <t>NYSE:IBM</t>
  </si>
  <si>
    <t>NYSE:IFF</t>
  </si>
  <si>
    <t>NYSE:IGT</t>
  </si>
  <si>
    <t>NASDAQCM:IGIC</t>
  </si>
  <si>
    <t>NASDAQCM:IMXI</t>
  </si>
  <si>
    <t>NYSE:IP</t>
  </si>
  <si>
    <t>NYSE:INSW</t>
  </si>
  <si>
    <t>NASDAQGS:IPAR</t>
  </si>
  <si>
    <t>NASDAQGS:ITCI</t>
  </si>
  <si>
    <t>NASDAQGS:INTU</t>
  </si>
  <si>
    <t>NASDAQGM:LUNR</t>
  </si>
  <si>
    <t>NASDAQGS:ISRG</t>
  </si>
  <si>
    <t>NYSE:IVT</t>
  </si>
  <si>
    <t>NASDAQGM:VRIG</t>
  </si>
  <si>
    <t>NASDAQGM:BSJP</t>
  </si>
  <si>
    <t>NASDAQGM:BSJQ</t>
  </si>
  <si>
    <t>NASDAQGM:PKW</t>
  </si>
  <si>
    <t>NASDAQGM:PFM</t>
  </si>
  <si>
    <t>NASDAQGM:PDP</t>
  </si>
  <si>
    <t>NASDAQGM:PTF</t>
  </si>
  <si>
    <t>NASDAQGM:PRFZ</t>
  </si>
  <si>
    <t>NASDAQGM:PEY</t>
  </si>
  <si>
    <t>NASDAQGM:PID</t>
  </si>
  <si>
    <t>NASDAQGM:PNQI</t>
  </si>
  <si>
    <t>NASDAQGM:PHO</t>
  </si>
  <si>
    <t>NASDAQGM:DWAS</t>
  </si>
  <si>
    <t>NASDAQGM:GOVI</t>
  </si>
  <si>
    <t>NASDAQGM:KBWB</t>
  </si>
  <si>
    <t>NASDAQGM:QQQM</t>
  </si>
  <si>
    <t>NASDAQGM:QQQJ</t>
  </si>
  <si>
    <t>NASDAQGM:BSCO</t>
  </si>
  <si>
    <t>NASDAQGM:BSCP</t>
  </si>
  <si>
    <t>NASDAQGM:BSCQ</t>
  </si>
  <si>
    <t>NASDAQGM:BSCR</t>
  </si>
  <si>
    <t>NASDAQGM:BSCS</t>
  </si>
  <si>
    <t>NASDAQGM:BSCT</t>
  </si>
  <si>
    <t>NASDAQGM:BSCU</t>
  </si>
  <si>
    <t>NASDAQGM:BSCV</t>
  </si>
  <si>
    <t>NASDAQGM:BSCW</t>
  </si>
  <si>
    <t>NASDAQGM:IUS</t>
  </si>
  <si>
    <t>NYSE:IVZ</t>
  </si>
  <si>
    <t>NYSE:VMO</t>
  </si>
  <si>
    <t>NYSE:VKQ</t>
  </si>
  <si>
    <t>NASDAQGM:PDBC</t>
  </si>
  <si>
    <t>NASDAQGM:QQQ</t>
  </si>
  <si>
    <t>NYSE:IQI</t>
  </si>
  <si>
    <t>NYSE:VGM</t>
  </si>
  <si>
    <t>NYSE:IIM</t>
  </si>
  <si>
    <t>NASDAQGS:ITIC</t>
  </si>
  <si>
    <t>NYSE:INVH</t>
  </si>
  <si>
    <t>NASDAQGS:IONS</t>
  </si>
  <si>
    <t>NYSE:IONQ</t>
  </si>
  <si>
    <t>NASDAQGM:IOVA</t>
  </si>
  <si>
    <t>NASDAQGS:IPGP</t>
  </si>
  <si>
    <t>NYSE:IQV</t>
  </si>
  <si>
    <t>NASDAQGM:IRMD</t>
  </si>
  <si>
    <t>NASDAQGS:IRTC</t>
  </si>
  <si>
    <t>NASDAQGS:IRDM</t>
  </si>
  <si>
    <t>NASDAQGS:IREN</t>
  </si>
  <si>
    <t>NYSE:IRM</t>
  </si>
  <si>
    <t>NASDAQGM:IBIT</t>
  </si>
  <si>
    <t>NASDAQGM:ETHA</t>
  </si>
  <si>
    <t>NASDAQGM:SLQD</t>
  </si>
  <si>
    <t>NASDAQGM:SHY</t>
  </si>
  <si>
    <t>NASDAQGM:IGSB</t>
  </si>
  <si>
    <t>NASDAQGM:TLT</t>
  </si>
  <si>
    <t>NASDAQGM:IEI</t>
  </si>
  <si>
    <t>NASDAQGM:IGIB</t>
  </si>
  <si>
    <t>NASDAQGM:IEF</t>
  </si>
  <si>
    <t>NASDAQGM:AIA</t>
  </si>
  <si>
    <t>NASDAQGM:IBB</t>
  </si>
  <si>
    <t>NASDAQGM:USIG</t>
  </si>
  <si>
    <t>NASDAQGM:USCL</t>
  </si>
  <si>
    <t>NASDAQGM:ISTB</t>
  </si>
  <si>
    <t>NASDAQGM:IXUS</t>
  </si>
  <si>
    <t>NASDAQGM:IUSG</t>
  </si>
  <si>
    <t>NASDAQGM:IUSV</t>
  </si>
  <si>
    <t>NASDAQGM:IUSB</t>
  </si>
  <si>
    <t>NASDAQGM:DMXF</t>
  </si>
  <si>
    <t>NASDAQGM:USXF</t>
  </si>
  <si>
    <t>NASDAQGM:SUSB</t>
  </si>
  <si>
    <t>NASDAQGM:ESGD</t>
  </si>
  <si>
    <t>NASDAQGM:ESGU</t>
  </si>
  <si>
    <t>NASDAQGM:SUSC</t>
  </si>
  <si>
    <t>NASDAQGM:SUSL</t>
  </si>
  <si>
    <t>NASDAQGM:XT</t>
  </si>
  <si>
    <t>NASDAQGM:FALN</t>
  </si>
  <si>
    <t>NASDAQGM:ICLN</t>
  </si>
  <si>
    <t>NASDAQGM:IGF</t>
  </si>
  <si>
    <t>NASDAQGM:IBTE</t>
  </si>
  <si>
    <t>NASDAQGM:IBTF</t>
  </si>
  <si>
    <t>NASDAQGM:IBTG</t>
  </si>
  <si>
    <t>NASDAQGM:IBTH</t>
  </si>
  <si>
    <t>NASDAQGM:IBTI</t>
  </si>
  <si>
    <t>NASDAQGM:INDY</t>
  </si>
  <si>
    <t>NASDAQGM:IGOV</t>
  </si>
  <si>
    <t>NASDAQGM:EMB</t>
  </si>
  <si>
    <t>NASDAQGM:MBB</t>
  </si>
  <si>
    <t>NASDAQGM:IMCV</t>
  </si>
  <si>
    <t>NASDAQGM:ACWI</t>
  </si>
  <si>
    <t>NASDAQGM:ACWX</t>
  </si>
  <si>
    <t>NASDAQGM:AAXJ</t>
  </si>
  <si>
    <t>NASDAQGM:MCHI</t>
  </si>
  <si>
    <t>NASDAQGM:SCZ</t>
  </si>
  <si>
    <t>NASDAQGM:EUFN</t>
  </si>
  <si>
    <t>NASDAQGM:PABU</t>
  </si>
  <si>
    <t>NASDAQGM:IJT</t>
  </si>
  <si>
    <t>NASDAQGM:DVY</t>
  </si>
  <si>
    <t>NASDAQGM:SOXX</t>
  </si>
  <si>
    <t>NASDAQGM:SHV</t>
  </si>
  <si>
    <t>NASDAQGM:COMT</t>
  </si>
  <si>
    <t>NASDAQGM:ESGE</t>
  </si>
  <si>
    <t>NASDAQGM:EMXC</t>
  </si>
  <si>
    <t>NASDAQGM:RING</t>
  </si>
  <si>
    <t>NASDAQGS:ITRI</t>
  </si>
  <si>
    <t>NYSE:ITT</t>
  </si>
  <si>
    <t>NASDAQGS:ITRN</t>
  </si>
  <si>
    <t>NYSEAM:IE</t>
  </si>
  <si>
    <t>NASDAQGS:JJSF</t>
  </si>
  <si>
    <t>NASDAQGS:JBHT</t>
  </si>
  <si>
    <t>NYSE:JBND</t>
  </si>
  <si>
    <t>NASDAQGM:JGLO</t>
  </si>
  <si>
    <t>NASDAQGM:JEPQ</t>
  </si>
  <si>
    <t>NASDAQGM:JTEK</t>
  </si>
  <si>
    <t>NYSE:JBL</t>
  </si>
  <si>
    <t>NASDAQGS:JKHY</t>
  </si>
  <si>
    <t>NASDAQGS:JACK</t>
  </si>
  <si>
    <t>NYSE:JXN</t>
  </si>
  <si>
    <t>NYSE:J</t>
  </si>
  <si>
    <t>NASDAQGS:JAMF</t>
  </si>
  <si>
    <t>NYSE:JHG</t>
  </si>
  <si>
    <t>NYSE:JBI</t>
  </si>
  <si>
    <t>NASDAQGM:JANX</t>
  </si>
  <si>
    <t>NASDAQGS:JAZZ</t>
  </si>
  <si>
    <t>NYSE:JBGS</t>
  </si>
  <si>
    <t>NASDAQGS:JD</t>
  </si>
  <si>
    <t>NYSE:JEF</t>
  </si>
  <si>
    <t>NYSE:JELD</t>
  </si>
  <si>
    <t>NASDAQGS:JBLU</t>
  </si>
  <si>
    <t>NASDAQGS:FROG</t>
  </si>
  <si>
    <t>NYSE:JKS</t>
  </si>
  <si>
    <t>NYSE:JOBY</t>
  </si>
  <si>
    <t>NASDAQGS:JBSS</t>
  </si>
  <si>
    <t>NYSE:JBT</t>
  </si>
  <si>
    <t>NYSE:BTO</t>
  </si>
  <si>
    <t>NYSE:PDT</t>
  </si>
  <si>
    <t>NYSE:HTD</t>
  </si>
  <si>
    <t>NYSE:WLY</t>
  </si>
  <si>
    <t>NYSE:JNJ</t>
  </si>
  <si>
    <t>NYSE:JCI</t>
  </si>
  <si>
    <t>NASDAQGS:KSPI</t>
  </si>
  <si>
    <t>NYSE:JLL</t>
  </si>
  <si>
    <t>NASDAQGS:YY</t>
  </si>
  <si>
    <t>NYSE:JPM</t>
  </si>
  <si>
    <t>NYSE:JNPR</t>
  </si>
  <si>
    <t>NYSE:KAI</t>
  </si>
  <si>
    <t>NASDAQGS:KALU</t>
  </si>
  <si>
    <t>NASDAQGS:BZ</t>
  </si>
  <si>
    <t>NASDAQGS:KRT</t>
  </si>
  <si>
    <t>NASDAQCM:KARO</t>
  </si>
  <si>
    <t>NYSE:KBDC</t>
  </si>
  <si>
    <t>NYSE:KYN</t>
  </si>
  <si>
    <t>NYSE:KBH</t>
  </si>
  <si>
    <t>NYSE:KBR</t>
  </si>
  <si>
    <t>NYSE:BEKE</t>
  </si>
  <si>
    <t>NASDAQGS:KRNY</t>
  </si>
  <si>
    <t>NYSE:K</t>
  </si>
  <si>
    <t>NASDAQGS:KELY.A</t>
  </si>
  <si>
    <t>NYSE:KMPR</t>
  </si>
  <si>
    <t>NYSE:KMT</t>
  </si>
  <si>
    <t>NYSE:KW</t>
  </si>
  <si>
    <t>NYSE:KVUE</t>
  </si>
  <si>
    <t>NASDAQGM:KROS</t>
  </si>
  <si>
    <t>NASDAQGS:KDP</t>
  </si>
  <si>
    <t>NYSE:KEY</t>
  </si>
  <si>
    <t>NYSE:KEYS</t>
  </si>
  <si>
    <t>NYSE:KFRC</t>
  </si>
  <si>
    <t>NYSE:KRC</t>
  </si>
  <si>
    <t>NYSE:KRP</t>
  </si>
  <si>
    <t>NYSE:KMB</t>
  </si>
  <si>
    <t>NYSE:KIM</t>
  </si>
  <si>
    <t>NYSE:KMI</t>
  </si>
  <si>
    <t>NYSE:KLC</t>
  </si>
  <si>
    <t>NYSE:KNTK</t>
  </si>
  <si>
    <t>NASDAQGS:KC</t>
  </si>
  <si>
    <t>NASDAQGS:KNSA</t>
  </si>
  <si>
    <t>NYSE:KNSL</t>
  </si>
  <si>
    <t>NYSE:KEX</t>
  </si>
  <si>
    <t>NYSE:KRG</t>
  </si>
  <si>
    <t>NYSE:KKR</t>
  </si>
  <si>
    <t>NYSE:KREF</t>
  </si>
  <si>
    <t>NASDAQGS:KLAC</t>
  </si>
  <si>
    <t>NYSE:KVYO</t>
  </si>
  <si>
    <t>NYSE:KNF</t>
  </si>
  <si>
    <t>NYSE:KNX</t>
  </si>
  <si>
    <t>NYSE:KN</t>
  </si>
  <si>
    <t>NYSE:KGS</t>
  </si>
  <si>
    <t>NYSE:KSS</t>
  </si>
  <si>
    <t>NYSE:KTB</t>
  </si>
  <si>
    <t>NYSE:KOP</t>
  </si>
  <si>
    <t>NYSE:KFY</t>
  </si>
  <si>
    <t>NASDAQGS:KRNT</t>
  </si>
  <si>
    <t>NASDAQGS:KTOS</t>
  </si>
  <si>
    <t>NASDAQGS:DNUT</t>
  </si>
  <si>
    <t>NYSE:KRO</t>
  </si>
  <si>
    <t>NASDAQGS:KRYS</t>
  </si>
  <si>
    <t>NASDAQGS:KLIC</t>
  </si>
  <si>
    <t>NASDAQGS:KURA</t>
  </si>
  <si>
    <t>NASDAQGM:KRUS</t>
  </si>
  <si>
    <t>NASDAQGM:KYMR</t>
  </si>
  <si>
    <t>NYSE:KD</t>
  </si>
  <si>
    <t>NYSE:LHX</t>
  </si>
  <si>
    <t>NYSE:LH</t>
  </si>
  <si>
    <t>NYSE:LADR</t>
  </si>
  <si>
    <t>NASDAQGS:LKFN</t>
  </si>
  <si>
    <t>NASDAQGS:LRCX</t>
  </si>
  <si>
    <t>NASDAQGS:LAMR</t>
  </si>
  <si>
    <t>NYSE:LW</t>
  </si>
  <si>
    <t>NASDAQGS:LANC</t>
  </si>
  <si>
    <t>NYSE:LB</t>
  </si>
  <si>
    <t>NASDAQGS:LSTR</t>
  </si>
  <si>
    <t>NASDAQGM:LNTH</t>
  </si>
  <si>
    <t>NYSE:LVS</t>
  </si>
  <si>
    <t>NASDAQGS:SWIM</t>
  </si>
  <si>
    <t>NASDAQGS:LSCC</t>
  </si>
  <si>
    <t>NASDAQGS:LAUR</t>
  </si>
  <si>
    <t>NASDAQGM:LVRO</t>
  </si>
  <si>
    <t>NYSE:LAZ</t>
  </si>
  <si>
    <t>NYSE:LZB</t>
  </si>
  <si>
    <t>NYSE:LCII</t>
  </si>
  <si>
    <t>NYSE:LEA</t>
  </si>
  <si>
    <t>NASDAQGS:LEGH</t>
  </si>
  <si>
    <t>NASDAQGS:LZ</t>
  </si>
  <si>
    <t>NASDAQGS:LEGN</t>
  </si>
  <si>
    <t>NASDAQGM:LVHD</t>
  </si>
  <si>
    <t>NYSE:LEG</t>
  </si>
  <si>
    <t>NYSE:LDOS</t>
  </si>
  <si>
    <t>NASDAQGM:LMAT</t>
  </si>
  <si>
    <t>NYSE:LMND</t>
  </si>
  <si>
    <t>NYSE:LC</t>
  </si>
  <si>
    <t>NASDAQGS:TREE</t>
  </si>
  <si>
    <t>NYSE:LEN</t>
  </si>
  <si>
    <t>NYSE:LII</t>
  </si>
  <si>
    <t>NASDAQGS:LENZ</t>
  </si>
  <si>
    <t>NASDAQGS:DRS</t>
  </si>
  <si>
    <t>NYSE:LEVI</t>
  </si>
  <si>
    <t>NASDAQGS:LGIH</t>
  </si>
  <si>
    <t>NASDAQGS:LI</t>
  </si>
  <si>
    <t>NYSE:USA</t>
  </si>
  <si>
    <t>NASDAQGS:LBRD.K</t>
  </si>
  <si>
    <t>NYSE:LBRT</t>
  </si>
  <si>
    <t>NASDAQGS:LBTY.A</t>
  </si>
  <si>
    <t>NASDAQGS:LILA</t>
  </si>
  <si>
    <t>NASDAQGS:LLYV.K</t>
  </si>
  <si>
    <t>NYSE:LTH</t>
  </si>
  <si>
    <t>NASDAQGS:LFST</t>
  </si>
  <si>
    <t>NYSE:LZM</t>
  </si>
  <si>
    <t>NASDAQGM:LGND</t>
  </si>
  <si>
    <t>NASDAQGS:LNW</t>
  </si>
  <si>
    <t>NASDAQCM:LMB</t>
  </si>
  <si>
    <t>NASDAQGS:LINC</t>
  </si>
  <si>
    <t>NASDAQGS:LECO</t>
  </si>
  <si>
    <t>NYSE:LNC</t>
  </si>
  <si>
    <t>NASDAQCM:LIND</t>
  </si>
  <si>
    <t>NASDAQGS:LIN</t>
  </si>
  <si>
    <t>NYSE:LNN</t>
  </si>
  <si>
    <t>NASDAQGS:LINE</t>
  </si>
  <si>
    <t>NYSE:LGF.A</t>
  </si>
  <si>
    <t>NASDAQGS:LION</t>
  </si>
  <si>
    <t>NASDAQCM:LQDA</t>
  </si>
  <si>
    <t>NASDAQGS:LQDT</t>
  </si>
  <si>
    <t>NASDAQGM:MAGS</t>
  </si>
  <si>
    <t>NASDAQGM:HLAL</t>
  </si>
  <si>
    <t>NYSE:LAD</t>
  </si>
  <si>
    <t>NASDAQGS:LFUS</t>
  </si>
  <si>
    <t>NASDAQGS:LIVN</t>
  </si>
  <si>
    <t>NYSE:LYV</t>
  </si>
  <si>
    <t>NYSE:LOB</t>
  </si>
  <si>
    <t>NYSE:RAMP</t>
  </si>
  <si>
    <t>NYSE:LVWR</t>
  </si>
  <si>
    <t>NASDAQGS:LKQ</t>
  </si>
  <si>
    <t>NYSE:LOAR</t>
  </si>
  <si>
    <t>NYSE:LMT</t>
  </si>
  <si>
    <t>NYSE:L</t>
  </si>
  <si>
    <t>NYSE:LOMA</t>
  </si>
  <si>
    <t>NASDAQGM:LBPH</t>
  </si>
  <si>
    <t>NYSE:LPX</t>
  </si>
  <si>
    <t>NYSE:LOW</t>
  </si>
  <si>
    <t>NASDAQGS:LPLA</t>
  </si>
  <si>
    <t>NYSE:LXU</t>
  </si>
  <si>
    <t>NASDAQGS:LYTS</t>
  </si>
  <si>
    <t>NYSE:LTC</t>
  </si>
  <si>
    <t>NASDAQGS:LULU</t>
  </si>
  <si>
    <t>NYSE:LUMN</t>
  </si>
  <si>
    <t>NASDAQGS:LITE</t>
  </si>
  <si>
    <t>NYSE:LXP</t>
  </si>
  <si>
    <t>NASDAQGS:LYFT</t>
  </si>
  <si>
    <t>NYSE:LYB</t>
  </si>
  <si>
    <t>NYSE:MTB</t>
  </si>
  <si>
    <t>NYSE:MHO</t>
  </si>
  <si>
    <t>NYSE:MNR</t>
  </si>
  <si>
    <t>NASDAQGS:MTSI</t>
  </si>
  <si>
    <t>NYSE:M</t>
  </si>
  <si>
    <t>NYSE:MSGE</t>
  </si>
  <si>
    <t>NYSE:MSGS</t>
  </si>
  <si>
    <t>NASDAQGS:MDGL</t>
  </si>
  <si>
    <t>NASDAQGS:MGIC</t>
  </si>
  <si>
    <t>NYSE:MAGN</t>
  </si>
  <si>
    <t>NASDAQGS:MGNI</t>
  </si>
  <si>
    <t>NYSE:MGY</t>
  </si>
  <si>
    <t>NYSE:MAIN</t>
  </si>
  <si>
    <t>NASDAQGS:MMYT</t>
  </si>
  <si>
    <t>NASDAQGM:MBUU</t>
  </si>
  <si>
    <t>NYSE:MANU</t>
  </si>
  <si>
    <t>NASDAQGS:MANH</t>
  </si>
  <si>
    <t>NASDAQGM:MNKD</t>
  </si>
  <si>
    <t>NYSE:MAN</t>
  </si>
  <si>
    <t>NASDAQGS:CART</t>
  </si>
  <si>
    <t>NASDAQCM:MARA</t>
  </si>
  <si>
    <t>NYSE:MRO</t>
  </si>
  <si>
    <t>NYSE:MPC</t>
  </si>
  <si>
    <t>NASDAQGS:MRVI</t>
  </si>
  <si>
    <t>NYSE:MMI</t>
  </si>
  <si>
    <t>NASDAQGS:MRX</t>
  </si>
  <si>
    <t>NYSE:HZO</t>
  </si>
  <si>
    <t>NYSE:MKL</t>
  </si>
  <si>
    <t>NASDAQGS:MKTX</t>
  </si>
  <si>
    <t>NASDAQGS:MAR</t>
  </si>
  <si>
    <t>NYSE:VAC</t>
  </si>
  <si>
    <t>NYSE:MMC</t>
  </si>
  <si>
    <t>NASDAQGS:MRTN</t>
  </si>
  <si>
    <t>NYSE:MLM</t>
  </si>
  <si>
    <t>NASDAQGS:MRVL</t>
  </si>
  <si>
    <t>NYSE:MAS</t>
  </si>
  <si>
    <t>NASDAQGS:MASI</t>
  </si>
  <si>
    <t>NYSE:MTZ</t>
  </si>
  <si>
    <t>NYSE:MBC</t>
  </si>
  <si>
    <t>NYSE:MA</t>
  </si>
  <si>
    <t>NYSE:MTDR</t>
  </si>
  <si>
    <t>NASDAQGS:MTCH</t>
  </si>
  <si>
    <t>NYSE:MTRN</t>
  </si>
  <si>
    <t>NYSE:MATV</t>
  </si>
  <si>
    <t>NYSE:MATX</t>
  </si>
  <si>
    <t>NASDAQGS:MAT</t>
  </si>
  <si>
    <t>NASDAQGS:MATW</t>
  </si>
  <si>
    <t>NYSE:MMS</t>
  </si>
  <si>
    <t>NASDAQGS:MXL</t>
  </si>
  <si>
    <t>NASDAQGS:MBX</t>
  </si>
  <si>
    <t>NYSE:MKC</t>
  </si>
  <si>
    <t>NYSE:MCD</t>
  </si>
  <si>
    <t>NASDAQGS:MGRC</t>
  </si>
  <si>
    <t>NYSE:MCK</t>
  </si>
  <si>
    <t>NYSE:MDU</t>
  </si>
  <si>
    <t>NYSE:MAX</t>
  </si>
  <si>
    <t>NASDAQGS:MEDP</t>
  </si>
  <si>
    <t>NYSE:MDT</t>
  </si>
  <si>
    <t>NASDAQGS:MLCO</t>
  </si>
  <si>
    <t>NASDAQGS:MELI</t>
  </si>
  <si>
    <t>NASDAQGS:MBWM</t>
  </si>
  <si>
    <t>NASDAQCM:MBIN</t>
  </si>
  <si>
    <t>NYSE:MRK</t>
  </si>
  <si>
    <t>NYSE:MCY</t>
  </si>
  <si>
    <t>NASDAQGS:MRCY</t>
  </si>
  <si>
    <t>NYSE:MLNK</t>
  </si>
  <si>
    <t>NASDAQGS:MMSI</t>
  </si>
  <si>
    <t>NYSE:MTH</t>
  </si>
  <si>
    <t>NASDAQGM:MRUS</t>
  </si>
  <si>
    <t>NASDAQGS:MLAB</t>
  </si>
  <si>
    <t>NASDAQGS:META</t>
  </si>
  <si>
    <t>NYSE:MTUS</t>
  </si>
  <si>
    <t>NYSE:MTAL</t>
  </si>
  <si>
    <t>NYSE:MET</t>
  </si>
  <si>
    <t>NASDAQGS:MCBS</t>
  </si>
  <si>
    <t>NYSE:MCB</t>
  </si>
  <si>
    <t>NYSE:MTD</t>
  </si>
  <si>
    <t>NYSE:MFA</t>
  </si>
  <si>
    <t>NASDAQGS:MGEE</t>
  </si>
  <si>
    <t>NYSE:MTG</t>
  </si>
  <si>
    <t>NYSE:MGM</t>
  </si>
  <si>
    <t>NASDAQGS:MGPI</t>
  </si>
  <si>
    <t>NASDAQGS:MCHP</t>
  </si>
  <si>
    <t>NASDAQGS:MU</t>
  </si>
  <si>
    <t>NASDAQGS:MSFT</t>
  </si>
  <si>
    <t>NASDAQGS:MSTR</t>
  </si>
  <si>
    <t>NASDAQGM:MPB</t>
  </si>
  <si>
    <t>NYSE:MAA</t>
  </si>
  <si>
    <t>NASDAQGS:MFIC</t>
  </si>
  <si>
    <t>NASDAQGS:MSEX</t>
  </si>
  <si>
    <t>NASDAQGS:MSBI</t>
  </si>
  <si>
    <t>NASDAQGS:MOFG</t>
  </si>
  <si>
    <t>NYSE:MLR</t>
  </si>
  <si>
    <t>NASDAQGS:MLKN</t>
  </si>
  <si>
    <t>NASDAQGS:TIGO</t>
  </si>
  <si>
    <t>NASDAQCM:MDXG</t>
  </si>
  <si>
    <t>NASDAQGS:MNMD</t>
  </si>
  <si>
    <t>NYSE:MTX</t>
  </si>
  <si>
    <t>NASDAQGS:MLYS</t>
  </si>
  <si>
    <t>NYSE:MNSO</t>
  </si>
  <si>
    <t>NYSE:MIR</t>
  </si>
  <si>
    <t>NASDAQGM:MIRM</t>
  </si>
  <si>
    <t>NASDAQGS:AVO</t>
  </si>
  <si>
    <t>NYSE:MCW</t>
  </si>
  <si>
    <t>NASDAQGS:MKSI</t>
  </si>
  <si>
    <t>NASDAQGS:MBLY</t>
  </si>
  <si>
    <t>NASDAQGS:MRNA</t>
  </si>
  <si>
    <t>NYSE:MOD</t>
  </si>
  <si>
    <t>NYSE:MC</t>
  </si>
  <si>
    <t>NYSE:MHK</t>
  </si>
  <si>
    <t>NYSE:MOH</t>
  </si>
  <si>
    <t>NYSE:TAP</t>
  </si>
  <si>
    <t>NASDAQGS:MCRI</t>
  </si>
  <si>
    <t>NASDAQGS:MNDY</t>
  </si>
  <si>
    <t>NASDAQGS:MDLZ</t>
  </si>
  <si>
    <t>NYSE:ML</t>
  </si>
  <si>
    <t>NASDAQGM:MDB</t>
  </si>
  <si>
    <t>NASDAQGS:MPWR</t>
  </si>
  <si>
    <t>NASDAQGS:MNRO</t>
  </si>
  <si>
    <t>NASDAQGS:MNST</t>
  </si>
  <si>
    <t>NASDAQGS:GLUE</t>
  </si>
  <si>
    <t>NYSE:MEG</t>
  </si>
  <si>
    <t>NYSE:MCO</t>
  </si>
  <si>
    <t>NYSE:MOG.A</t>
  </si>
  <si>
    <t>NASDAQCM:MLTX</t>
  </si>
  <si>
    <t>NYSE:MS</t>
  </si>
  <si>
    <t>NYSE:MSDL</t>
  </si>
  <si>
    <t>NASDAQGS:MORN</t>
  </si>
  <si>
    <t>NYSE:MSI</t>
  </si>
  <si>
    <t>NYSE:MP</t>
  </si>
  <si>
    <t>NYSE:MPLX</t>
  </si>
  <si>
    <t>NASDAQCM:COOP</t>
  </si>
  <si>
    <t>NYSE:MRC</t>
  </si>
  <si>
    <t>NYSE:MSA</t>
  </si>
  <si>
    <t>NYSE:MSM</t>
  </si>
  <si>
    <t>NYSE:MSCI</t>
  </si>
  <si>
    <t>NYSE:MLI</t>
  </si>
  <si>
    <t>NYSE:MWA</t>
  </si>
  <si>
    <t>NASDAQCM:MRNO</t>
  </si>
  <si>
    <t>NYSE:MUR</t>
  </si>
  <si>
    <t>NYSE:MUSA</t>
  </si>
  <si>
    <t>NASDAQGS:MYRG</t>
  </si>
  <si>
    <t>NASDAQGS:MYGN</t>
  </si>
  <si>
    <t>NYSE:MYTE</t>
  </si>
  <si>
    <t>NYSE:NABL</t>
  </si>
  <si>
    <t>NYSE:NBR</t>
  </si>
  <si>
    <t>NASDAQCM:NNE</t>
  </si>
  <si>
    <t>NASDAQGS:NSSC</t>
  </si>
  <si>
    <t>NASDAQGS:NDAQ</t>
  </si>
  <si>
    <t>NASDAQGS:NTRA</t>
  </si>
  <si>
    <t>NYSE:NBHC</t>
  </si>
  <si>
    <t>NASDAQGS:FIZZ</t>
  </si>
  <si>
    <t>NASDAQGS:NCMI</t>
  </si>
  <si>
    <t>NASDAQCM:NESR</t>
  </si>
  <si>
    <t>NYSE:NFG</t>
  </si>
  <si>
    <t>NYSE:NHI</t>
  </si>
  <si>
    <t>NYSEAM:NHC</t>
  </si>
  <si>
    <t>NYSE:NPK</t>
  </si>
  <si>
    <t>NYSE:NSA</t>
  </si>
  <si>
    <t>NASDAQGS:EYE</t>
  </si>
  <si>
    <t>NYSE:NGVC</t>
  </si>
  <si>
    <t>NYSE:NRP</t>
  </si>
  <si>
    <t>NASDAQGS:NAVI</t>
  </si>
  <si>
    <t>NYSE:NVGS</t>
  </si>
  <si>
    <t>NYSE:NMM</t>
  </si>
  <si>
    <t>NASDAQCM:NBBK</t>
  </si>
  <si>
    <t>NASDAQGS:NBTB</t>
  </si>
  <si>
    <t>NASDAQGS:NCNO</t>
  </si>
  <si>
    <t>NYSE:NATL</t>
  </si>
  <si>
    <t>NYSE:VYX</t>
  </si>
  <si>
    <t>NASDAQGS:NBIS</t>
  </si>
  <si>
    <t>NYSE:NNI</t>
  </si>
  <si>
    <t>NASDAQGS:NEOG</t>
  </si>
  <si>
    <t>NASDAQCM:NEO</t>
  </si>
  <si>
    <t>NASDAQGM:QQQI</t>
  </si>
  <si>
    <t>NASDAQGM:NRDS</t>
  </si>
  <si>
    <t>NYSE:NPWR</t>
  </si>
  <si>
    <t>NASDAQGS:NTAP</t>
  </si>
  <si>
    <t>NASDAQGS:NFLX</t>
  </si>
  <si>
    <t>NASDAQGS:NTGR</t>
  </si>
  <si>
    <t>NASDAQGS:NTCT</t>
  </si>
  <si>
    <t>NYSE:NTST</t>
  </si>
  <si>
    <t>NYSEAM:NML</t>
  </si>
  <si>
    <t>NYSE:NBXG</t>
  </si>
  <si>
    <t>NASDAQGS:NMRA</t>
  </si>
  <si>
    <t>NASDAQGS:NBIX</t>
  </si>
  <si>
    <t>NASDAQGS:NFE</t>
  </si>
  <si>
    <t>NYSE:NJR</t>
  </si>
  <si>
    <t>NASDAQGS:NMFC</t>
  </si>
  <si>
    <t>NYSE:EDU</t>
  </si>
  <si>
    <t>NASDAQGS:NYMT</t>
  </si>
  <si>
    <t>NASDAQGM:NAMS</t>
  </si>
  <si>
    <t>NASDAQGS:NWL</t>
  </si>
  <si>
    <t>NASDAQGS:NMRK</t>
  </si>
  <si>
    <t>NYSE:NEU</t>
  </si>
  <si>
    <t>NYSE:NEM</t>
  </si>
  <si>
    <t>NASDAQGS:NWSA</t>
  </si>
  <si>
    <t>NYSE:NEXA</t>
  </si>
  <si>
    <t>NYSE:NXRT</t>
  </si>
  <si>
    <t>NASDAQGS:NXST</t>
  </si>
  <si>
    <t>NASDAQCM:NEXT</t>
  </si>
  <si>
    <t>NYSE:NEP</t>
  </si>
  <si>
    <t>NYSE:NEE</t>
  </si>
  <si>
    <t>NASDAQCM:NN</t>
  </si>
  <si>
    <t>NASDAQGS:NXT</t>
  </si>
  <si>
    <t>NYSE:NIC</t>
  </si>
  <si>
    <t>NYSE:NKE</t>
  </si>
  <si>
    <t>NYSE:NI</t>
  </si>
  <si>
    <t>NASDAQGS:LASR</t>
  </si>
  <si>
    <t>NASDAQGM:NMIH</t>
  </si>
  <si>
    <t>NYSE:NNN</t>
  </si>
  <si>
    <t>NYSE:NOAH</t>
  </si>
  <si>
    <t>NYSE:NE</t>
  </si>
  <si>
    <t>NYSE:NOMD</t>
  </si>
  <si>
    <t>NASDAQGS:NDSN</t>
  </si>
  <si>
    <t>NYSE:JWN</t>
  </si>
  <si>
    <t>NYSE:NSC</t>
  </si>
  <si>
    <t>NASDAQGM:NBN</t>
  </si>
  <si>
    <t>NYSE:NOG</t>
  </si>
  <si>
    <t>NASDAQGS:NTRS</t>
  </si>
  <si>
    <t>NASDAQGS:NFBK</t>
  </si>
  <si>
    <t>NYSE:NOC</t>
  </si>
  <si>
    <t>NASDAQGS:NWBI</t>
  </si>
  <si>
    <t>NYSE:NWN</t>
  </si>
  <si>
    <t>NASDAQGS:NWPX</t>
  </si>
  <si>
    <t>NASDAQGS:NWE</t>
  </si>
  <si>
    <t>NYSE:NCLH</t>
  </si>
  <si>
    <t>NYSE:NOV</t>
  </si>
  <si>
    <t>NASDAQGS:NVMI</t>
  </si>
  <si>
    <t>NASDAQGS:NOVT</t>
  </si>
  <si>
    <t>NASDAQGS:NVAX</t>
  </si>
  <si>
    <t>NASDAQGS:NVCR</t>
  </si>
  <si>
    <t>NYSE:NRG</t>
  </si>
  <si>
    <t>NYSE:NU</t>
  </si>
  <si>
    <t>NYSE:NUE</t>
  </si>
  <si>
    <t>NASDAQGM:NRIX</t>
  </si>
  <si>
    <t>NYSE:SMR</t>
  </si>
  <si>
    <t>NASDAQGS:NTNX</t>
  </si>
  <si>
    <t>NASDAQGS:NUVL</t>
  </si>
  <si>
    <t>NYSE:NVG</t>
  </si>
  <si>
    <t>NYSE:NEA</t>
  </si>
  <si>
    <t>NYSE:NKX</t>
  </si>
  <si>
    <t>NYSE:NAC</t>
  </si>
  <si>
    <t>NYSE:NCDL</t>
  </si>
  <si>
    <t>NYSE:JQC</t>
  </si>
  <si>
    <t>NYSE:DIAX</t>
  </si>
  <si>
    <t>NYSE:NDMO</t>
  </si>
  <si>
    <t>NYSE:JFR</t>
  </si>
  <si>
    <t>NYSE:NZF</t>
  </si>
  <si>
    <t>NYSE:NMCO</t>
  </si>
  <si>
    <t>NYSE:NMZ</t>
  </si>
  <si>
    <t>NYSE:NUV</t>
  </si>
  <si>
    <t>NASDAQGS:QQQX</t>
  </si>
  <si>
    <t>NYSE:NXJ</t>
  </si>
  <si>
    <t>NYSE:NRK</t>
  </si>
  <si>
    <t>NYSE:JPC</t>
  </si>
  <si>
    <t>NYSE:NAD</t>
  </si>
  <si>
    <t>NYSE:BXMX</t>
  </si>
  <si>
    <t>NYSE:NXP</t>
  </si>
  <si>
    <t>NASDAQGS:NVEE</t>
  </si>
  <si>
    <t>NYSE:NVT</t>
  </si>
  <si>
    <t>NASDAQGS:NVDA</t>
  </si>
  <si>
    <t>NYSE:NVR</t>
  </si>
  <si>
    <t>NASDAQGS:NXPI</t>
  </si>
  <si>
    <t>NYSE:MEGI</t>
  </si>
  <si>
    <t>NASDAQGS:OCSL</t>
  </si>
  <si>
    <t>NYSE:OXY</t>
  </si>
  <si>
    <t>NYSE:OII</t>
  </si>
  <si>
    <t>NASDAQGS:OCFC</t>
  </si>
  <si>
    <t>NASDAQGM:OCUL</t>
  </si>
  <si>
    <t>NASDAQGM:OCS</t>
  </si>
  <si>
    <t>NASDAQGM:ODD</t>
  </si>
  <si>
    <t>NYSE:OFG</t>
  </si>
  <si>
    <t>NYSE:OGE</t>
  </si>
  <si>
    <t>NYSE:OI</t>
  </si>
  <si>
    <t>NYSE:ODC</t>
  </si>
  <si>
    <t>NYSE:OKLO</t>
  </si>
  <si>
    <t>NASDAQGS:OKTA</t>
  </si>
  <si>
    <t>NASDAQGS:ODFL</t>
  </si>
  <si>
    <t>NASDAQGS:ONB</t>
  </si>
  <si>
    <t>NYSE:ORI</t>
  </si>
  <si>
    <t>NASDAQGS:OSBC</t>
  </si>
  <si>
    <t>NASDAQGS:OLMA</t>
  </si>
  <si>
    <t>NYSE:OLN</t>
  </si>
  <si>
    <t>NASDAQGM:OLLI</t>
  </si>
  <si>
    <t>NYSE:OLO</t>
  </si>
  <si>
    <t>NASDAQGM:OFLX</t>
  </si>
  <si>
    <t>NYSE:OHI</t>
  </si>
  <si>
    <t>NASDAQGM:OMER</t>
  </si>
  <si>
    <t>NASDAQGS:OMCL</t>
  </si>
  <si>
    <t>NYSE:OMC</t>
  </si>
  <si>
    <t>NYSE:ONON</t>
  </si>
  <si>
    <t>NASDAQGS:ON</t>
  </si>
  <si>
    <t>NYSE:OGS</t>
  </si>
  <si>
    <t>NYSE:OLP</t>
  </si>
  <si>
    <t>NYSE:OMF</t>
  </si>
  <si>
    <t>NYSE:OKE</t>
  </si>
  <si>
    <t>NASDAQCM:OSPN</t>
  </si>
  <si>
    <t>NASDAQCM:OSW</t>
  </si>
  <si>
    <t>NASDAQGS:OS</t>
  </si>
  <si>
    <t>NYSE:ONTO</t>
  </si>
  <si>
    <t>NASDAQGM:LPRO</t>
  </si>
  <si>
    <t>NASDAQGS:OTEX</t>
  </si>
  <si>
    <t>NYSE:KAR</t>
  </si>
  <si>
    <t>NASDAQGS:OPRA</t>
  </si>
  <si>
    <t>NYSE:OPY</t>
  </si>
  <si>
    <t>NASDAQGS:OPCH</t>
  </si>
  <si>
    <t>NYSE:ORCL</t>
  </si>
  <si>
    <t>NYSE:ORC</t>
  </si>
  <si>
    <t>NASDAQGS:ORLY</t>
  </si>
  <si>
    <t>NYSE:OGN</t>
  </si>
  <si>
    <t>NASDAQGS:ORIC</t>
  </si>
  <si>
    <t>NYSE:OBK</t>
  </si>
  <si>
    <t>NYSE:OEC</t>
  </si>
  <si>
    <t>NYSE:ORA</t>
  </si>
  <si>
    <t>NASDAQCM:ORRF</t>
  </si>
  <si>
    <t>NASDAQGS:OFIX</t>
  </si>
  <si>
    <t>NASDAQGM:KIDS</t>
  </si>
  <si>
    <t>NASDAQGM:ORKA</t>
  </si>
  <si>
    <t>NYSE:OSCR</t>
  </si>
  <si>
    <t>NYSE:OSK</t>
  </si>
  <si>
    <t>NASDAQGS:OSIS</t>
  </si>
  <si>
    <t>NYSE:OTIS</t>
  </si>
  <si>
    <t>NASDAQGS:OTTR</t>
  </si>
  <si>
    <t>NYSE:OUT</t>
  </si>
  <si>
    <t>NYSE:OVV</t>
  </si>
  <si>
    <t>NYSE:OMI</t>
  </si>
  <si>
    <t>NYSE:OC</t>
  </si>
  <si>
    <t>NYSE:OXM</t>
  </si>
  <si>
    <t>NASDAQGS:OXLC</t>
  </si>
  <si>
    <t>NYSE:PX</t>
  </si>
  <si>
    <t>NASDAQGS:PCAR</t>
  </si>
  <si>
    <t>NASDAQGM:PTNQ</t>
  </si>
  <si>
    <t>NASDAQGS:PPBI</t>
  </si>
  <si>
    <t>NASDAQGS:PCRX</t>
  </si>
  <si>
    <t>NYSE:PKG</t>
  </si>
  <si>
    <t>NYSE:PACS</t>
  </si>
  <si>
    <t>NASDAQGS:PTVE</t>
  </si>
  <si>
    <t>NASDAQCM:PGY</t>
  </si>
  <si>
    <t>NYSE:PD</t>
  </si>
  <si>
    <t>NYSE:PAGS</t>
  </si>
  <si>
    <t>NYSE:PSBD</t>
  </si>
  <si>
    <t>NASDAQGS:PANW</t>
  </si>
  <si>
    <t>NASDAQGS:PLMR</t>
  </si>
  <si>
    <t>NASDAQGS:PZZA</t>
  </si>
  <si>
    <t>NYSE:PARR</t>
  </si>
  <si>
    <t>NYSE:PAR</t>
  </si>
  <si>
    <t>NYSE:FNA</t>
  </si>
  <si>
    <t>NASDAQGS:PARA</t>
  </si>
  <si>
    <t>NYSE:PK</t>
  </si>
  <si>
    <t>NYSEAM:PRK</t>
  </si>
  <si>
    <t>NYSE:PH</t>
  </si>
  <si>
    <t>NYSE:PSN</t>
  </si>
  <si>
    <t>NASDAQGS:CASH</t>
  </si>
  <si>
    <t>NASDAQGS:PAX</t>
  </si>
  <si>
    <t>NASDAQGS:PATK</t>
  </si>
  <si>
    <t>NASDAQGS:PDCO</t>
  </si>
  <si>
    <t>NASDAQGS:PTEN</t>
  </si>
  <si>
    <t>NASDAQGS:PAYX</t>
  </si>
  <si>
    <t>NYSE:PAYC</t>
  </si>
  <si>
    <t>NASDAQGS:PYCR</t>
  </si>
  <si>
    <t>NASDAQGS:PCTY</t>
  </si>
  <si>
    <t>NYSE:PAY</t>
  </si>
  <si>
    <t>NASDAQGM:PAYO</t>
  </si>
  <si>
    <t>NASDAQGS:PYPL</t>
  </si>
  <si>
    <t>NYSE:PSFE</t>
  </si>
  <si>
    <t>NYSE:PBF</t>
  </si>
  <si>
    <t>NASDAQGS:CNXN</t>
  </si>
  <si>
    <t>NASDAQGS:PDD</t>
  </si>
  <si>
    <t>NASDAQGS:PDFS</t>
  </si>
  <si>
    <t>NYSE:BTU</t>
  </si>
  <si>
    <t>NASDAQGS:PGC</t>
  </si>
  <si>
    <t>NYSE:PEB</t>
  </si>
  <si>
    <t>NYSE:MD</t>
  </si>
  <si>
    <t>NASDAQGS:PEGA</t>
  </si>
  <si>
    <t>NASDAQGS:PTON</t>
  </si>
  <si>
    <t>NASDAQGS:PENG</t>
  </si>
  <si>
    <t>NASDAQGS:PENN</t>
  </si>
  <si>
    <t>NYSE:PFLT</t>
  </si>
  <si>
    <t>NYSE:PFSI</t>
  </si>
  <si>
    <t>NYSE:PMT</t>
  </si>
  <si>
    <t>NYSE:PAG</t>
  </si>
  <si>
    <t>NYSE:PNR</t>
  </si>
  <si>
    <t>NYSE:PEN</t>
  </si>
  <si>
    <t>NASDAQGS:PEBO</t>
  </si>
  <si>
    <t>NASDAQGS:PFIS</t>
  </si>
  <si>
    <t>NASDAQGS:PEP</t>
  </si>
  <si>
    <t>NASDAQGS:PRDO</t>
  </si>
  <si>
    <t>NASDAQGS:PWP</t>
  </si>
  <si>
    <t>NYSE:PFGC</t>
  </si>
  <si>
    <t>NYSE:PRM</t>
  </si>
  <si>
    <t>NYSE:PBT</t>
  </si>
  <si>
    <t>NYSE:PR</t>
  </si>
  <si>
    <t>NYSE:PRGO</t>
  </si>
  <si>
    <t>NYSE:PFE</t>
  </si>
  <si>
    <t>NYSE:PCG</t>
  </si>
  <si>
    <t>NYSE:GHY</t>
  </si>
  <si>
    <t>NASDAQGS:PHVS</t>
  </si>
  <si>
    <t>NASDAQGS:PHAT</t>
  </si>
  <si>
    <t>NASDAQGM:PAHC</t>
  </si>
  <si>
    <t>NYSE:PM</t>
  </si>
  <si>
    <t>NYSE:PSX</t>
  </si>
  <si>
    <t>NASDAQGS:PECO</t>
  </si>
  <si>
    <t>NYSE:PHIN</t>
  </si>
  <si>
    <t>NASDAQGS:PLAB</t>
  </si>
  <si>
    <t>NYSE:PHR</t>
  </si>
  <si>
    <t>NYSE:PDM</t>
  </si>
  <si>
    <t>NASDAQGS:PPC</t>
  </si>
  <si>
    <t>NYSE:PAXS</t>
  </si>
  <si>
    <t>NYSE:PTY</t>
  </si>
  <si>
    <t>NYSE:PCN</t>
  </si>
  <si>
    <t>NYSE:PDI</t>
  </si>
  <si>
    <t>NYSE:PDO</t>
  </si>
  <si>
    <t>NYSE:PDX</t>
  </si>
  <si>
    <t>NYSE:BOND</t>
  </si>
  <si>
    <t>NYSE:PFN</t>
  </si>
  <si>
    <t>NYSE:PML</t>
  </si>
  <si>
    <t>NASDAQGS:PNFP</t>
  </si>
  <si>
    <t>NYSE:PNW</t>
  </si>
  <si>
    <t>NYSE:PINS</t>
  </si>
  <si>
    <t>NYSE:PIPR</t>
  </si>
  <si>
    <t>NYSE:PBI</t>
  </si>
  <si>
    <t>NYSE:PJT</t>
  </si>
  <si>
    <t>NASDAQGS:PAA</t>
  </si>
  <si>
    <t>NASDAQGS:PAGP</t>
  </si>
  <si>
    <t>NYSE:PLNT</t>
  </si>
  <si>
    <t>NASDAQGS:PLYA</t>
  </si>
  <si>
    <t>NASDAQGS:PLTK</t>
  </si>
  <si>
    <t>NASDAQGS:PLXS</t>
  </si>
  <si>
    <t>NASDAQGS:PLRX</t>
  </si>
  <si>
    <t>NYSE:PLYM</t>
  </si>
  <si>
    <t>NYSE:PII</t>
  </si>
  <si>
    <t>NASDAQGS:PONY</t>
  </si>
  <si>
    <t>NASDAQGS:POOL</t>
  </si>
  <si>
    <t>NASDAQGS:BPOP</t>
  </si>
  <si>
    <t>NASDAQGS:PTLO</t>
  </si>
  <si>
    <t>NYSE:POR</t>
  </si>
  <si>
    <t>NYSE:POST</t>
  </si>
  <si>
    <t>NASDAQGS:PCH</t>
  </si>
  <si>
    <t>NASDAQGS:POWL</t>
  </si>
  <si>
    <t>NASDAQGS:POWI</t>
  </si>
  <si>
    <t>NASDAQGM:AIOT</t>
  </si>
  <si>
    <t>NYSE:PPG</t>
  </si>
  <si>
    <t>NYSE:PPL</t>
  </si>
  <si>
    <t>NASDAQGS:PRAA</t>
  </si>
  <si>
    <t>NASDAQGS:PRAX</t>
  </si>
  <si>
    <t>NASDAQGS:PFBC</t>
  </si>
  <si>
    <t>NASDAQGS:PLPC</t>
  </si>
  <si>
    <t>NASDAQGS:PFC</t>
  </si>
  <si>
    <t>NASDAQGS:PINC</t>
  </si>
  <si>
    <t>NYSE:PBH</t>
  </si>
  <si>
    <t>NASDAQGS:PSMT</t>
  </si>
  <si>
    <t>NYSE:PRI</t>
  </si>
  <si>
    <t>NYSE:PRMB</t>
  </si>
  <si>
    <t>NYSE:PRIM</t>
  </si>
  <si>
    <t>NASDAQGM:USMC</t>
  </si>
  <si>
    <t>NASDAQGM:PSC</t>
  </si>
  <si>
    <t>NASDAQGS:PFG</t>
  </si>
  <si>
    <t>NASDAQCM:PRTH</t>
  </si>
  <si>
    <t>NASDAQGS:PRVA</t>
  </si>
  <si>
    <t>NYSE:PRA</t>
  </si>
  <si>
    <t>NASDAQGM:PRCT</t>
  </si>
  <si>
    <t>NYSE:PCOR</t>
  </si>
  <si>
    <t>NASDAQGS:ACDC</t>
  </si>
  <si>
    <t>NYSE:PRG</t>
  </si>
  <si>
    <t>NASDAQGS:PRGS</t>
  </si>
  <si>
    <t>NASDAQGS:PGNY</t>
  </si>
  <si>
    <t>NYSE:PLD</t>
  </si>
  <si>
    <t>NYSE:PGRU</t>
  </si>
  <si>
    <t>NYSE:PUMP</t>
  </si>
  <si>
    <t>NYSE:PRO</t>
  </si>
  <si>
    <t>NASDAQGM:TQQQ</t>
  </si>
  <si>
    <t>NASDAQGM:SQQQ</t>
  </si>
  <si>
    <t>NYSE:PB</t>
  </si>
  <si>
    <t>NASDAQGM:PTGX</t>
  </si>
  <si>
    <t>NASDAQGS:PRTA</t>
  </si>
  <si>
    <t>NYSE:PRLB</t>
  </si>
  <si>
    <t>NYSE:PFS</t>
  </si>
  <si>
    <t>NYSE:PRU</t>
  </si>
  <si>
    <t>NASDAQGS:PTC</t>
  </si>
  <si>
    <t>NASDAQGS:PTCT</t>
  </si>
  <si>
    <t>NYSE:PEG</t>
  </si>
  <si>
    <t>NYSE:PSA</t>
  </si>
  <si>
    <t>NASDAQGM:PUBM</t>
  </si>
  <si>
    <t>NASDAQCM:PLSE</t>
  </si>
  <si>
    <t>NYSE:PHM</t>
  </si>
  <si>
    <t>NYSE:PSTG</t>
  </si>
  <si>
    <t>NASDAQCM:PCT</t>
  </si>
  <si>
    <t>NYSE:PVH</t>
  </si>
  <si>
    <t>NYSE:QTWO</t>
  </si>
  <si>
    <t>NASDAQGM:QCRH</t>
  </si>
  <si>
    <t>NYSE:QGEN</t>
  </si>
  <si>
    <t>NASDAQGS:QFIN</t>
  </si>
  <si>
    <t>NASDAQGS:QRVO</t>
  </si>
  <si>
    <t>NYSE:KWR</t>
  </si>
  <si>
    <t>NASDAQGS:QCOM</t>
  </si>
  <si>
    <t>NASDAQGS:QLYS</t>
  </si>
  <si>
    <t>NYSE:NX</t>
  </si>
  <si>
    <t>NYSE:PWR</t>
  </si>
  <si>
    <t>NASDAQCM:QUBT</t>
  </si>
  <si>
    <t>NYSE:QS</t>
  </si>
  <si>
    <t>NYSE:DGX</t>
  </si>
  <si>
    <t>NASDAQGS:QDEL</t>
  </si>
  <si>
    <t>NASDAQGS:QNST</t>
  </si>
  <si>
    <t>NASDAQCM:QXO</t>
  </si>
  <si>
    <t>NYSE:RDN</t>
  </si>
  <si>
    <t>NASDAQGS:RDUS</t>
  </si>
  <si>
    <t>NASDAQGM:RDNT</t>
  </si>
  <si>
    <t>NASDAQGS:RDWR</t>
  </si>
  <si>
    <t>NYSE:RL</t>
  </si>
  <si>
    <t>NASDAQGS:METC</t>
  </si>
  <si>
    <t>NASDAQGS:RMBS</t>
  </si>
  <si>
    <t>NYSE:RRC</t>
  </si>
  <si>
    <t>NYSE:PACK</t>
  </si>
  <si>
    <t>NASDAQGM:RPD</t>
  </si>
  <si>
    <t>NASDAQGM:RAPP</t>
  </si>
  <si>
    <t>NYSE:RJF</t>
  </si>
  <si>
    <t>NYSE:RYAM</t>
  </si>
  <si>
    <t>NYSE:RYN</t>
  </si>
  <si>
    <t>NYSE:RBA</t>
  </si>
  <si>
    <t>NYSE:RBC</t>
  </si>
  <si>
    <t>NYSE:RC</t>
  </si>
  <si>
    <t>NYSE:O</t>
  </si>
  <si>
    <t>NYSEAM:UTG</t>
  </si>
  <si>
    <t>NASDAQGS:RXRX</t>
  </si>
  <si>
    <t>NASDAQCM:RCAT</t>
  </si>
  <si>
    <t>NASDAQGS:RRR</t>
  </si>
  <si>
    <t>NASDAQCM:RDVT</t>
  </si>
  <si>
    <t>NYSE:RDDT</t>
  </si>
  <si>
    <t>NASDAQGS:RDFN</t>
  </si>
  <si>
    <t>NYSE:RDW</t>
  </si>
  <si>
    <t>NYSE:RWT</t>
  </si>
  <si>
    <t>NYSE:RRX</t>
  </si>
  <si>
    <t>NASDAQGS:REG</t>
  </si>
  <si>
    <t>NASDAQGS:REGN</t>
  </si>
  <si>
    <t>NYSE:RF</t>
  </si>
  <si>
    <t>NYSE:RGA</t>
  </si>
  <si>
    <t>NYSE:RS</t>
  </si>
  <si>
    <t>NASDAQGS:RELY</t>
  </si>
  <si>
    <t>NYSE:RNR</t>
  </si>
  <si>
    <t>NYSE:RNST</t>
  </si>
  <si>
    <t>NASDAQGS:RNW</t>
  </si>
  <si>
    <t>NASDAQCM:RPAY</t>
  </si>
  <si>
    <t>NASDAQGS:RGEN</t>
  </si>
  <si>
    <t>NASDAQGS:REPL</t>
  </si>
  <si>
    <t>NASDAQGS:RBCA.A</t>
  </si>
  <si>
    <t>NYSE:RSG</t>
  </si>
  <si>
    <t>NASDAQGM:RSVR</t>
  </si>
  <si>
    <t>NYSE:REZI</t>
  </si>
  <si>
    <t>NYSE:RMD</t>
  </si>
  <si>
    <t>NYSE:QSR</t>
  </si>
  <si>
    <t>NASDAQGS:ROIC</t>
  </si>
  <si>
    <t>NYSE:REVG</t>
  </si>
  <si>
    <t>NASDAQGS:RVMD</t>
  </si>
  <si>
    <t>NYSE:RVLV</t>
  </si>
  <si>
    <t>NYSE:RVTY</t>
  </si>
  <si>
    <t>NYSE:REX</t>
  </si>
  <si>
    <t>NYSE:REXR</t>
  </si>
  <si>
    <t>NASDAQGS:REYN</t>
  </si>
  <si>
    <t>NYSE:RH</t>
  </si>
  <si>
    <t>NASDAQGM:RYTM</t>
  </si>
  <si>
    <t>NYSEAM:REPX</t>
  </si>
  <si>
    <t>NYSE:RNG</t>
  </si>
  <si>
    <t>NASDAQCM:RIOT</t>
  </si>
  <si>
    <t>NYSE:RITM</t>
  </si>
  <si>
    <t>NASDAQGS:RIVN</t>
  </si>
  <si>
    <t>NYSE:RLI</t>
  </si>
  <si>
    <t>NYSE:RLJ</t>
  </si>
  <si>
    <t>NYSE:RHI</t>
  </si>
  <si>
    <t>NASDAQGS:HOOD</t>
  </si>
  <si>
    <t>NYSE:RBLX</t>
  </si>
  <si>
    <t>NYSE:RKT</t>
  </si>
  <si>
    <t>NASDAQCM:RKLB</t>
  </si>
  <si>
    <t>NASDAQGM:RCKT</t>
  </si>
  <si>
    <t>NYSE:ROK</t>
  </si>
  <si>
    <t>NYSE:ROG</t>
  </si>
  <si>
    <t>NASDAQGS:ROIV</t>
  </si>
  <si>
    <t>NASDAQGS:ROKU</t>
  </si>
  <si>
    <t>NYSE:ROL</t>
  </si>
  <si>
    <t>NASDAQGS:ROOT</t>
  </si>
  <si>
    <t>NASDAQGS:ROP</t>
  </si>
  <si>
    <t>NASDAQGS:ROST</t>
  </si>
  <si>
    <t>NYSE:RCL</t>
  </si>
  <si>
    <t>NASDAQGS:RGLD</t>
  </si>
  <si>
    <t>NASDAQGS:RPRX</t>
  </si>
  <si>
    <t>NYSE:RMT</t>
  </si>
  <si>
    <t>NYSE:RVT</t>
  </si>
  <si>
    <t>NYSE:RES</t>
  </si>
  <si>
    <t>NYSE:RPM</t>
  </si>
  <si>
    <t>NYSE:RTX</t>
  </si>
  <si>
    <t>NYSE:RBRK</t>
  </si>
  <si>
    <t>NASDAQGM:RUM</t>
  </si>
  <si>
    <t>NASDAQGS:RUSH.A</t>
  </si>
  <si>
    <t>NYSE:RSI</t>
  </si>
  <si>
    <t>NYSE:RXO</t>
  </si>
  <si>
    <t>NASDAQGM:RXST</t>
  </si>
  <si>
    <t>NYSE:RYAN</t>
  </si>
  <si>
    <t>NYSE:R</t>
  </si>
  <si>
    <t>NYSE:RYI</t>
  </si>
  <si>
    <t>NYSE:RHP</t>
  </si>
  <si>
    <t>NYSE:SPGI</t>
  </si>
  <si>
    <t>NASDAQGS:STBA</t>
  </si>
  <si>
    <t>NYSE:SBR</t>
  </si>
  <si>
    <t>NYSE:SOC</t>
  </si>
  <si>
    <t>NASDAQGS:SBRA</t>
  </si>
  <si>
    <t>NYSE:SAFE</t>
  </si>
  <si>
    <t>NASDAQGS:SAFT</t>
  </si>
  <si>
    <t>NASDAQGS:SAIA</t>
  </si>
  <si>
    <t>NYSE:CRM</t>
  </si>
  <si>
    <t>NYSE:SBH</t>
  </si>
  <si>
    <t>NYSE:IOT</t>
  </si>
  <si>
    <t>NASDAQGS:SASR</t>
  </si>
  <si>
    <t>NASDAQGS:SANM</t>
  </si>
  <si>
    <t>NASDAQGS:SPNS</t>
  </si>
  <si>
    <t>NASDAQGS:SRPT</t>
  </si>
  <si>
    <t>NYSE:BFS</t>
  </si>
  <si>
    <t>NYSE:SVV</t>
  </si>
  <si>
    <t>NASDAQGS:SBAC</t>
  </si>
  <si>
    <t>NASDAQGM:SBC</t>
  </si>
  <si>
    <t>NASDAQGS:SCSC</t>
  </si>
  <si>
    <t>NYSE:SLB</t>
  </si>
  <si>
    <t>NYSE:SNDR</t>
  </si>
  <si>
    <t>NASDAQGS:SRRK</t>
  </si>
  <si>
    <t>NASDAQGS:SCHL</t>
  </si>
  <si>
    <t>NASDAQGS:SDGR</t>
  </si>
  <si>
    <t>NASDAQGS:SAIC</t>
  </si>
  <si>
    <t>NYSE:STNG</t>
  </si>
  <si>
    <t>NYSE:SE</t>
  </si>
  <si>
    <t>NYSEAM:SEB</t>
  </si>
  <si>
    <t>NASDAQGS:SBCF</t>
  </si>
  <si>
    <t>NYSE:SDRL</t>
  </si>
  <si>
    <t>NASDAQGS:STX</t>
  </si>
  <si>
    <t>NYSE:SEE</t>
  </si>
  <si>
    <t>NASDAQGS:SCWX</t>
  </si>
  <si>
    <t>NASDAQGS:SEIC</t>
  </si>
  <si>
    <t>NYSE:SEM</t>
  </si>
  <si>
    <t>NYSE:WTTR</t>
  </si>
  <si>
    <t>NASDAQGS:SIGI</t>
  </si>
  <si>
    <t>NYSE:SRE</t>
  </si>
  <si>
    <t>NYSE:SEMR</t>
  </si>
  <si>
    <t>NASDAQGS:SMTC</t>
  </si>
  <si>
    <t>NASDAQGS:SENE.A</t>
  </si>
  <si>
    <t>NYSE:ST</t>
  </si>
  <si>
    <t>NYSE:SXT</t>
  </si>
  <si>
    <t>NYSE:S</t>
  </si>
  <si>
    <t>NASDAQGM:SEPN</t>
  </si>
  <si>
    <t>NYSE:SCI</t>
  </si>
  <si>
    <t>NYSE:NOW</t>
  </si>
  <si>
    <t>NYSE:SFBS</t>
  </si>
  <si>
    <t>NASDAQCM:SEZL</t>
  </si>
  <si>
    <t>NYSE:SFL</t>
  </si>
  <si>
    <t>NYSE:SHAK</t>
  </si>
  <si>
    <t>NYSE:SN</t>
  </si>
  <si>
    <t>NASDAQGS:SHEN</t>
  </si>
  <si>
    <t>NYSE:FOUR</t>
  </si>
  <si>
    <t>NASDAQGS:SCVL</t>
  </si>
  <si>
    <t>NYSE:SHOP</t>
  </si>
  <si>
    <t>NASDAQGS:SHBI</t>
  </si>
  <si>
    <t>NYSE:SSTK</t>
  </si>
  <si>
    <t>NASDAQGM:SIBN</t>
  </si>
  <si>
    <t>NASDAQCM:SGML</t>
  </si>
  <si>
    <t>NYSE:SIG</t>
  </si>
  <si>
    <t>NYSE:SILA</t>
  </si>
  <si>
    <t>NYSE:SLGN</t>
  </si>
  <si>
    <t>NASDAQGS:SLAB</t>
  </si>
  <si>
    <t>NASDAQGS:SIMO</t>
  </si>
  <si>
    <t>NYSE:SMWB</t>
  </si>
  <si>
    <t>NASDAQGS:SFNC</t>
  </si>
  <si>
    <t>NYSE:SPG</t>
  </si>
  <si>
    <t>NYSE:SSD</t>
  </si>
  <si>
    <t>NASDAQGS:SLP</t>
  </si>
  <si>
    <t>NASDAQGS:SBGI</t>
  </si>
  <si>
    <t>NASDAQGS:SIRI</t>
  </si>
  <si>
    <t>NYSE:SPNT</t>
  </si>
  <si>
    <t>NYSE:SITC</t>
  </si>
  <si>
    <t>NYSE:SITE</t>
  </si>
  <si>
    <t>NASDAQGM:SITM</t>
  </si>
  <si>
    <t>NYSE:STR</t>
  </si>
  <si>
    <t>NYSE:FUN</t>
  </si>
  <si>
    <t>NYSE:TSLX</t>
  </si>
  <si>
    <t>NASDAQGS:SJW</t>
  </si>
  <si>
    <t>NYSE:SKX</t>
  </si>
  <si>
    <t>NASDAQGS:SKWD</t>
  </si>
  <si>
    <t>NASDAQGS:SKYW</t>
  </si>
  <si>
    <t>NASDAQGS:SWKS</t>
  </si>
  <si>
    <t>NYSE:SLG</t>
  </si>
  <si>
    <t>NASDAQGS:SLM</t>
  </si>
  <si>
    <t>NASDAQGS:SLRC</t>
  </si>
  <si>
    <t>NYSE:SM</t>
  </si>
  <si>
    <t>NYSE:SMBK</t>
  </si>
  <si>
    <t>NYSE:SMAR</t>
  </si>
  <si>
    <t>NASDAQGS:SWBI</t>
  </si>
  <si>
    <t>NYSE:SW</t>
  </si>
  <si>
    <t>NYSE:SNAP</t>
  </si>
  <si>
    <t>NYSE:SNA</t>
  </si>
  <si>
    <t>NYSE:SNOW</t>
  </si>
  <si>
    <t>NYSE:SQM</t>
  </si>
  <si>
    <t>NASDAQGS:SOFI</t>
  </si>
  <si>
    <t>NYSE:SHCO</t>
  </si>
  <si>
    <t>NASDAQGS:SEDG</t>
  </si>
  <si>
    <t>NYSE:SEI</t>
  </si>
  <si>
    <t>NYSE:SWI</t>
  </si>
  <si>
    <t>NASDAQCM:SLNO</t>
  </si>
  <si>
    <t>NYSE:SOLV</t>
  </si>
  <si>
    <t>NYSE:SAH</t>
  </si>
  <si>
    <t>NYSE:SON</t>
  </si>
  <si>
    <t>NASDAQGS:SONO</t>
  </si>
  <si>
    <t>NASDAQGS:SHC</t>
  </si>
  <si>
    <t>NASDAQGM:SOUN</t>
  </si>
  <si>
    <t>NASDAQGS:SPFI</t>
  </si>
  <si>
    <t>NYSE:SCCO</t>
  </si>
  <si>
    <t>NASDAQGM:SMBC</t>
  </si>
  <si>
    <t>NYSE:SBSI</t>
  </si>
  <si>
    <t>NYSE:SSB</t>
  </si>
  <si>
    <t>NYSE:LUV</t>
  </si>
  <si>
    <t>NYSE:SWX</t>
  </si>
  <si>
    <t>NASDAQGS:SPTN</t>
  </si>
  <si>
    <t>NYSE:SPB</t>
  </si>
  <si>
    <t>NYSE:SPHR</t>
  </si>
  <si>
    <t>NYSE:SR</t>
  </si>
  <si>
    <t>NYSE:SPR</t>
  </si>
  <si>
    <t>NASDAQGS:SRAD</t>
  </si>
  <si>
    <t>NYSE:SPOT</t>
  </si>
  <si>
    <t>NASDAQGS:SWTX</t>
  </si>
  <si>
    <t>NYSE:CXM</t>
  </si>
  <si>
    <t>NASDAQCM:SPT</t>
  </si>
  <si>
    <t>NASDAQGS:SFM</t>
  </si>
  <si>
    <t>NASDAQGS:SPSC</t>
  </si>
  <si>
    <t>NYSE:SPXC</t>
  </si>
  <si>
    <t>NASDAQGS:SYRE</t>
  </si>
  <si>
    <t>NYSE:STEW</t>
  </si>
  <si>
    <t>NASDAQGS:SSNC</t>
  </si>
  <si>
    <t>NASDAQGM:STAA</t>
  </si>
  <si>
    <t>NYSE:STAG</t>
  </si>
  <si>
    <t>NASDAQGS:STGW</t>
  </si>
  <si>
    <t>NYSE:SMP</t>
  </si>
  <si>
    <t>NYSE:SARO</t>
  </si>
  <si>
    <t>NYSE:SXI</t>
  </si>
  <si>
    <t>NYSE:SWK</t>
  </si>
  <si>
    <t>NASDAQGS:SBLK</t>
  </si>
  <si>
    <t>NASDAQGS:SBUX</t>
  </si>
  <si>
    <t>NYSE:STWD</t>
  </si>
  <si>
    <t>NYSE:STT</t>
  </si>
  <si>
    <t>NASDAQGS:STLD</t>
  </si>
  <si>
    <t>NYSE:SPLP</t>
  </si>
  <si>
    <t>NYSE:SCS</t>
  </si>
  <si>
    <t>NYSE:STEL</t>
  </si>
  <si>
    <t>NYSE:SCL</t>
  </si>
  <si>
    <t>NASDAQGS:STEP</t>
  </si>
  <si>
    <t>NYSE:STE</t>
  </si>
  <si>
    <t>NASDAQGS:STRL</t>
  </si>
  <si>
    <t>NYSE:STVN</t>
  </si>
  <si>
    <t>NASDAQGS:SHOO</t>
  </si>
  <si>
    <t>NYSE:STC</t>
  </si>
  <si>
    <t>NYSE:SF</t>
  </si>
  <si>
    <t>NASDAQGS:SYBT</t>
  </si>
  <si>
    <t>NASDAQGS:STOK</t>
  </si>
  <si>
    <t>NASDAQGS:STNE</t>
  </si>
  <si>
    <t>NASDAQGS:SNEX</t>
  </si>
  <si>
    <t>NASDAQGS:SSYS</t>
  </si>
  <si>
    <t>NASDAQGS:STRA</t>
  </si>
  <si>
    <t>NASDAQGM:HNDL</t>
  </si>
  <si>
    <t>NYSE:LRN</t>
  </si>
  <si>
    <t>NASDAQGM:GPCR</t>
  </si>
  <si>
    <t>NYSE:SYK</t>
  </si>
  <si>
    <t>NYSE:MSC</t>
  </si>
  <si>
    <t>NYSE:RGR</t>
  </si>
  <si>
    <t>NYSE:SPH</t>
  </si>
  <si>
    <t>NYSE:INN</t>
  </si>
  <si>
    <t>NYSE:SUM</t>
  </si>
  <si>
    <t>NASDAQGM:SMMT</t>
  </si>
  <si>
    <t>NYSE:SUI</t>
  </si>
  <si>
    <t>NASDAQGS:SNCY</t>
  </si>
  <si>
    <t>NASDAQCM:SDA</t>
  </si>
  <si>
    <t>NYSE:SXC</t>
  </si>
  <si>
    <t>NYSE:SUN</t>
  </si>
  <si>
    <t>NASDAQGS:STKL</t>
  </si>
  <si>
    <t>NASDAQGS:RUN</t>
  </si>
  <si>
    <t>NYSE:SHO</t>
  </si>
  <si>
    <t>NYSE:SGHC</t>
  </si>
  <si>
    <t>NASDAQGS:SMCI</t>
  </si>
  <si>
    <t>NASDAQGM:SUPN</t>
  </si>
  <si>
    <t>NASDAQGS:SGRY</t>
  </si>
  <si>
    <t>NASDAQGS:SRDX</t>
  </si>
  <si>
    <t>NYSE:SG</t>
  </si>
  <si>
    <t>NYSE:SLVM</t>
  </si>
  <si>
    <t>NASDAQGM:SYM</t>
  </si>
  <si>
    <t>NASDAQGS:SYNA</t>
  </si>
  <si>
    <t>NYSE:SYF</t>
  </si>
  <si>
    <t>NASDAQGS:SNDX</t>
  </si>
  <si>
    <t>NASDAQGS:SNPS</t>
  </si>
  <si>
    <t>NYSE:SNV</t>
  </si>
  <si>
    <t>NYSE:SYY</t>
  </si>
  <si>
    <t>NASDAQGS:TROW</t>
  </si>
  <si>
    <t>NASDAQGS:TTWO</t>
  </si>
  <si>
    <t>NYSE:TAL</t>
  </si>
  <si>
    <t>NASDAQGS:TLN</t>
  </si>
  <si>
    <t>NYSE:TALO</t>
  </si>
  <si>
    <t>NASDAQGM:TNDM</t>
  </si>
  <si>
    <t>NYSE:SKT</t>
  </si>
  <si>
    <t>NYSE:TPR</t>
  </si>
  <si>
    <t>NYSE:TRGP</t>
  </si>
  <si>
    <t>NYSE:TGT</t>
  </si>
  <si>
    <t>NASDAQCM:TH</t>
  </si>
  <si>
    <t>NASDAQGS:TARS</t>
  </si>
  <si>
    <t>NASDAQGS:TASK</t>
  </si>
  <si>
    <t>NYSE:TMHC</t>
  </si>
  <si>
    <t>NYSE:VOTE</t>
  </si>
  <si>
    <t>NYSE:SNX</t>
  </si>
  <si>
    <t>NYSE:TEL</t>
  </si>
  <si>
    <t>NYSE:FTI</t>
  </si>
  <si>
    <t>NASDAQGM:TTGT</t>
  </si>
  <si>
    <t>NYSE:TGLS</t>
  </si>
  <si>
    <t>NASDAQGM:TECX</t>
  </si>
  <si>
    <t>NYSE:TK</t>
  </si>
  <si>
    <t>NYSE:TNK</t>
  </si>
  <si>
    <t>NYSE:TGNA</t>
  </si>
  <si>
    <t>NYSE:TDOC</t>
  </si>
  <si>
    <t>NYSE:TDY</t>
  </si>
  <si>
    <t>NYSE:TFX</t>
  </si>
  <si>
    <t>NYSE:TDS</t>
  </si>
  <si>
    <t>NYSE:TPX</t>
  </si>
  <si>
    <t>NASDAQGS:TEM</t>
  </si>
  <si>
    <t>NASDAQGS:TENB</t>
  </si>
  <si>
    <t>NYSE:TME</t>
  </si>
  <si>
    <t>NYSE:THC</t>
  </si>
  <si>
    <t>NYSE:TNC</t>
  </si>
  <si>
    <t>NYSE:TDC</t>
  </si>
  <si>
    <t>NASDAQGS:TER</t>
  </si>
  <si>
    <t>NASDAQCM:WULF</t>
  </si>
  <si>
    <t>NYSE:TEX</t>
  </si>
  <si>
    <t>NYSE:TX</t>
  </si>
  <si>
    <t>NYSE:TRNO</t>
  </si>
  <si>
    <t>NASDAQGS:TSLA</t>
  </si>
  <si>
    <t>NASDAQGS:TTEK</t>
  </si>
  <si>
    <t>NYSE:TEVA</t>
  </si>
  <si>
    <t>NASDAQGS:TCBI</t>
  </si>
  <si>
    <t>NASDAQGS:TXN</t>
  </si>
  <si>
    <t>NYSE:TPL</t>
  </si>
  <si>
    <t>NASDAQGS:TXRH</t>
  </si>
  <si>
    <t>NYSE:TXT</t>
  </si>
  <si>
    <t>NASDAQGS:TFSL</t>
  </si>
  <si>
    <t>NASDAQCM:TGTX</t>
  </si>
  <si>
    <t>NASDAQGM:BAFE</t>
  </si>
  <si>
    <t>NYSE:AES</t>
  </si>
  <si>
    <t>NYSE:ALL</t>
  </si>
  <si>
    <t>NASDAQGS:ANDE</t>
  </si>
  <si>
    <t>NYSE:AZEK</t>
  </si>
  <si>
    <t>NASDAQGS:BWIN</t>
  </si>
  <si>
    <t>NASDAQGS:TBBK</t>
  </si>
  <si>
    <t>NYSE:NTB</t>
  </si>
  <si>
    <t>NYSE:BK</t>
  </si>
  <si>
    <t>NYSE:BA</t>
  </si>
  <si>
    <t>NYSE:SAM</t>
  </si>
  <si>
    <t>NYSE:BCO</t>
  </si>
  <si>
    <t>NYSE:BKE</t>
  </si>
  <si>
    <t>NASDAQGS:CPB</t>
  </si>
  <si>
    <t>NASDAQGS:CG</t>
  </si>
  <si>
    <t>NYSE:SCHW</t>
  </si>
  <si>
    <t>NASDAQGS:CAKE</t>
  </si>
  <si>
    <t>NASDAQGS:CHEF</t>
  </si>
  <si>
    <t>NYSE:CC</t>
  </si>
  <si>
    <t>NYSE:CI</t>
  </si>
  <si>
    <t>NYSE:CLX</t>
  </si>
  <si>
    <t>NYSE:KO</t>
  </si>
  <si>
    <t>NASDAQGS:COO</t>
  </si>
  <si>
    <t>NYSE:NAPA</t>
  </si>
  <si>
    <t>NASDAQGS:ENSG</t>
  </si>
  <si>
    <t>NYSE:EL</t>
  </si>
  <si>
    <t>NYSE:FBMS</t>
  </si>
  <si>
    <t>NYSE:GDV</t>
  </si>
  <si>
    <t>NYSE:GAB</t>
  </si>
  <si>
    <t>NYSE:GAP</t>
  </si>
  <si>
    <t>NYSE:GEO</t>
  </si>
  <si>
    <t>NYSE:GS</t>
  </si>
  <si>
    <t>NASDAQGS:GT</t>
  </si>
  <si>
    <t>NYSE:GRC</t>
  </si>
  <si>
    <t>NYSE:GBX</t>
  </si>
  <si>
    <t>NASDAQGS:HCKT</t>
  </si>
  <si>
    <t>NASDAQGS:HAIN</t>
  </si>
  <si>
    <t>NYSE:THG</t>
  </si>
  <si>
    <t>NYSE:HIG</t>
  </si>
  <si>
    <t>NYSE:HSY</t>
  </si>
  <si>
    <t>NYSE:HD</t>
  </si>
  <si>
    <t>NASDAQGS:HNST</t>
  </si>
  <si>
    <t>NYSE:IFN</t>
  </si>
  <si>
    <t>NYSE:IPG</t>
  </si>
  <si>
    <t>NYSE:SJM</t>
  </si>
  <si>
    <t>NASDAQGS:KHC</t>
  </si>
  <si>
    <t>NYSE:KR</t>
  </si>
  <si>
    <t>NASDAQGM:LOVE</t>
  </si>
  <si>
    <t>NYSE:MAC</t>
  </si>
  <si>
    <t>NYSE:MCS</t>
  </si>
  <si>
    <t>NASDAQGS:MIDD</t>
  </si>
  <si>
    <t>NYSE:MOS</t>
  </si>
  <si>
    <t>NYSE:NYT</t>
  </si>
  <si>
    <t>NASDAQGS:ODP</t>
  </si>
  <si>
    <t>NASDAQGS:PNTG</t>
  </si>
  <si>
    <t>NYSE:PNC</t>
  </si>
  <si>
    <t>NYSE:PG</t>
  </si>
  <si>
    <t>NYSE:PGR</t>
  </si>
  <si>
    <t>NASDAQGM:TBIL</t>
  </si>
  <si>
    <t>NASDAQGM:XBIL</t>
  </si>
  <si>
    <t>NASDAQCM:REAX</t>
  </si>
  <si>
    <t>NYSE:SMG</t>
  </si>
  <si>
    <t>NYSE:SHW</t>
  </si>
  <si>
    <t>NASDAQCM:SMPL</t>
  </si>
  <si>
    <t>NYSE:SO</t>
  </si>
  <si>
    <t>NYSE:JOE</t>
  </si>
  <si>
    <t>NYSE:TKR</t>
  </si>
  <si>
    <t>NYSE:TJX</t>
  </si>
  <si>
    <t>NYSE:TTC</t>
  </si>
  <si>
    <t>NASDAQGM:TTD</t>
  </si>
  <si>
    <t>NYSE:TRV</t>
  </si>
  <si>
    <t>NASDAQGS:COCO</t>
  </si>
  <si>
    <t>NYSE:DIS</t>
  </si>
  <si>
    <t>NASDAQGS:WEN</t>
  </si>
  <si>
    <t>NYSE:WU</t>
  </si>
  <si>
    <t>NYSE:WMB</t>
  </si>
  <si>
    <t>NASDAQGS:YORW</t>
  </si>
  <si>
    <t>NYSE:TMO</t>
  </si>
  <si>
    <t>NYSE:THR</t>
  </si>
  <si>
    <t>NASDAQGM:THRD</t>
  </si>
  <si>
    <t>NYSE:THO</t>
  </si>
  <si>
    <t>NASDAQGS:TBLD</t>
  </si>
  <si>
    <t>NASDAQCM:THRY</t>
  </si>
  <si>
    <t>NYSE:TDW</t>
  </si>
  <si>
    <t>NASDAQCM:TIPT</t>
  </si>
  <si>
    <t>NYSE:TKO</t>
  </si>
  <si>
    <t>NASDAQGS:TMUS</t>
  </si>
  <si>
    <t>NYSE:TOST</t>
  </si>
  <si>
    <t>NYSE:TOL</t>
  </si>
  <si>
    <t>NYSEAM:TMP</t>
  </si>
  <si>
    <t>NYSE:TR</t>
  </si>
  <si>
    <t>NYSE:BLD</t>
  </si>
  <si>
    <t>NYSE:MODG</t>
  </si>
  <si>
    <t>NASDAQGS:TRML</t>
  </si>
  <si>
    <t>NASDAQGS:TSEM</t>
  </si>
  <si>
    <t>NASDAQGS:TOWN</t>
  </si>
  <si>
    <t>NASDAQGS:TPG</t>
  </si>
  <si>
    <t>NYSE:TRTX</t>
  </si>
  <si>
    <t>NASDAQGS:TSCO</t>
  </si>
  <si>
    <t>NASDAQGS:TW</t>
  </si>
  <si>
    <t>NYSE:TT</t>
  </si>
  <si>
    <t>NASDAQGM:TRNS</t>
  </si>
  <si>
    <t>NYSE:TDG</t>
  </si>
  <si>
    <t>NASDAQGM:TMDX</t>
  </si>
  <si>
    <t>NYSE:TRU</t>
  </si>
  <si>
    <t>NYSE:TNL</t>
  </si>
  <si>
    <t>NASDAQGM:TVTX</t>
  </si>
  <si>
    <t>NYSE:THS</t>
  </si>
  <si>
    <t>NYSE:TREX</t>
  </si>
  <si>
    <t>NYSE:TPH</t>
  </si>
  <si>
    <t>NASDAQGS:TCBK</t>
  </si>
  <si>
    <t>NYSE:TY</t>
  </si>
  <si>
    <t>NASDAQGS:TRS</t>
  </si>
  <si>
    <t>NASDAQGS:TRMB</t>
  </si>
  <si>
    <t>NYSE:TNET</t>
  </si>
  <si>
    <t>NASDAQGS:TRIN</t>
  </si>
  <si>
    <t>NYSE:TRN</t>
  </si>
  <si>
    <t>NASDAQGS:TCOM</t>
  </si>
  <si>
    <t>NASDAQGS:TRIP</t>
  </si>
  <si>
    <t>NASDAQGS:TFIN</t>
  </si>
  <si>
    <t>NYSE:TGI</t>
  </si>
  <si>
    <t>NYSE:TROX</t>
  </si>
  <si>
    <t>NYSE:TFC</t>
  </si>
  <si>
    <t>NASDAQGM:DJT</t>
  </si>
  <si>
    <t>NASDAQGM:TRUP</t>
  </si>
  <si>
    <t>NASDAQGS:TRST</t>
  </si>
  <si>
    <t>NASDAQGS:TRMK</t>
  </si>
  <si>
    <t>NYSE:TEN</t>
  </si>
  <si>
    <t>NASDAQGS:TTMI</t>
  </si>
  <si>
    <t>NYSE:TPB</t>
  </si>
  <si>
    <t>NYSE:TPC</t>
  </si>
  <si>
    <t>NASDAQGS:TWFG</t>
  </si>
  <si>
    <t>NYSE:TWLO</t>
  </si>
  <si>
    <t>NASDAQGS:TWST</t>
  </si>
  <si>
    <t>NYSE:TWO</t>
  </si>
  <si>
    <t>NYSE:TXNM</t>
  </si>
  <si>
    <t>NYSE:TXO</t>
  </si>
  <si>
    <t>NYSE:TYL</t>
  </si>
  <si>
    <t>NASDAQGS:TYRA</t>
  </si>
  <si>
    <t>NYSE:TSN</t>
  </si>
  <si>
    <t>NYSE:USB</t>
  </si>
  <si>
    <t>NYSE:USPH</t>
  </si>
  <si>
    <t>NYSE:UBER</t>
  </si>
  <si>
    <t>NYSE:UI</t>
  </si>
  <si>
    <t>NASDAQGS:UDMY</t>
  </si>
  <si>
    <t>NYSE:UDR</t>
  </si>
  <si>
    <t>NASDAQGS:UFPI</t>
  </si>
  <si>
    <t>NASDAQCM:UFPT</t>
  </si>
  <si>
    <t>NYSE:UGI</t>
  </si>
  <si>
    <t>NYSE:UHAL</t>
  </si>
  <si>
    <t>NYSE:PATH</t>
  </si>
  <si>
    <t>NYSE:ULS</t>
  </si>
  <si>
    <t>NASDAQGS:ULTA</t>
  </si>
  <si>
    <t>NASDAQGS:UCTT</t>
  </si>
  <si>
    <t>NASDAQGS:RARE</t>
  </si>
  <si>
    <t>NASDAQGS:UMBF</t>
  </si>
  <si>
    <t>NYSE:UMH</t>
  </si>
  <si>
    <t>NYSE:UAA</t>
  </si>
  <si>
    <t>NYSE:UNF</t>
  </si>
  <si>
    <t>NYSE:UNP</t>
  </si>
  <si>
    <t>NYSE:UIS</t>
  </si>
  <si>
    <t>NASDAQGS:UAL</t>
  </si>
  <si>
    <t>NASDAQGS:UBSI</t>
  </si>
  <si>
    <t>NYSE:UCB</t>
  </si>
  <si>
    <t>NASDAQGS:UFCS</t>
  </si>
  <si>
    <t>NYSE:UNFI</t>
  </si>
  <si>
    <t>NYSE:UPS</t>
  </si>
  <si>
    <t>NYSE:PRKS</t>
  </si>
  <si>
    <t>NYSE:URI</t>
  </si>
  <si>
    <t>NYSE:USM</t>
  </si>
  <si>
    <t>NASDAQGS:USLM</t>
  </si>
  <si>
    <t>NYSE:X</t>
  </si>
  <si>
    <t>NASDAQGS:UTHR</t>
  </si>
  <si>
    <t>NYSE:UNH</t>
  </si>
  <si>
    <t>NASDAQGS:UNIT</t>
  </si>
  <si>
    <t>NYSE:UTL</t>
  </si>
  <si>
    <t>NYSE:U</t>
  </si>
  <si>
    <t>NYSE:UVV</t>
  </si>
  <si>
    <t>NASDAQGS:OLED</t>
  </si>
  <si>
    <t>NYSE:UHT</t>
  </si>
  <si>
    <t>NYSE:UHS</t>
  </si>
  <si>
    <t>NYSE:UVE</t>
  </si>
  <si>
    <t>NASDAQGS:ULH</t>
  </si>
  <si>
    <t>NYSE:UTI</t>
  </si>
  <si>
    <t>NASDAQGS:UVSP</t>
  </si>
  <si>
    <t>NYSE:UNM</t>
  </si>
  <si>
    <t>NASDAQGS:TIGR</t>
  </si>
  <si>
    <t>NASDAQGS:UPBD</t>
  </si>
  <si>
    <t>NASDAQGS:UPST</t>
  </si>
  <si>
    <t>NASDAQGS:UPB</t>
  </si>
  <si>
    <t>NASDAQGS:UPWK</t>
  </si>
  <si>
    <t>NYSEAM:UEC</t>
  </si>
  <si>
    <t>NYSE:UE</t>
  </si>
  <si>
    <t>NASDAQGS:URBN</t>
  </si>
  <si>
    <t>NASDAQGM:URGN</t>
  </si>
  <si>
    <t>NYSE:USFD</t>
  </si>
  <si>
    <t>NYSE:USAC</t>
  </si>
  <si>
    <t>NYSE:USNA</t>
  </si>
  <si>
    <t>NYSE:UTZ</t>
  </si>
  <si>
    <t>NYSE:UWMC</t>
  </si>
  <si>
    <t>NASDAQGS:UXIN</t>
  </si>
  <si>
    <t>NYSE:VFC</t>
  </si>
  <si>
    <t>NYSE:VVX</t>
  </si>
  <si>
    <t>NYSE:EGY</t>
  </si>
  <si>
    <t>NYSE:MTN</t>
  </si>
  <si>
    <t>NYSE:VAL</t>
  </si>
  <si>
    <t>NYSE:VLO</t>
  </si>
  <si>
    <t>NYSE:VHI</t>
  </si>
  <si>
    <t>NASDAQGS:VLY</t>
  </si>
  <si>
    <t>NYSE:VMI</t>
  </si>
  <si>
    <t>NYSE:VVV</t>
  </si>
  <si>
    <t>NASDAQGM:ANGL</t>
  </si>
  <si>
    <t>NASDAQGM:PPH</t>
  </si>
  <si>
    <t>NASDAQGM:SMH</t>
  </si>
  <si>
    <t>NASDAQGM:BND</t>
  </si>
  <si>
    <t>NASDAQGM:BNDX</t>
  </si>
  <si>
    <t>NASDAQGM:VNQI</t>
  </si>
  <si>
    <t>NASDAQGM:VTIP</t>
  </si>
  <si>
    <t>NASDAQGM:VCIT</t>
  </si>
  <si>
    <t>NASDAQGM:VGIT</t>
  </si>
  <si>
    <t>NASDAQGM:VCLT</t>
  </si>
  <si>
    <t>NASDAQGM:VGLT</t>
  </si>
  <si>
    <t>NASDAQGM:VMBS</t>
  </si>
  <si>
    <t>NASDAQGM:VONE</t>
  </si>
  <si>
    <t>NASDAQGM:VONG</t>
  </si>
  <si>
    <t>NASDAQGM:VONV</t>
  </si>
  <si>
    <t>NASDAQGM:VTWO</t>
  </si>
  <si>
    <t>NASDAQGM:VTWG</t>
  </si>
  <si>
    <t>NASDAQGM:VTWV</t>
  </si>
  <si>
    <t>NASDAQGM:VTHR</t>
  </si>
  <si>
    <t>NASDAQGM:VCSH</t>
  </si>
  <si>
    <t>NASDAQGM:VGSH</t>
  </si>
  <si>
    <t>NASDAQGM:VTC</t>
  </si>
  <si>
    <t>NASDAQGM:BNDW</t>
  </si>
  <si>
    <t>NASDAQGM:VXUS</t>
  </si>
  <si>
    <t>NASDAQGM:VWOB</t>
  </si>
  <si>
    <t>NASDAQGM:VIGI</t>
  </si>
  <si>
    <t>NASDAQGM:VYMI</t>
  </si>
  <si>
    <t>NASDAQGS:VREX</t>
  </si>
  <si>
    <t>NASDAQGS:VRNS</t>
  </si>
  <si>
    <t>NASDAQGS:PCVX</t>
  </si>
  <si>
    <t>NASDAQGS:VECO</t>
  </si>
  <si>
    <t>NYSE:VEEV</t>
  </si>
  <si>
    <t>NYSE:VEL</t>
  </si>
  <si>
    <t>NYSE:VTR</t>
  </si>
  <si>
    <t>NASDAQCM:VEON</t>
  </si>
  <si>
    <t>NASDAQGM:VERA</t>
  </si>
  <si>
    <t>NASDAQGM:VCYT</t>
  </si>
  <si>
    <t>NYSE:VLTO</t>
  </si>
  <si>
    <t>NASDAQGM:VCEL</t>
  </si>
  <si>
    <t>NASDAQGS:VRNT</t>
  </si>
  <si>
    <t>NYSE:VRE</t>
  </si>
  <si>
    <t>NASDAQGS:VRSN</t>
  </si>
  <si>
    <t>NASDAQGS:VRSK</t>
  </si>
  <si>
    <t>NASDAQGM:VBTX</t>
  </si>
  <si>
    <t>NYSE:VZ</t>
  </si>
  <si>
    <t>NASDAQGM:VRNA</t>
  </si>
  <si>
    <t>NASDAQCM:VRRM</t>
  </si>
  <si>
    <t>NASDAQGS:VRTX</t>
  </si>
  <si>
    <t>NASDAQGM:VERX</t>
  </si>
  <si>
    <t>NYSE:VRT</t>
  </si>
  <si>
    <t>NYSE:VSTS</t>
  </si>
  <si>
    <t>NYSE:VVI</t>
  </si>
  <si>
    <t>NASDAQGS:VSAT</t>
  </si>
  <si>
    <t>NASDAQGS:VTRS</t>
  </si>
  <si>
    <t>NASDAQGS:VIAV</t>
  </si>
  <si>
    <t>NYSE:VICI</t>
  </si>
  <si>
    <t>NASDAQGS:VICR</t>
  </si>
  <si>
    <t>NYSE:VSCO</t>
  </si>
  <si>
    <t>NASDAQGS:VCTR</t>
  </si>
  <si>
    <t>NASDAQGM:UITB</t>
  </si>
  <si>
    <t>NASDAQGM:UBND</t>
  </si>
  <si>
    <t>NASDAQGM:VFLO</t>
  </si>
  <si>
    <t>NASDAQGM:USTB</t>
  </si>
  <si>
    <t>NASDAQGM:CFA</t>
  </si>
  <si>
    <t>NASDAQGM:CDC</t>
  </si>
  <si>
    <t>NYSE:VIK</t>
  </si>
  <si>
    <t>NASDAQCM:VKTX</t>
  </si>
  <si>
    <t>NASDAQGS:VMEO</t>
  </si>
  <si>
    <t>NASDAQGS:VINP</t>
  </si>
  <si>
    <t>NASDAQGS:VNOM</t>
  </si>
  <si>
    <t>NYSE:VIPS</t>
  </si>
  <si>
    <t>NASDAQGS:VIR</t>
  </si>
  <si>
    <t>NASDAQCM:VRDN</t>
  </si>
  <si>
    <t>NASDAQGS:VIRT</t>
  </si>
  <si>
    <t>NYSE:AIO</t>
  </si>
  <si>
    <t>NYSE:NFJ</t>
  </si>
  <si>
    <t>NYSE:NIE</t>
  </si>
  <si>
    <t>NYSE:VRTS</t>
  </si>
  <si>
    <t>NYSE:V</t>
  </si>
  <si>
    <t>NYSE:VSH</t>
  </si>
  <si>
    <t>NYSE:VSTO</t>
  </si>
  <si>
    <t>NASDAQGS:VC</t>
  </si>
  <si>
    <t>NYSE:VST</t>
  </si>
  <si>
    <t>NYSE:VTLE</t>
  </si>
  <si>
    <t>NASDAQGM:VITL</t>
  </si>
  <si>
    <t>NYSE:VTS</t>
  </si>
  <si>
    <t>NYSE:VZIO</t>
  </si>
  <si>
    <t>NYSE:VNT</t>
  </si>
  <si>
    <t>NYSE:VNO</t>
  </si>
  <si>
    <t>NYSE:VOYA</t>
  </si>
  <si>
    <t>NASDAQGS:VSEC</t>
  </si>
  <si>
    <t>NYSE:VTEX</t>
  </si>
  <si>
    <t>NYSE:VMC</t>
  </si>
  <si>
    <t>NYSE:WPC</t>
  </si>
  <si>
    <t>NYSE:WRB</t>
  </si>
  <si>
    <t>NYSE:GWW</t>
  </si>
  <si>
    <t>NYSE:WNC</t>
  </si>
  <si>
    <t>NASDAQGS:WAFD</t>
  </si>
  <si>
    <t>NASDAQGS:WBA</t>
  </si>
  <si>
    <t>NYSE:WD</t>
  </si>
  <si>
    <t>NYSE:WMT</t>
  </si>
  <si>
    <t>NYSE:WRBY</t>
  </si>
  <si>
    <t>NASDAQGS:WBD</t>
  </si>
  <si>
    <t>NASDAQGS:WMG</t>
  </si>
  <si>
    <t>NYSE:HCC</t>
  </si>
  <si>
    <t>NASDAQGS:WASH</t>
  </si>
  <si>
    <t>NYSE:WCN</t>
  </si>
  <si>
    <t>NYSE:WM</t>
  </si>
  <si>
    <t>NYSE:WAT</t>
  </si>
  <si>
    <t>NYSE:WSO</t>
  </si>
  <si>
    <t>NYSE:WTS</t>
  </si>
  <si>
    <t>NASDAQGM:WVE</t>
  </si>
  <si>
    <t>NYSE:W</t>
  </si>
  <si>
    <t>NASDAQGS:WAY</t>
  </si>
  <si>
    <t>NASDAQGS:WDFC</t>
  </si>
  <si>
    <t>NASDAQGS:WFRD</t>
  </si>
  <si>
    <t>NYSE:WEAV</t>
  </si>
  <si>
    <t>NYSE:WBS</t>
  </si>
  <si>
    <t>NASDAQGS:WBTN</t>
  </si>
  <si>
    <t>NYSE:WEC</t>
  </si>
  <si>
    <t>NASDAQGS:WB</t>
  </si>
  <si>
    <t>NYSE:WMK</t>
  </si>
  <si>
    <t>NYSE:WFC</t>
  </si>
  <si>
    <t>NYSE:WELL</t>
  </si>
  <si>
    <t>NASDAQGM:WRD</t>
  </si>
  <si>
    <t>NASDAQGS:WERN</t>
  </si>
  <si>
    <t>NASDAQGS:WSBC</t>
  </si>
  <si>
    <t>NYSE:WCC</t>
  </si>
  <si>
    <t>NYSE:WST</t>
  </si>
  <si>
    <t>NASDAQGS:WABC</t>
  </si>
  <si>
    <t>NYSE:WAL</t>
  </si>
  <si>
    <t>NYSE:EMD</t>
  </si>
  <si>
    <t>NYSE:WIW</t>
  </si>
  <si>
    <t>NYSE:MMU</t>
  </si>
  <si>
    <t>NASDAQGS:WDC</t>
  </si>
  <si>
    <t>NYSE:WES</t>
  </si>
  <si>
    <t>NYSE:WAB</t>
  </si>
  <si>
    <t>NYSE:WLKP</t>
  </si>
  <si>
    <t>NYSE:WLK</t>
  </si>
  <si>
    <t>NASDAQGM:WEST</t>
  </si>
  <si>
    <t>NYSE:WEX</t>
  </si>
  <si>
    <t>NYSE:WY</t>
  </si>
  <si>
    <t>NYSE:WHR</t>
  </si>
  <si>
    <t>NYSE:WTM</t>
  </si>
  <si>
    <t>NYSE:WSR</t>
  </si>
  <si>
    <t>NASDAQGM:WLDN</t>
  </si>
  <si>
    <t>NYSE:WSM</t>
  </si>
  <si>
    <t>NASDAQGM:WLFC</t>
  </si>
  <si>
    <t>NASDAQGS:WTW</t>
  </si>
  <si>
    <t>NASDAQCM:WSC</t>
  </si>
  <si>
    <t>NASDAQGS:WING</t>
  </si>
  <si>
    <t>NASDAQGM:WINA</t>
  </si>
  <si>
    <t>NYSE:WGO</t>
  </si>
  <si>
    <t>NASDAQGS:WTFC</t>
  </si>
  <si>
    <t>NASDAQGM:DGRW</t>
  </si>
  <si>
    <t>NASDAQGM:UNIY</t>
  </si>
  <si>
    <t>NYSE:WT</t>
  </si>
  <si>
    <t>NASDAQGS:WIX</t>
  </si>
  <si>
    <t>NYSE:KLG</t>
  </si>
  <si>
    <t>NYSE:WNS</t>
  </si>
  <si>
    <t>NYSE:WOLF</t>
  </si>
  <si>
    <t>NYSE:WWW</t>
  </si>
  <si>
    <t>NASDAQGS:WWD</t>
  </si>
  <si>
    <t>NASDAQGS:WDAY</t>
  </si>
  <si>
    <t>NYSE:WK</t>
  </si>
  <si>
    <t>NASDAQGS:WRLD</t>
  </si>
  <si>
    <t>NYSE:WKC</t>
  </si>
  <si>
    <t>NYSE:WOR</t>
  </si>
  <si>
    <t>NYSE:WS</t>
  </si>
  <si>
    <t>NASDAQGS:WSFS</t>
  </si>
  <si>
    <t>NYSE:WH</t>
  </si>
  <si>
    <t>NASDAQGS:WYNN</t>
  </si>
  <si>
    <t>NASDAQGS:XEL</t>
  </si>
  <si>
    <t>NASDAQGM:XCH</t>
  </si>
  <si>
    <t>NASDAQGM:XNCR</t>
  </si>
  <si>
    <t>NYSE:XHR</t>
  </si>
  <si>
    <t>NASDAQGM:XENE</t>
  </si>
  <si>
    <t>NASDAQGS:XRX</t>
  </si>
  <si>
    <t>NASDAQGS:XMTR</t>
  </si>
  <si>
    <t>NASDAQGS:XP</t>
  </si>
  <si>
    <t>NASDAQCM:XPEL</t>
  </si>
  <si>
    <t>NYSE:XPEV</t>
  </si>
  <si>
    <t>NYSE:XPO</t>
  </si>
  <si>
    <t>NYSE:XYL</t>
  </si>
  <si>
    <t>NYSE:YELP</t>
  </si>
  <si>
    <t>NYSE:YETI</t>
  </si>
  <si>
    <t>NYSE:YEXT</t>
  </si>
  <si>
    <t>NYSE:DAO</t>
  </si>
  <si>
    <t>NYSE:YUMC</t>
  </si>
  <si>
    <t>NYSE:YUM</t>
  </si>
  <si>
    <t>NASDAQGM:ZLAB</t>
  </si>
  <si>
    <t>NASDAQGS:ZBRA</t>
  </si>
  <si>
    <t>NYSE:ZK</t>
  </si>
  <si>
    <t>NASDAQGS:ZBIO</t>
  </si>
  <si>
    <t>NYSE:ZETA</t>
  </si>
  <si>
    <t>NASDAQGS:ZVRA</t>
  </si>
  <si>
    <t>NASDAQGS:ZD</t>
  </si>
  <si>
    <t>NASDAQGS:ZG</t>
  </si>
  <si>
    <t>NYSE:ZIM</t>
  </si>
  <si>
    <t>NYSE:ZBH</t>
  </si>
  <si>
    <t>NASDAQGS:ZION</t>
  </si>
  <si>
    <t>NYSE:ZIP</t>
  </si>
  <si>
    <t>NYSE:ZTS</t>
  </si>
  <si>
    <t>NASDAQGS:ZM</t>
  </si>
  <si>
    <t>NASDAQGS:ZI</t>
  </si>
  <si>
    <t>NASDAQGS:ZS</t>
  </si>
  <si>
    <t>NYSE:ZTO</t>
  </si>
  <si>
    <t>NYSE:ZUO</t>
  </si>
  <si>
    <t>NYSE:ZWS</t>
  </si>
  <si>
    <t>NASDAQGS:ZYME</t>
  </si>
  <si>
    <t>Price</t>
  </si>
  <si>
    <t>NASDAQGM:AY</t>
  </si>
  <si>
    <t>NYSE:LUCK</t>
  </si>
  <si>
    <t>NYSEAM:GRO</t>
  </si>
  <si>
    <t>BATS</t>
  </si>
  <si>
    <t>BATS:TSLT</t>
  </si>
  <si>
    <t>NYSE:NPKI</t>
  </si>
  <si>
    <t>NASDAQGS:PLTR</t>
  </si>
  <si>
    <t>4247 - Petroleum and Petroleum Products Merchant Wholesalers</t>
  </si>
  <si>
    <t>332993 - Ammunition (except Small Arms) Manufacturing</t>
  </si>
  <si>
    <t>OTCPK</t>
  </si>
  <si>
    <t>OTCPK:AGRD</t>
  </si>
  <si>
    <t>BMV</t>
  </si>
  <si>
    <t>BMV:PFF *</t>
  </si>
  <si>
    <t>允䅁䕁䄴䅁䍁䅁䅁䅁䉁䅁䅁䅄䅁䍁䅍䅕䙂䕁䄴䅒䅁䕁䅯䅁䝁䅁䅁免乂䅁䅁杆䅁䅁䅙䅁硁䙁䅣䅁啁䅁䅁杂䅁䑁䅍兔䅁䉁䅕䅁䥁䅁䅁兎祁䙁䅣䅁䩁䅁䅁权䅁䑁䅷材硁䕁䄰䅁汁䅁䅁权䅁䑁䅷材硁䙁䅣䅁流䅁䅁权䅁䑁䅷材穁䕁䄰䅁歁䅁䅁䅄䅁䑁䅷材ㅁ䑁䅉睖䅁䍁䅍䅁䵁䅁䅁䅐⭁䕁䄴䅖乂䅁䅁兒䅁䉁䅑䅁㡁䑁䄴䅕祂䝁䅫兢桂䡁䅉入䅁䍁䅉䅁潁䅁䅁䅒桂䡁䅫䅉䑂䝁䅷睢穂䝁䅕䅉兂䡁䅉兡橂䝁䅕䅉潁䍁䅑克䅁䑁䅫䅁流䅁䅁䅒灂䡁䅙兡歂䝁䅕杢歂䍁䅁兗灂䝁䅕䅢歂䍁䅁䅋汁䍁䅫䅁㥁䅁䅁杆䅁䕁䅕杢あ䝁䅫䅤㕂䍁䅁兓䕂䍁䅁䅁煁䅁䅁杇䅁䕁䅕杢あ䝁䅫䅤㕂䍁䅁杔桂䝁䄰党杁䅁䅁䅋䅁䉁䅑䅁䙂䡁䅧睙潂䝁䅅杢湂䝁䅕䅉䅁䅁䅍䅁歁䅁䅁兒㑂䝁䅍䅡桂䝁䄴睚求䑁䅯䅉啂䝁䅫睙牂䝁䅕杣杁䅁䅁睎䅁䅁䅯䅁䝂䙁䅫睋硁䅁䅁村䅁䉁䄴䅁䥂䝁䅫睚潂䍁䅁䅕祂䝁䅫睙求䍁䅁䅋歁䍁䅫䅁⽁䅁䅁䅇䅁䕁䅫兕時䕁䅫杔䕂䙁䅕睕啂䙁䅉兗䅁䅁䄸䅁歁䅁䅁兓剂䙁䄸兓佂䕁䅑兖呂䙁䅑杕婂䙁䄸睒卂䕁䄸兖兂䅁䅁睃䅁䉁䅉䅁䩂䙁䅅睘兂䕁䅉杖時䙁䅧䅁扁䅁䅁䅄䅁䕁䅫兕時䙁䅁兒䅁䍁䄰䅁潁䅁䅁兓剂䙁䄸䅕卂䕁䅫兔䉂䙁䅉兗時䕁䅫杔䕂䙁䅕睕啂䙁䅉兗䅁䅁䅑䅁啁䅁䅁兓剂䙁䄸䅕啂䕁䅉杖時䙁䅧䅁癁䅁䅁䅆䅁䕁䅫兕時䙁䅍兒䑂䙁䅑睔卂䅁䅁兄䅁䅁䄴䅁䩂䙁䅅睘啂䕁䅕杖䅁䍁䅳䅁捁䅁䅁兓剂䙁䄸䅖䙂䙁䅙睘䙂䕁䅉兓啂䕁䅑兑䅁䉁䄴䅁楁䅁䅁兓剂䙁䄸䅖䙂䙁䅙睘啂䕁䄸䅖䉂䕁䅷睘卂䕁䅕杖䅁䑁䅅䅁奁䅁䅁兓剂䙁䄸䅖䙂䙁䅙睘噂䕁䅙睑䝂䅁䅁䅉䅁䉁䅑䅁䩂䝁䄴䅚ㅂ䡁䅍䅤祂䡁䅫䅉䅁䉁䅁䅁杁䅁䅁兓畂䝁䅑兤穂䡁䅑杣㕂䍁䅁睒祂䝁䄸兤睂䍁䅁䅁䵁䅁䅁䅃䅁䕁䅷䅖乂䅁䅁䅈䅁䉁䅷䅁䵂䝁䄸睤杁䙁䅁杣灂䝁䅍党杁䍁䅧䅊灁䅁䅁睏䅁䑁䅙䅁乂䝁䅅杣牂䝁䅕䅤杁䕁䅍兙睂䝁䅫䅤桂䝁䅷兡㙂䝁䅅䅤灂䝁䄸杢杁䍁䅧䅊乂䍁䅫䅁䡁䅁䅁䅇䅁䕁䄴兑䩂䕁䅍睕杁䕁䅍睢歂䝁䅕䅉䅁䉁䅍䅁坁䅁䅁杔䉂䕁䅫睑呂䙁䄸睑偂䕁䅑兒䅁䉁䅅䅁䥁䅁䅁杔啂䕁䄰䅁ぁ䅁䅁䅪䅁䕁䄸䅣あ䝁䅫睢畂䡁䅍杏䑂䡁䅕杣祂䑁䄰兖呂䕁䅑䅌乂䝁䅅睚㥁䙁䅍䅤桂䝁䄴䅚桂䡁䅉䅚獁䕁䅍睢畂䡁䅙兔求䡁䅑䅡療䝁䅑児卂䍁䅷杒灂䝁䅷兡畂䝁䅣杖求䡁䅉児䑂䡁䅕杣祂䝁䅕杢あ䍁䄸杕求䡁䅍䅤桂䡁䅑党歂䅁䅁杁䅁䍁䅉䅁兂䡁䅉兡橂䝁䅕䅉䑂䝁䅧兙畂䝁䅣党杁䍁䅧兊灁䅁䅁权䅁䍁䅁䅁兂䡁䅉兡橂䝁䅕睌杁䕁䅉睢療䝁䅳䅉潁䡁䅧克䅁䉁䄰䅁敁䅁䅁䅕祂䝁䅫睙求䍁䄸䅉䙂䙁䅁睕杁䍁䅧䅥灁䅁䅁杌䅁䑁䅧䅁兂䡁䅉兡橂䝁䅕睌杁䕁䅕䅕呂䍁䅁村求䝁䅙睢祂䝁䅕䅉䙂䡁䅧䅤祂䝁䅅䅉潁䡁䅧克䅁䉁䅧䅁畁䅁䅁䅕祂䝁䅫睙求䍁䄸䅉䝂䝁䄸杣㍂䝁䅅杣歂䍁䅁兒兂䙁䅍䅉潁䡁䅧克䅁䕁䅅䅁流䅁䅁䅕祂䝁䅫睙求䍁䄸䅉佂䝁䅕䅤杁䕁䅙睑䝂䍁䅁䅋㑂䍁䅫䅁慁䅁䅁杍䅁䙁䅁杣灂䝁䅍党癁䍁䅁䅖桂䝁䄴睚灂䝁䅉䅢求䍁䅁村療䝁䄸睡杁䍁䅧䅥灁䅁䅁䅍䅁䉁䅁䅁兂䡁䅉兡瑂䝁䅅杣㕂䅁䅁杅䅁䍁䅑䅁兂䡁䅉兡瑂䝁䅅杣㕂䍁䅁兓畂䝁䅑兤穂䡁䅑杣㕂䍁䅁䅁䙁䅁䅁杅䅁䙁䅍䅕䡂䙁䅑兙楂䝁䅷党䅁䕁䅫䅁慁䅁䅁睕兂䙁䄸䅒䩂䙁䅙睘婂䕁䅫兒䵂䕁䅑䅁㡁䅁䅁杇䅁䙁䅍䅕時䕁䅕杔啂䕁䅫䅖婂䙁䄸兓䕂䅁䅁克䅁䉁䄴䅁呂䙁䅁睘䙂䕁䄴䅖䩂䙁䅑兗時䕁䄴兑乂䕁䅕䅁湁䅁䅁䅇䅁䙁䅍䅕時䕁䅕䅗䑂䕁䅧兑佂䕁䅣兒䅁䅁䅁䅁流䅁䅁睕兂䙁䄸兒奂䕁䅍䅓䉂䕁䄴睒䙂䙁䄸䅖䩂䕁䅍睓䙂䙁䅉䅁㉁䅁䅁杇䅁䙁䅍䅕時䕁䄰兑卂䕁䅳兒啂䕁䅍兑兂䅁䅁杂䅁䉁䅙䅁呂䙁䅁睘兂䕁䅕睘䙂䙁䅧睑䵂䅁䅁睆䅁䉁䅑䅁呂䙁䅁睘兂䕁䅕睘䝂䙁䅣䅒䅁䕁䅁䅁坁䅁䅁睕兂䙁䄸䅕佂䕁䅕䅖䝂䕁䅍杒䅁䉁䅫䅁杁䅁䅁睕兂䙁䄸䅕卂䕁䅫睑䙂䙁䄸睑䥂䕁䅅杔䡂䕁䅕䅁䥁䅁䅁杈䅁䙁䅍䅕時䙁䅁杕䩂䕁䅍兒時䕁䅍䅔偂䙁䅍兒䅁䑁䅧䅁捁䅁䅁睕兂䙁䄸䅕卂䕁䅫睑䙂䙁䄸䅓䩂䕁䅣䅓䅁䑁䄴䅁慁䅁䅁睕兂䙁䄸䅕卂䕁䅫睑䙂䙁䄸䅔偂䙁䅣䅁㙁䅁䅁䅊䅁䙁䅍䅕時䙁䅑兒坂䙁䄸兒䍂䕁䅫䅖䕂䕁䅅睘䝂䙁䅣䅒䅁䕁䅍䅁煁䅁䅁睕兂䙁䄸䅖䙂䙁䅙睘啂䕁䄸䅖䉂䕁䅷睘卂䕁䅕杖時䕁䅙睖䕂䅁䅁睍䅁䉁䅁䅁呂䝁䅕睙あ䝁䄸杣杁䅁䅁杄䅁䍁䅁䅁啂䕁䅕杖癁䍁䅁兒䍂䕁䅫䅖䕂䕁䅅䅉潁䡁䅧克䅁䉁䄸䅁睁䅁䅁䅖䙂䙁䅙睌杁䕁䅙睢祂䡁䅣兙祂䝁䅑䅉䙂䕁䅉兓啂䕁䅑兑杁䍁䅧䅥灁䅁䅁䅒䅁䑁䄴䅁啂䕁䅕杖癁䍁䅁杒療䡁䅉睤桂䡁䅉䅚杁䙁䅑睢あ䝁䅅䅢杁䙁䅉党㉂䝁䅕杢ㅂ䝁䅕䅉潁䡁䅧克䅁䑁䅕䅁䕂䅁䅁䅖䙂䙁䅙睌杁䕁䅙杣求䝁䅕䅉䑂䝁䅅督潂䍁䅁杒獂䝁䄸睤杁䙁䅕杢獂䝁䅕杤求䡁䅉党歂䍁䅁䅋㑂䍁䅫䅁桁䅁䅁杌䅁䙁䅑兒坂䍁䄸䅉啂䝁䄸䅤桂䝁䅷䅉卂䝁䅕杤求䝁䄴兤求䍁䅁䅋㑂䍁䅫䅁祁䅁䅁䅒䅁䙁䅑睢あ䝁䅅䅢杁䕁䅕杢あ䝁䅕杣睂䡁䅉兡穂䝁䅕䅉坂䝁䅅䅢ㅂ䝁䅕䅉潁䕁䅍兓剂䍁䅫䅉潁䍁䅑兔灁䅁䅁䅌䅁䙁䅑䅁扂䙁䄸䅤求䝁䄰䅣獂䝁䅅䅤求䙁䄸䅣求䝁䅕杣時䝁䅅杢桂䝁䅷入穂䝁䅫督畁䡁䅧䅢穂䡁䅧兘呂䝁䅧党求䡁䅑免桁䍁䅑兑歁䑁䅅䅁䱂䅁䅁䅚䅁䙁䅳睘あ䝁䅕兢睂䝁䅷兙あ䝁䅕睘睂䝁䅕党祂䙁䄸兙畂䝁䅅䅢㕂䡁䅍兡穂䍁䄴䅥獂䡁䅍䅥摂䙁䅍䅡求䝁䅕䅤硁䍁䅅䅊䍂䍁䅑李㙁䍁䅑村歁䑁䅉䅏㉁䑁䅙䅁䵂䅁䅁杘䅁䙁䅳睘あ䝁䅕兢睂䝁䅷兙あ䝁䅕睘睂䝁䅕党祂䙁䄸兙畂䝁䅅䅢㕂䡁䅍兡穂䍁䄴䅥獂䡁䅍䅥摂䙁䅍䅡求䝁䅕䅤硁䍁䅅䅊䑂䍁䅑睍㙁䍁䅑杔歁䑁䅍䅁乂䅁䅁䅖䅁䙁䅳睘あ䝁䅕兢睂䝁䅷兙あ䝁䅕睘睂䝁䅕党祂䙁䄸兙畂䝁䅅䅢㕂䡁䅍兡穂䍁䄴䅥獂䡁䅍䅥摂䙁䅍䅡求䝁䅕䅤穁䍁䅅䅊䉂䍁䅑免䅁䕁䅙䅁歂䅁䅁睗時䡁䅑党瑂䡁䅁䅢桂䡁䅑党時䡁䅁党求䡁䅉睘桂䝁䄴兙獂䡁䅫督灂䡁䅍杌㑂䝁䅷督㑂䙁䄰睕潂䝁䅕党あ䑁䅍光歁䕁䅉䅊㉁䑁䅯䅊䍂䍁䅑杍㕁䑁䅁䅏䅁䕁䅣䅁杂䅁䅁睗時䡁䅑党瑂䡁䅁䅢桂䡁䅑党時䡁䅁党求䡁䅉睘桂䝁䄴兙獂䡁䅫督灂䡁䅍杌㑂䝁䅷督㑂䙁䄰睕潂䝁䅕党あ䑁䅍光歁䕁䅍䅊穁䑁䅯䅊䉂䕁䅯䅊穁䅁䅁䅓䅁䍁䄰䅁䵁䅉䅅䅁䕁䅁䅁睁偁䅁䅁兂䅁䅁䅁䕎兙兑䅯充䅁䅁䅯杉䅁䅁䅅䅁䉁䅁䅁权十䅁䅁䍄䉁䅁䅁䅂䅁䅁䅍睄䅁䅁䅕䅁䅁䑁䝒䕅䭅䕁䅍䅁䭁䕁䅕䅁䉁䅁䅁允䅁䅁䅯䅎䅁䅁杷允䅁䅁䅕䅁䑁䅁䄸䅁䙁䅁䅁䅁ぁ桒䉂权⭁䅁䅁权䕁䅁䅋权橁䅁䅁允䅁䅁䅅䅁䭁䅁䅫䅁䵁䅉䅅䅁䝁䅁䅁睁偁䅁䅁兂䅁䅁䅁䕎兙兑䅯睑䅁䅁䅯䅎䅁䅁䅯允䅁䅁䅯杁䅁䅁䅅䅁䉁䅁䅁权䕂䅁䅁䍄䉁䅁䅁杂䅁䅁䅍睄䅁䅁䅕䅁䅁䑁䝒䕅䭅䉁䅫䅁䭁䅁䅅䅁䭁䅁䅅䅁䭁䅁䅉䅁䉁䅁䅁允䅁䅁䅯杇䅁䅁杷允䅁䅁䅙䅁䑁䅁䄸䅁䙁䅁䅁䅁ぁ桒䉂权䅂䅁䅁权ぁ䅁䅁权䉁䅁䅁权䍁䅁䅁允䅁䅁䅅䅁䭁䕁䅅䅁䵁䅉䅅䅁䙁䅁䅁睁偁䅁䅁兂䅁䅁䅁䕎兙兑䅯䅃䅁䅁䅯䅂䍁䅧䅯兊䅁䅁䅅䅁䉁䅁䅁权坁䅁䅁䍄䉁䅁䅁兂䅁䅁䅍睄䅁䅁䅕䅁䅁䑁䝒䕅䭅䅁䅧䅁䭁䅁䅑潁䭁䍁䅙䅁䉁䅁䅁允䅁䅁䅯䅆䅁䅁杷允䅁䅁䅙䅁䑁䅁䄸䅁䙁䅁䅁䅁ぁ桒䉂权㉁䅁䅁权䉁䅁䅁权䉁䅁䅁权䍁䅁䅁允䅁䅁䅅䅁䭁䑁䅣䅁䵁䅉䅅䅁䝁䅁䅁睁偁䅁䅁兂䅁䅁䅁䕎兙兑䅯杈䅁䅁䅯䅈䅁䅁䅯允䅁䅁䅯杁䅁䅁䅅䅁䉁䅁䅁权晁䅁䅁䍄䉁䅁䅁杂䅁䅁䅍睄䅁䅁䅕䅁䅁䑁䝒䕅䭅䑁䅅䅁䭁䉁䅷䅁䭁䅁䅅䅁䭁䅁䅉䅁䉁䅁䅁允䅁䅁䅯杍䅁䅁杷允䅁䅁䅙䅁䑁䅁䄸䅁䙁䅁䅁䅁ぁ桒䉂权㑁䅁䅁权䉁䅁䅁权䉁䅁䅁权䍁䅁䅁允䅁䅁䅅䅁䭁䑁䅫䅁䵁䅉䅅䅁䝁䅁䅁睁偁䅁䅁兂䅁䅁䅁䕎兙兑䅯睍䅁䅁䅯䅎䅁䅁䅯允䅁䅁䅯杁䅁䅁䅅䅁䉁䅁䅁权ㅁ䅁䅁䍄䉁䅁䅁兂䅁䅁䅍睄䅁䅁䅕䅁䅁䑁䝒䕅䭅䅁䅧䅁䭁䅁䅑潁䭁䍁䅑䅁䉁䅁䅁允䅁䅁䅯兆䅁䅁杷允䅁䅁䅙䅁䑁䅁䄸䅁䙁䅁䅁䅁ぁ桒䉂权䝁䅁䅁权䉁䅁䅁权䉁䅁䅁权䍁䅁䅁允䅁䅁䅅䅁䭁䅁䅣䅁䵁䅉䅅䅁䝁䅁䅁睁偁䅁䅁兂䅁䅁䅁䕎兙兑䅯䅑䅁䅁䅯村䅁䅁䅯允䅁䅁䅯杁䅁䅁䅅䅁䉁䅁䅁权䉂䅁䅁䍄䉁䅁䅁䅂䅁䅁䅍睄䅁䅁䅕䅁䅁䑁䝒䕅䭅䕁䅁䅁䭁䕁䅕䅁䉁䅁䅁允䅁䅁䅯䅎䅁䅁杷允䅁䅁䅑䅁䑁䅁䄸䅁䙁䅁䅁䅁ぁ桒䉂权穁䅁䅁权䙂䅁䅁允䅁䅁䅅䅁䭁䑁䅑䅁䵁䅉䅅䅁䝁䅁䅁睁偁䅁䅁兂䅁䅁䅁䕎兙兑䅯兄䅁䅁䅯允䅁䅁䅯允䅁䅁䅯杁䅁䅁䅅䅁䉁䅁䅁权佁䅁䅁䍄䉁䅁䅁杂䅁䅁䅍睄䅁䅁䅕䅁䅁䑁䝒䕅䭅䕁䅍䅁䭁䕁䅉䅁䭁䅁䅅䅁䭁䅁䅉䅁䉁䅁䅁允䅁䅁䅯䅒䅁䅁杷允䅁䅁䅕䅁䑁䅁䄸䅁䙁䅁䅁䅁ぁ桒䉂权䥁䅁䅁权䕁䅁䅋权橁䅁䅁允䅁䅁䅅䅁䭁䅁䅫䅁䵁䅉䅅䅁䝁䅁䅁睁偁䅁䅁兂䅁䅁䅁䕎兙兑䅯睌䅁䅁䅯䅈䅁䅁䅯允䅁䅁䅯杁䅁䅁䅅䅁䉁䅁䅁权睁䅁䅁䍄䉁䅁䅁兂䅁䅁䅍睄䅁䅁䅕䅁䅁䑁䝒䕅䭅䑁䅯䅁䭁䅁䅑潁䭁䍁䅍䅁䉁䅁䅁允䅁䅁䅯元䅁䅁杷允䅁䅁䅙䅁䑁䅁䄸䅁䙁䅁䅁䅁ぁ桒䉂权㡁䅁䅁权䉁䅁䅁权䉁䅁䅁权䍁䅁䅁允䅁䅁䅅䅁䭁䑁䄰䅁䵁䅉䅅䅁䝁䅁䅁睁偁䅁䅁兂䅁䅁䅁䕎兙兑䅯䅂䅁䅁䅯允䅁䅁䅯允䅁䅁䅯杁䅁䅁䅅䅁䉁䅁䅁权䙁䅁䅁䍄䉁䅁䅁杂䅁䅁䅍睄䅁䅁䅕䅁䅁䑁䝒䕅䭅䍁䅣䅁䭁䅁䅅䅁䭁䅁䅅䅁䭁䅁䅉䅁䉁䅁䅁允䅁䅁䅯䅋䅁䅁杷允䅁䅁䅙䅁䑁䅁䄸䅁䙁䅁䅁䅁ぁ桒䉂权灁䅁䅁权䉁䅁䅁权䉁䅁䅁权䍁䅁䅁允䅁䅁䅅䅁䭁䍁䅯䅁䵁䅉䅅䅁䝁䅁䅁睁偁䅁䅁兂䅁䅁䅁䕎兙兑䅯䅁䅁䅁䅯允䅁䅁䅯允䅁䅁䅯杁䅁䅁䅅䅁䉁䅁䅁权䑁䅁䅁䍄䉁䅁䅁杂䅁䅁䅍睄䅁䅁䅕䅁䅁䑁䝒䕅䭅䅁䅳䅁䭁䅁䅅䅁䭁䅁䅅䅁䭁䅁䅉䅁䉁䅁䅁允䅁䅁䅯䅄䅁䅁杷允䅁䅁䅙䅁䑁䅁䄸䅁䙁䅁䅁䅁ぁ桒䉂权瑁䅁䅁权捁䅁䅁权䉁䅁䅁权䍁䅁䅁允䅁䅁䅅䅁䭁䍁䄴䅁䵁䅉䅅䅁䝁䅁䅁睁偁䅁䅁兂䅁䅁䅁䕎兙兑䅯䅃䅁䅁䅯允䅁䅁䅯兆䅁䅁䅯杁䅁䅁䅅䅁䉁䅁䅁权䭁䅁䅁䍄䉁䅁䅁杂䅁䅁䅍睄䅁䅁䅕䅁䅁䑁䝒䕅䭅䅁䄸䅁䭁䅁䅅䅁䭁䅁䅅䅁䭁䅁䅉䅁䉁䅁䅁允䅁䅁䅯䅅䅁䅁杷允䅁䅁䅙䅁䑁䅁䄸䅁䙁䅁䅁䅁ぁ桒䉂权剁䅁䅁权十䅁䅁权䉁䅁䅁权䍁䅁䅁允䅁䅁䅅䅁䭁䉁䅍䅁䵁䅉䅅䅁䝁䅁䅁睁偁䅁䅁兂䅁䅁䅁䕎兙兑䅯睇䅁䅁䅯䅈䅁䅁䅯允䅁䅁䅯杁䅁䅁䅅䅁䉁䅁䅁权摁䅁䅁䍄䉁䅁䅁杂䅁䅁䅍睄䅁䅁䅕䅁䅁䑁䝒䕅䭅䍁䅳䅁䭁䅁䅅䅁䭁䅁䅅䅁䭁䅁䅉䅁䉁䅁䅁允䅁䅁䅯䅌䅁䅁杷允䅁䅁䅙䅁䑁䅁䄸䅁䙁䅁䅁䅁ぁ桒䉂权䥁䅁䅁权䉁䅁䅁权䩁䅁䅁权䍁䅁䅁允䅁䅁䅅䅁䭁䅁䅯䅁䵁䅉䅅䅁䝁䅁䅁睁偁䅁䅁兂䅁䅁䅁䕎兙兑䅯䅃䅁䅁䅯允䅁䅁䅯䅆䅁䅁䅯杁䅁䅁䅅䅁䉁䅁䅁权䭁䅁䅁䍄䉁䅁䅁杂䅁䅁䅍睄䅁䅁䅕䅁䅁䑁䝒䕅䭅䅁䅧䅁䭁䅁䅅䅁䭁䉁䅙䅁䭁䅁䅉䅁䉁䅁䅁允䅁䅁䅯权䅁䅁杷允䅁䅁䅧䅁䵁䅉䅅䅁䙁䅁䅁权䝂䅁䅁权䡂䅁䅁权䥂䅁䅁权䕁䅁䅋权䍁䅁䅁䅆扂硦橃塳䘴剄䅑噐塂兮䥶㍌啕䭁智癉䉤穣䱏䅆桁獳健歧佖硫䅑䙚奥㍒䭦煋唰䩁婢⬵䄷牥丫䅆歂㕖䡨㡤煯兲䅅䅁䉁䅁䅁权䩂䅁䅁䍄䉁䅁䅁杂䅁䅁䅍睄䅁䅁䅕䅁䅁䑁䝒䕅䭅䉁䅣䅁䭁䅁䅅䅁䭁䅁䅅䅁䭁䅁䅉䅁䉁䅁䅁允䅁䅁䅯䅇䅁䅁杷允䅁䅁䅙䅁䑁䅁䄸䅁䙁䅁䅁䅁ぁ桒䉂权杁䅁䅁权捁䅁䅁权䉁䅁䅁权䍁䅁䅁允䅁䅁䅅䅁䭁䍁䅅䅁䵁䅉䅅䅁䝁䅁䅁睁偁䅁䅁兂䅁䅁䅁䕎兙兑䅯杏䅁䅁䅯允䅁䅁䅯元䅁䅁䅯杁䅁䅁䅅䅁䉁䅁䅁权㝁䅁䅁䍄䉁䅁䅁杂䅁䅁䅍睄䅁䅁䅕䅁䅁䑁䝒䕅䭅䑁䄴䅁䭁䅁䅅䅁䭁䅁䅫䅁䭁䅁䅉䅁䉁䅁䅁允䅁䅁䅯睐䅁䅁杷允䅁䅁䅙䅁䑁䅁䄸䅁䙁䅁䅁䅁ぁ桒䉂权穁䅁䅁权䍂䅁䅁权䉁䅁䅁权䍁䅁䅁允䅁䅁䅅䅁䭁䑁䅕䅁䵁䅉䅅䅁䥁䅁䅁䍄䉁䅁䅁兂䅁䅁䅯睓䅁䅁䅯䅔䅁䅁䅯兔䅁䅁䅯䅂䍁䅧䅯杁䅁䉁䅑㍗儸㝯⭆兂唰䑁儱㕖䰰䍹ㄹ䅆㡃湥⭴剥景桯䅑楁瑏卉䜳㉰啑䝁塒䕭㍤楹瑱䅆坃攲畦䡷⽱剪䅑䙚奥㍒䭦煋䈰䅁䅁允䅁䅁䅯兓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</si>
</sst>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4" fontId="0" fillId="0" borderId="0" xfId="0" applyNumberFormat="1" applyAlignment="1">
      <alignment horizontal="right"/>
    </xf>
    <xf numFmtId="4" fontId="0" fillId="0" borderId="0" xfId="0" quotePrefix="1" applyNumberFormat="1" applyAlignment="1">
      <alignment horizontal="right"/>
    </xf>
    <xf numFmtId="0" fontId="0" fillId="0" borderId="0" xfId="0" applyAlignment="1">
      <alignment horizontal="left" wrapText="1"/>
    </xf>
    <xf numFmtId="0" fontId="0" fillId="0" borderId="0" xfId="0" applyAlignment="1">
      <alignment wrapText="1"/>
    </xf>
    <xf numFmtId="1" fontId="0" fillId="0" borderId="0" xfId="0" applyNumberFormat="1" applyAlignment="1">
      <alignment horizontal="right" wrapText="1"/>
    </xf>
    <xf numFmtId="0" fontId="0" fillId="0" borderId="0" xfId="0" applyAlignment="1">
      <alignment horizontal="right" wrapText="1"/>
    </xf>
    <xf numFmtId="164" fontId="0" fillId="0" borderId="0" xfId="0" applyNumberFormat="1" applyAlignment="1">
      <alignment horizontal="right"/>
    </xf>
    <xf numFmtId="164" fontId="0" fillId="0" borderId="0" xfId="0" quotePrefix="1" applyNumberFormat="1" applyAlignment="1">
      <alignment horizontal="right"/>
    </xf>
    <xf numFmtId="0" fontId="0" fillId="0" borderId="0" xfId="0" applyAlignment="1">
      <alignment horizontal="right" vertical="top" wrapText="1"/>
    </xf>
    <xf numFmtId="0" fontId="0" fillId="0" borderId="0" xfId="0" applyAlignment="1">
      <alignment vertical="top" wrapText="1"/>
    </xf>
    <xf numFmtId="43" fontId="0" fillId="2" borderId="0" xfId="1" applyFont="1" applyFill="1" applyAlignment="1">
      <alignment wrapText="1"/>
    </xf>
    <xf numFmtId="43" fontId="0" fillId="2" borderId="0" xfId="1" applyFont="1" applyFill="1" applyAlignment="1">
      <alignment horizontal="left" wrapText="1"/>
    </xf>
    <xf numFmtId="43" fontId="0" fillId="2" borderId="0" xfId="1" applyFont="1" applyFill="1" applyAlignment="1">
      <alignment horizontal="right" wrapText="1"/>
    </xf>
    <xf numFmtId="43" fontId="0" fillId="2" borderId="0" xfId="1" applyFont="1" applyFill="1" applyAlignment="1">
      <alignment horizontal="right" vertical="top" wrapText="1"/>
    </xf>
    <xf numFmtId="43" fontId="0" fillId="2" borderId="0" xfId="1" applyFont="1" applyFill="1" applyAlignment="1">
      <alignment horizontal="right"/>
    </xf>
    <xf numFmtId="43" fontId="0" fillId="2" borderId="0" xfId="1" quotePrefix="1" applyFont="1" applyFill="1" applyAlignment="1">
      <alignment horizontal="right"/>
    </xf>
    <xf numFmtId="43" fontId="0" fillId="2" borderId="0" xfId="1" applyFont="1" applyFill="1"/>
    <xf numFmtId="2" fontId="0" fillId="0" borderId="0" xfId="0" quotePrefix="1" applyNumberForma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E27C-849A-4120-917F-42E6E54CB564}">
  <dimension ref="A1"/>
  <sheetViews>
    <sheetView workbookViewId="0"/>
  </sheetViews>
  <sheetFormatPr defaultRowHeight="14.4" x14ac:dyDescent="0.3"/>
  <sheetData>
    <row r="1" spans="1:1" x14ac:dyDescent="0.3">
      <c r="A1" t="s">
        <v>6655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4A26-494D-468E-AA2E-22D7646332AA}">
  <dimension ref="A1:AJ2908"/>
  <sheetViews>
    <sheetView tabSelected="1" workbookViewId="0">
      <pane ySplit="5" topLeftCell="A6" activePane="bottomLeft" state="frozen"/>
      <selection pane="bottomLeft" activeCell="A12" sqref="A12"/>
    </sheetView>
  </sheetViews>
  <sheetFormatPr defaultRowHeight="14.4" x14ac:dyDescent="0.3"/>
  <cols>
    <col min="1" max="1" width="23" customWidth="1"/>
    <col min="4" max="4" width="11.44140625" bestFit="1" customWidth="1"/>
    <col min="10" max="13" width="8.88671875" style="20"/>
    <col min="21" max="21" width="11.44140625" bestFit="1" customWidth="1"/>
    <col min="22" max="22" width="10.44140625" bestFit="1" customWidth="1"/>
    <col min="24" max="25" width="8.88671875" style="20"/>
  </cols>
  <sheetData>
    <row r="1" spans="1:36" s="7" customFormat="1" x14ac:dyDescent="0.3">
      <c r="A1" s="7" t="str">
        <f>_xll.SNL.Clients.Office.Excel.Functions.SPGTable($B$6:$B$2908,$C$3:$AJ$3,,"Options:Curr=USD,Mag=Standard,ConvMethod=R,FilingVer=Current/Restated")</f>
        <v>SPGTable</v>
      </c>
      <c r="J1" s="14" t="s">
        <v>6641</v>
      </c>
      <c r="K1" s="14"/>
      <c r="L1" s="14"/>
      <c r="M1" s="14"/>
      <c r="X1" s="14"/>
      <c r="Y1" s="14"/>
    </row>
    <row r="2" spans="1:36" s="7" customFormat="1" ht="72" x14ac:dyDescent="0.3">
      <c r="A2" s="6" t="str">
        <f>_xll.SNL.Clients.Office.Excel.Functions.SPGLabel(266637,"SP_ENTITY_NAME","","","Options:Curr=USD,Mag=Standard,ConvMethod=R,FilingVer=Current/Restated")</f>
        <v xml:space="preserve">Entity Name </v>
      </c>
      <c r="B2" s="6" t="str">
        <f>_xll.SNL.Clients.Office.Excel.Functions.SPGLabel(266637,"SP_ENTITY_ID","","","Options:Curr=USD,Mag=Standard,ConvMethod=R,FilingVer=Current/Restated")</f>
        <v xml:space="preserve">Entity ID </v>
      </c>
      <c r="C2" s="6" t="str">
        <f>_xll.SNL.Clients.Office.Excel.Functions.SPGLabel(266637,"SP_EXCHANGE","","","Options:Curr=USD,Mag=Standard,ConvMethod=R,FilingVer=Current/Restated")</f>
        <v xml:space="preserve">Exchange </v>
      </c>
      <c r="D2" s="6" t="str">
        <f>_xll.SNL.Clients.Office.Excel.Functions.SPGLabel(266637,"SP_MARKETCAP","","","Options:Curr=USD,Mag=Standard,ConvMethod=R,FilingVer=Current/Restated")</f>
        <v>Market Capitalization ($M)</v>
      </c>
      <c r="E2" s="6" t="str">
        <f>_xll.SNL.Clients.Office.Excel.Functions.SPGLabel(266637,"IQ_SECTOR","","","Options:Curr=USD,Mag=Standard,ConvMethod=R,FilingVer=Current/Restated")</f>
        <v xml:space="preserve">Sector </v>
      </c>
      <c r="F2" s="6" t="str">
        <f>_xll.SNL.Clients.Office.Excel.Functions.SPGLabel(266637,"IQ_INDUSTRY_GROUP","","","Options:Curr=USD,Mag=Standard,ConvMethod=R,FilingVer=Current/Restated")</f>
        <v xml:space="preserve">Industry Group </v>
      </c>
      <c r="G2" s="6" t="str">
        <f>_xll.SNL.Clients.Office.Excel.Functions.SPGLabel(266637,"IQ_INDUSTRY","","","Options:Curr=USD,Mag=Standard,ConvMethod=R,FilingVer=Current/Restated")</f>
        <v xml:space="preserve">Industry </v>
      </c>
      <c r="H2" s="6" t="str">
        <f>_xll.SNL.Clients.Office.Excel.Functions.SPGLabel(266637,"IQ_PRIMARY_INDUSTRY","","","Options:Curr=USD,Mag=Standard,ConvMethod=R,FilingVer=Current/Restated")</f>
        <v xml:space="preserve">Primary Industry </v>
      </c>
      <c r="I2" s="6" t="str">
        <f>_xll.SNL.Clients.Office.Excel.Functions.SPGLabel(266637,"NAICS_CODE","Primary","","Options:Curr=USD,Mag=Standard,ConvMethod=R,FilingVer=Current/Restated")</f>
        <v xml:space="preserve">NAICS Code </v>
      </c>
      <c r="J2" s="15" t="str">
        <f>_xll.SNL.Clients.Office.Excel.Functions.SPGLabel(266637,"SP_PRICE_CHANGE","","52W","Options:Curr=USD,Mag=Standard,ConvMethod=R,FilingVer=Current/Restated")</f>
        <v>Price Change (%)</v>
      </c>
      <c r="K2" s="15" t="str">
        <f>_xll.SNL.Clients.Office.Excel.Functions.SPGLabel(266637,"SP_PRICE_CHANGE","","3M","Options:Curr=USD,Mag=Standard,ConvMethod=R,FilingVer=Current/Restated")</f>
        <v>Price Change (%)</v>
      </c>
      <c r="L2" s="15" t="str">
        <f>_xll.SNL.Clients.Office.Excel.Functions.SPGLabel(266637,"SP_PRICE_CHANGE","","1M","Options:Curr=USD,Mag=Standard,ConvMethod=R,FilingVer=Current/Restated")</f>
        <v>Price Change (%)</v>
      </c>
      <c r="M2" s="15" t="str">
        <f>_xll.SNL.Clients.Office.Excel.Functions.SPGLabel(266637,"SP_PRICE_CHANGE","","1W","Options:Curr=USD,Mag=Standard,ConvMethod=R,FilingVer=Current/Restated")</f>
        <v>Price Change (%)</v>
      </c>
      <c r="N2" s="6" t="str">
        <f>_xll.SNL.Clients.Office.Excel.Functions.SPGLabel(266637,"SP_PE_EXCL","","","Options:Curr=USD,Mag=Standard,ConvMethod=R,FilingVer=Current/Restated")</f>
        <v>Price/ EPS Before Extra (x)</v>
      </c>
      <c r="O2" s="6" t="str">
        <f>_xll.SNL.Clients.Office.Excel.Functions.SPGLabel(266637,"SP_PNETFCF","","","Options:Curr=USD,Mag=Standard,ConvMethod=R,FilingVer=Current/Restated")</f>
        <v>Price/ Net FCF (x)</v>
      </c>
      <c r="P2" s="6" t="str">
        <f>_xll.SNL.Clients.Office.Excel.Functions.SPGLabel(266637,"IQ_PBV_X","LTM","","Options:Curr=USD,Mag=Standard,ConvMethod=R,FilingVer=Current/Restated")</f>
        <v>Price/ Book (x)</v>
      </c>
      <c r="Q2" s="6" t="str">
        <f>_xll.SNL.Clients.Office.Excel.Functions.SPGLabel(266637,"IQ_TEV_EBITDA","LTM","","Options:Curr=USD,Mag=Standard,ConvMethod=R,FilingVer=Current/Restated")</f>
        <v>TEV/ EBITDA (x)</v>
      </c>
      <c r="R2" s="6" t="str">
        <f>_xll.SNL.Clients.Office.Excel.Functions.SPGLabel(266637,"IQ_TEV_UFCF","LTM","","Options:Curr=USD,Mag=Standard,ConvMethod=R,FilingVer=Current/Restated")</f>
        <v>TEV/ Free Cash Flow Unlevered (x)</v>
      </c>
      <c r="S2" s="6" t="str">
        <f>_xll.SNL.Clients.Office.Excel.Functions.SPGLabel(266637,"SP_EXCHANGE_TICKER","","","Options:Curr=USD,Mag=Standard,ConvMethod=R,FilingVer=Current/Restated")</f>
        <v xml:space="preserve">Exchange: Ticker </v>
      </c>
      <c r="T2" s="6" t="str">
        <f>_xll.SNL.Clients.Office.Excel.Functions.SPGLabel(266637,"SP_PRICE_CLOSE","","","Options:Curr=USD,Mag=Standard,ConvMethod=R,FilingVer=Current/Restated")</f>
        <v>Day Close Price ($)</v>
      </c>
      <c r="U2" s="6" t="str">
        <f>_xll.SNL.Clients.Office.Excel.Functions.SPGLabel(266637,"SP_MARKETCAP","","","Options:Curr=USD,Mag=Standard,ConvMethod=R,FilingVer=Current/Restated")</f>
        <v>Market Capitalization ($M)</v>
      </c>
      <c r="V2" s="6" t="str">
        <f>_xll.SNL.Clients.Office.Excel.Functions.SPGLabel(266637,"IQ_TEV","","","Options:Curr=USD,Mag=Standard,ConvMethod=R,FilingVer=Current/Restated")</f>
        <v>Total Enterprise Value (CIQ) ($M)</v>
      </c>
      <c r="W2" s="6" t="str">
        <f>_xll.SNL.Clients.Office.Excel.Functions.SPGLabel(266637,"SP_DIV_YIELD","","","Options:Curr=USD,Mag=Standard,ConvMethod=R,FilingVer=Current/Restated")</f>
        <v>Dividend Yield (%)</v>
      </c>
      <c r="X2" s="15" t="str">
        <f>_xll.SNL.Clients.Office.Excel.Functions.SPGLabel(266637,"SP_PRICE_HIGH","","52W","Options:Curr=USD,Mag=Standard,ConvMethod=R,FilingVer=Current/Restated")</f>
        <v>High Price ($)</v>
      </c>
      <c r="Y2" s="15" t="str">
        <f>_xll.SNL.Clients.Office.Excel.Functions.SPGLabel(266637,"SP_PRICE_LOW","","52W","Options:Curr=USD,Mag=Standard,ConvMethod=R,FilingVer=Current/Restated")</f>
        <v>Low Price ($)</v>
      </c>
      <c r="Z2" s="6" t="str">
        <f>_xll.SNL.Clients.Office.Excel.Functions.SPGLabel(266637,"IQ_PE","LTM","","Options:Curr=USD,Mag=Standard,ConvMethod=R,FilingVer=Current/Restated")</f>
        <v>Price/ EPS (x)</v>
      </c>
      <c r="AA2" s="6" t="str">
        <f>_xll.SNL.Clients.Office.Excel.Functions.SPGLabel(266637,"SP_PE_FWD","NTM","","Options:Curr=USD,Mag=Standard,ConvMethod=R,FilingVer=Current/Restated")</f>
        <v>Price/ Forward EPS (x)</v>
      </c>
      <c r="AB2" s="6" t="str">
        <f>_xll.SNL.Clients.Office.Excel.Functions.SPGLabel(266637,"SP_PE_FWD","FY+1","","Options:Curr=USD,Mag=Standard,ConvMethod=R,FilingVer=Current/Restated")</f>
        <v>Price/ Forward EPS (x)</v>
      </c>
      <c r="AC2" s="6" t="str">
        <f>_xll.SNL.Clients.Office.Excel.Functions.SPGLabel(266637,"IQ_TEV_TOTAL_REV","LTM","","Options:Curr=USD,Mag=Standard,ConvMethod=R,FilingVer=Current/Restated")</f>
        <v>TEV/ Total Revenue (x)</v>
      </c>
      <c r="AD2" s="6" t="str">
        <f>_xll.SNL.Clients.Office.Excel.Functions.SPGLabel(266637,"SP_TEV_TOTAL_REV_FWD","NTM","","Options:Curr=USD,Mag=Standard,ConvMethod=R,FilingVer=Current/Restated")</f>
        <v>TEV/ Forward Total Revenue (x)</v>
      </c>
      <c r="AE2" s="6" t="str">
        <f>_xll.SNL.Clients.Office.Excel.Functions.SPGLabel(266637,"SP_TEV_TOTAL_REV_FWD","FY+1","","Options:Curr=USD,Mag=Standard,ConvMethod=R,FilingVer=Current/Restated")</f>
        <v>TEV/ Forward Total Revenue (x)</v>
      </c>
      <c r="AF2" s="6" t="str">
        <f>_xll.SNL.Clients.Office.Excel.Functions.SPGLabel(266637,"IQ_TEV_EBITDA","LTM","","Options:Curr=USD,Mag=Standard,ConvMethod=R,FilingVer=Current/Restated")</f>
        <v>TEV/ EBITDA (x)</v>
      </c>
      <c r="AG2" s="6" t="str">
        <f>_xll.SNL.Clients.Office.Excel.Functions.SPGLabel(266637,"SP_TEV_EBITDA_FWD","NTM","","Options:Curr=USD,Mag=Standard,ConvMethod=R,FilingVer=Current/Restated")</f>
        <v>TEV/ Forward EBITDA (x)</v>
      </c>
      <c r="AH2" s="6" t="str">
        <f>_xll.SNL.Clients.Office.Excel.Functions.SPGLabel(266637,"SP_TEV_EBITDA_FWD","FY+1","","Options:Curr=USD,Mag=Standard,ConvMethod=R,FilingVer=Current/Restated")</f>
        <v>TEV/ Forward EBITDA (x)</v>
      </c>
      <c r="AI2" s="6" t="str">
        <f>_xll.SNL.Clients.Office.Excel.Functions.SPGLabel(266637,"IQ_PBV_X","LTM","","Options:Curr=USD,Mag=Standard,ConvMethod=R,FilingVer=Current/Restated")</f>
        <v>Price/ Book (x)</v>
      </c>
      <c r="AJ2" s="6" t="str">
        <f>_xll.SNL.Clients.Office.Excel.Functions.SPGLabel(266637,"IQ_PTBV_X","LTM","","Options:Curr=USD,Mag=Standard,ConvMethod=R,FilingVer=Current/Restated")</f>
        <v>Price/ Tangible Book (x)</v>
      </c>
    </row>
    <row r="3" spans="1:36" s="7" customFormat="1" ht="57.6" x14ac:dyDescent="0.3">
      <c r="A3" s="8" t="s">
        <v>2917</v>
      </c>
      <c r="B3" s="8" t="s">
        <v>2918</v>
      </c>
      <c r="C3" s="8" t="s">
        <v>2904</v>
      </c>
      <c r="D3" s="8" t="s">
        <v>2905</v>
      </c>
      <c r="E3" s="8" t="s">
        <v>2906</v>
      </c>
      <c r="F3" s="8" t="s">
        <v>2907</v>
      </c>
      <c r="G3" s="8" t="s">
        <v>2908</v>
      </c>
      <c r="H3" s="8" t="s">
        <v>2909</v>
      </c>
      <c r="I3" s="8" t="s">
        <v>2910</v>
      </c>
      <c r="J3" s="16" t="s">
        <v>2911</v>
      </c>
      <c r="K3" s="16" t="s">
        <v>2911</v>
      </c>
      <c r="L3" s="16" t="s">
        <v>2911</v>
      </c>
      <c r="M3" s="16" t="s">
        <v>2911</v>
      </c>
      <c r="N3" s="8" t="s">
        <v>2912</v>
      </c>
      <c r="O3" s="8" t="s">
        <v>2913</v>
      </c>
      <c r="P3" s="8" t="s">
        <v>2914</v>
      </c>
      <c r="Q3" s="8" t="s">
        <v>2915</v>
      </c>
      <c r="R3" s="8" t="s">
        <v>2916</v>
      </c>
      <c r="S3" s="8" t="s">
        <v>3735</v>
      </c>
      <c r="T3" s="8" t="s">
        <v>3736</v>
      </c>
      <c r="U3" s="8" t="s">
        <v>2905</v>
      </c>
      <c r="V3" s="8" t="s">
        <v>3737</v>
      </c>
      <c r="W3" s="8" t="s">
        <v>3738</v>
      </c>
      <c r="X3" s="16" t="s">
        <v>3739</v>
      </c>
      <c r="Y3" s="16" t="s">
        <v>3740</v>
      </c>
      <c r="Z3" s="8" t="s">
        <v>3741</v>
      </c>
      <c r="AA3" s="8" t="s">
        <v>3742</v>
      </c>
      <c r="AB3" s="8" t="s">
        <v>3742</v>
      </c>
      <c r="AC3" s="8" t="s">
        <v>3743</v>
      </c>
      <c r="AD3" s="8" t="s">
        <v>3744</v>
      </c>
      <c r="AE3" s="8" t="s">
        <v>3744</v>
      </c>
      <c r="AF3" s="8" t="s">
        <v>2915</v>
      </c>
      <c r="AG3" s="8" t="s">
        <v>3745</v>
      </c>
      <c r="AH3" s="8" t="s">
        <v>3745</v>
      </c>
      <c r="AI3" s="8" t="s">
        <v>2914</v>
      </c>
      <c r="AJ3" s="8" t="s">
        <v>3746</v>
      </c>
    </row>
    <row r="4" spans="1:36" s="7" customFormat="1" x14ac:dyDescent="0.3">
      <c r="A4" s="9"/>
      <c r="B4" s="9"/>
      <c r="C4" s="9"/>
      <c r="D4" s="9"/>
      <c r="E4" s="9"/>
      <c r="F4" s="9"/>
      <c r="G4" s="9"/>
      <c r="H4" s="9"/>
      <c r="I4" s="9" t="str">
        <f>_xll.SNL.Clients.Office.Excel.Functions.SPGLabel(266637,"NAICS_CODE","&lt;&gt;Primary")</f>
        <v>Primary</v>
      </c>
      <c r="J4" s="16"/>
      <c r="K4" s="16"/>
      <c r="L4" s="16"/>
      <c r="M4" s="16"/>
      <c r="N4" s="9"/>
      <c r="O4" s="9"/>
      <c r="P4" s="9" t="s">
        <v>2903</v>
      </c>
      <c r="Q4" s="9" t="s">
        <v>2903</v>
      </c>
      <c r="R4" s="9" t="s">
        <v>2903</v>
      </c>
      <c r="S4" s="9"/>
      <c r="T4" s="9"/>
      <c r="U4" s="9"/>
      <c r="V4" s="9"/>
      <c r="W4" s="9"/>
      <c r="X4" s="16"/>
      <c r="Y4" s="16"/>
      <c r="Z4" s="9" t="s">
        <v>2903</v>
      </c>
      <c r="AA4" s="9" t="str">
        <f>_xll.SNL.Clients.Office.Excel.Functions.SPGLabel(266637,"SP_PE_FWD","&lt;&gt;NTM")</f>
        <v>NTM</v>
      </c>
      <c r="AB4" s="9" t="s">
        <v>3734</v>
      </c>
      <c r="AC4" s="9" t="s">
        <v>2903</v>
      </c>
      <c r="AD4" s="9" t="str">
        <f>_xll.SNL.Clients.Office.Excel.Functions.SPGLabel(266637,"SP_TEV_TOTAL_REV_FWD","&lt;&gt;NTM")</f>
        <v>NTM</v>
      </c>
      <c r="AE4" s="9" t="s">
        <v>3734</v>
      </c>
      <c r="AF4" s="9" t="s">
        <v>2903</v>
      </c>
      <c r="AG4" s="9" t="str">
        <f>_xll.SNL.Clients.Office.Excel.Functions.SPGLabel(266637,"SP_TEV_EBITDA_FWD","&lt;&gt;NTM")</f>
        <v>NTM</v>
      </c>
      <c r="AH4" s="9" t="s">
        <v>3734</v>
      </c>
      <c r="AI4" s="9" t="s">
        <v>2903</v>
      </c>
      <c r="AJ4" s="9" t="s">
        <v>2903</v>
      </c>
    </row>
    <row r="5" spans="1:36" s="13" customFormat="1" ht="33" customHeight="1" x14ac:dyDescent="0.3">
      <c r="A5" s="12"/>
      <c r="B5" s="12"/>
      <c r="C5" s="12"/>
      <c r="D5" s="12"/>
      <c r="E5" s="12"/>
      <c r="F5" s="12"/>
      <c r="G5" s="12"/>
      <c r="H5" s="12"/>
      <c r="I5" s="12"/>
      <c r="J5" s="17" t="str">
        <f>_xll.SNL.Clients.Office.Excel.Functions.SPGLabel(266637,"SP_PRICE_CHANGE",,"&lt;&gt;52W")</f>
        <v>52W</v>
      </c>
      <c r="K5" s="17" t="str">
        <f>_xll.SNL.Clients.Office.Excel.Functions.SPGLabel(266637,"SP_PRICE_CHANGE",,"&lt;&gt;3M")</f>
        <v>3M</v>
      </c>
      <c r="L5" s="17" t="str">
        <f>_xll.SNL.Clients.Office.Excel.Functions.SPGLabel(266637,"SP_PRICE_CHANGE",,"&lt;&gt;1M")</f>
        <v>1M</v>
      </c>
      <c r="M5" s="17" t="str">
        <f>_xll.SNL.Clients.Office.Excel.Functions.SPGLabel(266637,"SP_PRICE_CHANGE",,"&lt;&gt;1W")</f>
        <v>1W</v>
      </c>
      <c r="N5" s="12"/>
      <c r="O5" s="12"/>
      <c r="P5" s="12"/>
      <c r="Q5" s="12"/>
      <c r="R5" s="12"/>
      <c r="S5" s="12"/>
      <c r="T5" s="12"/>
      <c r="U5" s="12"/>
      <c r="V5" s="12"/>
      <c r="W5" s="12"/>
      <c r="X5" s="17" t="str">
        <f>_xll.SNL.Clients.Office.Excel.Functions.SPGLabel(266637,"SP_PRICE_HIGH",,"&lt;&gt;52W")</f>
        <v>52W</v>
      </c>
      <c r="Y5" s="17" t="str">
        <f>_xll.SNL.Clients.Office.Excel.Functions.SPGLabel(266637,"SP_PRICE_LOW",,"&lt;&gt;52W")</f>
        <v>52W</v>
      </c>
      <c r="Z5" s="12"/>
      <c r="AA5" s="12"/>
      <c r="AB5" s="12"/>
      <c r="AC5" s="12"/>
      <c r="AD5" s="12"/>
      <c r="AE5" s="12"/>
      <c r="AF5" s="12"/>
      <c r="AG5" s="12"/>
      <c r="AH5" s="12"/>
      <c r="AI5" s="12"/>
      <c r="AJ5" s="12"/>
    </row>
    <row r="6" spans="1:36" x14ac:dyDescent="0.3">
      <c r="A6" s="1" t="s">
        <v>178</v>
      </c>
      <c r="B6" s="2">
        <v>10514854</v>
      </c>
      <c r="C6" s="3" t="s">
        <v>2940</v>
      </c>
      <c r="D6" s="4">
        <v>99.286979264199999</v>
      </c>
      <c r="E6" s="3" t="s">
        <v>2920</v>
      </c>
      <c r="F6" s="3" t="s">
        <v>2921</v>
      </c>
      <c r="G6" s="3" t="s">
        <v>2941</v>
      </c>
      <c r="H6" s="3" t="s">
        <v>2941</v>
      </c>
      <c r="I6" s="3" t="s">
        <v>2942</v>
      </c>
      <c r="J6" s="4">
        <v>-74.528357999999997</v>
      </c>
      <c r="K6" s="4">
        <v>-89.681983000000002</v>
      </c>
      <c r="L6" s="4">
        <v>-90.043173999999993</v>
      </c>
      <c r="M6" s="4">
        <v>-3.0451090000000001</v>
      </c>
      <c r="N6" s="4" t="s">
        <v>2924</v>
      </c>
      <c r="O6" s="4" t="s">
        <v>2924</v>
      </c>
      <c r="P6" s="4">
        <v>16.731373000000001</v>
      </c>
      <c r="Q6" s="4" t="s">
        <v>2924</v>
      </c>
      <c r="R6" s="4" t="s">
        <v>2924</v>
      </c>
      <c r="S6" s="3" t="s">
        <v>3925</v>
      </c>
      <c r="T6" s="5">
        <v>0.85329999999999995</v>
      </c>
      <c r="U6" s="4">
        <v>99.286979264199999</v>
      </c>
      <c r="V6" s="10">
        <v>2.3909790000000002</v>
      </c>
      <c r="W6" s="4">
        <v>0</v>
      </c>
      <c r="X6" s="5">
        <v>10.623699999999999</v>
      </c>
      <c r="Y6" s="4">
        <v>0.77259999999999995</v>
      </c>
      <c r="Z6" s="4" t="s">
        <v>2924</v>
      </c>
      <c r="AA6" s="10" t="s">
        <v>2924</v>
      </c>
      <c r="AB6" s="10" t="s">
        <v>2924</v>
      </c>
      <c r="AC6" s="4" t="s">
        <v>2924</v>
      </c>
      <c r="AD6" s="4">
        <v>0.1543094735619</v>
      </c>
      <c r="AE6" s="4">
        <v>4.4808452023988004</v>
      </c>
      <c r="AF6" s="4" t="s">
        <v>2924</v>
      </c>
      <c r="AG6" s="4" t="s">
        <v>2924</v>
      </c>
      <c r="AH6" s="4" t="s">
        <v>2924</v>
      </c>
      <c r="AI6" s="4">
        <v>16.731373000000001</v>
      </c>
      <c r="AJ6" s="4">
        <v>16.731373000000001</v>
      </c>
    </row>
    <row r="7" spans="1:36" x14ac:dyDescent="0.3">
      <c r="A7" s="1" t="s">
        <v>506</v>
      </c>
      <c r="B7" s="2">
        <v>4812517</v>
      </c>
      <c r="C7" s="3" t="s">
        <v>2956</v>
      </c>
      <c r="D7" s="4">
        <v>120.27618750000001</v>
      </c>
      <c r="E7" s="3" t="s">
        <v>2920</v>
      </c>
      <c r="F7" s="3" t="s">
        <v>2921</v>
      </c>
      <c r="G7" s="3" t="s">
        <v>3109</v>
      </c>
      <c r="H7" s="3" t="s">
        <v>3109</v>
      </c>
      <c r="I7" s="3" t="s">
        <v>2942</v>
      </c>
      <c r="J7" s="4">
        <v>-88.893825000000007</v>
      </c>
      <c r="K7" s="4">
        <v>-91.223450999999997</v>
      </c>
      <c r="L7" s="4">
        <v>-37.185929999999999</v>
      </c>
      <c r="M7" s="4">
        <v>6.3829789999999997</v>
      </c>
      <c r="N7" s="4" t="s">
        <v>2924</v>
      </c>
      <c r="O7" s="4" t="s">
        <v>2924</v>
      </c>
      <c r="P7" s="4">
        <v>0.71983900000000001</v>
      </c>
      <c r="Q7" s="4">
        <v>0.200264</v>
      </c>
      <c r="R7" s="4">
        <v>0.34730100000000003</v>
      </c>
      <c r="S7" s="3" t="s">
        <v>4249</v>
      </c>
      <c r="T7" s="4">
        <v>2.5</v>
      </c>
      <c r="U7" s="4">
        <v>120.27618750000001</v>
      </c>
      <c r="V7" s="10">
        <v>-28.701813000000001</v>
      </c>
      <c r="W7" s="4">
        <v>0</v>
      </c>
      <c r="X7" s="4">
        <v>42.2</v>
      </c>
      <c r="Y7" s="4">
        <v>2.23</v>
      </c>
      <c r="Z7" s="4" t="s">
        <v>2924</v>
      </c>
      <c r="AA7" s="10" t="s">
        <v>2924</v>
      </c>
      <c r="AB7" s="10" t="s">
        <v>2924</v>
      </c>
      <c r="AC7" s="4" t="s">
        <v>2934</v>
      </c>
      <c r="AD7" s="4" t="s">
        <v>2934</v>
      </c>
      <c r="AE7" s="4" t="s">
        <v>2934</v>
      </c>
      <c r="AF7" s="4">
        <v>0.200264</v>
      </c>
      <c r="AG7" s="4" t="s">
        <v>2934</v>
      </c>
      <c r="AH7" s="4" t="s">
        <v>2934</v>
      </c>
      <c r="AI7" s="4">
        <v>0.71983900000000001</v>
      </c>
      <c r="AJ7" s="4">
        <v>0.72004599999999996</v>
      </c>
    </row>
    <row r="8" spans="1:36" x14ac:dyDescent="0.3">
      <c r="A8" s="1" t="s">
        <v>2866</v>
      </c>
      <c r="B8" s="2">
        <v>115829620</v>
      </c>
      <c r="C8" s="3" t="s">
        <v>2940</v>
      </c>
      <c r="D8" s="4">
        <v>130.7933836</v>
      </c>
      <c r="E8" s="3" t="s">
        <v>2936</v>
      </c>
      <c r="F8" s="3" t="s">
        <v>2937</v>
      </c>
      <c r="G8" s="3" t="s">
        <v>2993</v>
      </c>
      <c r="H8" s="3" t="s">
        <v>2994</v>
      </c>
      <c r="I8" s="3" t="s">
        <v>3195</v>
      </c>
      <c r="J8" s="4">
        <v>-70.108695999999995</v>
      </c>
      <c r="K8" s="4">
        <v>-80.427046000000004</v>
      </c>
      <c r="L8" s="4">
        <v>-85.135135000000005</v>
      </c>
      <c r="M8" s="4">
        <v>5.2631579999999998</v>
      </c>
      <c r="N8" s="4" t="s">
        <v>2934</v>
      </c>
      <c r="O8" s="4" t="s">
        <v>2934</v>
      </c>
      <c r="P8" s="4" t="s">
        <v>2934</v>
      </c>
      <c r="Q8" s="4" t="s">
        <v>2934</v>
      </c>
      <c r="R8" s="4" t="s">
        <v>2934</v>
      </c>
      <c r="S8" s="3" t="s">
        <v>6604</v>
      </c>
      <c r="T8" s="4">
        <v>2.2000000000000002</v>
      </c>
      <c r="U8" s="4">
        <v>130.7933836</v>
      </c>
      <c r="V8" s="10">
        <v>169.62765300000001</v>
      </c>
      <c r="W8" s="4">
        <v>0</v>
      </c>
      <c r="X8" s="4">
        <v>30.47</v>
      </c>
      <c r="Y8" s="5">
        <v>1.36</v>
      </c>
      <c r="Z8" s="4" t="s">
        <v>2934</v>
      </c>
      <c r="AA8" s="10" t="s">
        <v>2934</v>
      </c>
      <c r="AB8" s="10" t="s">
        <v>2934</v>
      </c>
      <c r="AC8" s="4" t="s">
        <v>2934</v>
      </c>
      <c r="AD8" s="4" t="s">
        <v>2934</v>
      </c>
      <c r="AE8" s="4" t="s">
        <v>2934</v>
      </c>
      <c r="AF8" s="4" t="s">
        <v>2934</v>
      </c>
      <c r="AG8" s="4" t="s">
        <v>2934</v>
      </c>
      <c r="AH8" s="4" t="s">
        <v>2934</v>
      </c>
      <c r="AI8" s="4" t="s">
        <v>2934</v>
      </c>
      <c r="AJ8" s="4" t="s">
        <v>2934</v>
      </c>
    </row>
    <row r="9" spans="1:36" x14ac:dyDescent="0.3">
      <c r="A9" s="1" t="s">
        <v>1025</v>
      </c>
      <c r="B9" s="2">
        <v>106421010</v>
      </c>
      <c r="C9" s="3" t="s">
        <v>2956</v>
      </c>
      <c r="D9" s="4">
        <v>174.67099048</v>
      </c>
      <c r="E9" s="3" t="s">
        <v>2925</v>
      </c>
      <c r="F9" s="3" t="s">
        <v>2926</v>
      </c>
      <c r="G9" s="3" t="s">
        <v>2927</v>
      </c>
      <c r="H9" s="3" t="s">
        <v>2928</v>
      </c>
      <c r="I9" s="3" t="s">
        <v>2972</v>
      </c>
      <c r="J9" s="4">
        <v>467.32026100000002</v>
      </c>
      <c r="K9" s="4">
        <v>-47.105423999999999</v>
      </c>
      <c r="L9" s="4">
        <v>-67.851851999999994</v>
      </c>
      <c r="M9" s="4">
        <v>49.655172</v>
      </c>
      <c r="N9" s="4" t="s">
        <v>2924</v>
      </c>
      <c r="O9" s="4" t="s">
        <v>2924</v>
      </c>
      <c r="P9" s="4">
        <v>19.375</v>
      </c>
      <c r="Q9" s="4" t="s">
        <v>2924</v>
      </c>
      <c r="R9" s="4" t="s">
        <v>2924</v>
      </c>
      <c r="S9" s="3" t="s">
        <v>4767</v>
      </c>
      <c r="T9" s="4">
        <v>8.68</v>
      </c>
      <c r="U9" s="4">
        <v>174.67099048</v>
      </c>
      <c r="V9" s="10">
        <v>173.9093</v>
      </c>
      <c r="W9" s="4">
        <v>0</v>
      </c>
      <c r="X9" s="4">
        <v>49.5</v>
      </c>
      <c r="Y9" s="4">
        <v>0.88</v>
      </c>
      <c r="Z9" s="4" t="s">
        <v>2924</v>
      </c>
      <c r="AA9" s="10" t="s">
        <v>2934</v>
      </c>
      <c r="AB9" s="10" t="s">
        <v>2934</v>
      </c>
      <c r="AC9" s="4">
        <v>38.933973999999999</v>
      </c>
      <c r="AD9" s="4" t="s">
        <v>2934</v>
      </c>
      <c r="AE9" s="4" t="s">
        <v>2934</v>
      </c>
      <c r="AF9" s="4" t="s">
        <v>2924</v>
      </c>
      <c r="AG9" s="4" t="s">
        <v>2934</v>
      </c>
      <c r="AH9" s="4" t="s">
        <v>2934</v>
      </c>
      <c r="AI9" s="4">
        <v>19.375</v>
      </c>
      <c r="AJ9" s="4">
        <v>23.270776999999999</v>
      </c>
    </row>
    <row r="10" spans="1:36" x14ac:dyDescent="0.3">
      <c r="A10" s="1" t="s">
        <v>899</v>
      </c>
      <c r="B10" s="2">
        <v>102958</v>
      </c>
      <c r="C10" s="3" t="s">
        <v>2935</v>
      </c>
      <c r="D10" s="4">
        <v>187.83455425</v>
      </c>
      <c r="E10" s="3" t="s">
        <v>2976</v>
      </c>
      <c r="F10" s="3" t="s">
        <v>2977</v>
      </c>
      <c r="G10" s="3" t="s">
        <v>3269</v>
      </c>
      <c r="H10" s="3" t="s">
        <v>3269</v>
      </c>
      <c r="I10" s="3" t="s">
        <v>2979</v>
      </c>
      <c r="J10" s="4">
        <v>-90.885417000000004</v>
      </c>
      <c r="K10" s="4">
        <v>-91.170535000000001</v>
      </c>
      <c r="L10" s="4">
        <v>-91.358024999999998</v>
      </c>
      <c r="M10" s="4">
        <v>-1.1299440000000001</v>
      </c>
      <c r="N10" s="4">
        <v>4.4871794871794899</v>
      </c>
      <c r="O10" s="4">
        <v>1.6143909999999999</v>
      </c>
      <c r="P10" s="4">
        <v>8.2002000000000005E-2</v>
      </c>
      <c r="Q10" s="4">
        <v>156.573883</v>
      </c>
      <c r="R10" s="4">
        <v>28.077165999999998</v>
      </c>
      <c r="S10" s="3" t="s">
        <v>4642</v>
      </c>
      <c r="T10" s="4">
        <v>1.75</v>
      </c>
      <c r="U10" s="4">
        <v>187.83455425</v>
      </c>
      <c r="V10" s="10">
        <v>-1914.585446</v>
      </c>
      <c r="W10" s="4">
        <v>0</v>
      </c>
      <c r="X10" s="4">
        <v>21</v>
      </c>
      <c r="Y10" s="4">
        <v>1.4</v>
      </c>
      <c r="Z10" s="4">
        <v>4.6052629999999999</v>
      </c>
      <c r="AA10" s="10" t="s">
        <v>2934</v>
      </c>
      <c r="AB10" s="10" t="s">
        <v>2934</v>
      </c>
      <c r="AC10" s="4" t="s">
        <v>2924</v>
      </c>
      <c r="AD10" s="4" t="s">
        <v>2934</v>
      </c>
      <c r="AE10" s="4" t="s">
        <v>2934</v>
      </c>
      <c r="AF10" s="4">
        <v>156.573883</v>
      </c>
      <c r="AG10" s="4" t="s">
        <v>2924</v>
      </c>
      <c r="AH10" s="4" t="s">
        <v>2924</v>
      </c>
      <c r="AI10" s="4">
        <v>8.2002000000000005E-2</v>
      </c>
      <c r="AJ10" s="4">
        <v>8.2002000000000005E-2</v>
      </c>
    </row>
    <row r="11" spans="1:36" x14ac:dyDescent="0.3">
      <c r="A11" s="1" t="s">
        <v>336</v>
      </c>
      <c r="B11" s="2">
        <v>7269053</v>
      </c>
      <c r="C11" s="3" t="s">
        <v>2919</v>
      </c>
      <c r="D11" s="4">
        <v>197.168059</v>
      </c>
      <c r="E11" s="3" t="s">
        <v>2920</v>
      </c>
      <c r="F11" s="3" t="s">
        <v>2921</v>
      </c>
      <c r="G11" s="3" t="s">
        <v>3109</v>
      </c>
      <c r="H11" s="3" t="s">
        <v>3109</v>
      </c>
      <c r="I11" s="3" t="s">
        <v>3246</v>
      </c>
      <c r="J11" s="4">
        <v>-69.961770000000001</v>
      </c>
      <c r="K11" s="4">
        <v>-73.809523999999996</v>
      </c>
      <c r="L11" s="4">
        <v>-71.487818000000004</v>
      </c>
      <c r="M11" s="4">
        <v>-10.423453</v>
      </c>
      <c r="N11" s="4" t="s">
        <v>2934</v>
      </c>
      <c r="O11" s="4" t="s">
        <v>2934</v>
      </c>
      <c r="P11" s="4">
        <v>0.59945499999999996</v>
      </c>
      <c r="Q11" s="4">
        <v>1.9295389999999999</v>
      </c>
      <c r="R11" s="4" t="s">
        <v>2934</v>
      </c>
      <c r="S11" s="3" t="s">
        <v>4081</v>
      </c>
      <c r="T11" s="4">
        <v>5.5</v>
      </c>
      <c r="U11" s="4">
        <v>197.168059</v>
      </c>
      <c r="V11" s="10">
        <v>-127.092941</v>
      </c>
      <c r="W11" s="4">
        <v>0</v>
      </c>
      <c r="X11" s="4">
        <v>26.62</v>
      </c>
      <c r="Y11" s="4">
        <v>3.85</v>
      </c>
      <c r="Z11" s="4" t="s">
        <v>2924</v>
      </c>
      <c r="AA11" s="10" t="s">
        <v>2924</v>
      </c>
      <c r="AB11" s="10" t="s">
        <v>2924</v>
      </c>
      <c r="AC11" s="4" t="s">
        <v>2934</v>
      </c>
      <c r="AD11" s="4" t="s">
        <v>2934</v>
      </c>
      <c r="AE11" s="4" t="s">
        <v>2934</v>
      </c>
      <c r="AF11" s="4">
        <v>1.9295389999999999</v>
      </c>
      <c r="AG11" s="4">
        <v>1.1511541255452999</v>
      </c>
      <c r="AH11" s="4">
        <v>1.6280616689187</v>
      </c>
      <c r="AI11" s="4">
        <v>0.59945499999999996</v>
      </c>
      <c r="AJ11" s="4">
        <v>0.59945499999999996</v>
      </c>
    </row>
    <row r="12" spans="1:36" x14ac:dyDescent="0.3">
      <c r="A12" s="1" t="s">
        <v>415</v>
      </c>
      <c r="B12" s="2">
        <v>4357254</v>
      </c>
      <c r="C12" s="3" t="s">
        <v>2970</v>
      </c>
      <c r="D12" s="4">
        <v>312.45443104999998</v>
      </c>
      <c r="E12" s="3" t="s">
        <v>3031</v>
      </c>
      <c r="F12" s="3" t="s">
        <v>3031</v>
      </c>
      <c r="G12" s="3" t="s">
        <v>3032</v>
      </c>
      <c r="H12" s="3" t="s">
        <v>3331</v>
      </c>
      <c r="I12" s="3" t="s">
        <v>3271</v>
      </c>
      <c r="J12" s="4">
        <v>-39.674315</v>
      </c>
      <c r="K12" s="4">
        <v>-39.674315</v>
      </c>
      <c r="L12" s="4">
        <v>-39.674315</v>
      </c>
      <c r="M12" s="4">
        <v>-6.8571429999999998</v>
      </c>
      <c r="N12" s="4" t="s">
        <v>2924</v>
      </c>
      <c r="O12" s="4" t="s">
        <v>2924</v>
      </c>
      <c r="P12" s="4">
        <v>2.480219</v>
      </c>
      <c r="Q12" s="4" t="s">
        <v>2934</v>
      </c>
      <c r="R12" s="4" t="s">
        <v>2934</v>
      </c>
      <c r="S12" s="3" t="s">
        <v>6644</v>
      </c>
      <c r="T12" s="4">
        <v>8.15</v>
      </c>
      <c r="U12" s="4">
        <v>312.45443104999998</v>
      </c>
      <c r="V12" s="10">
        <v>311.20325100000002</v>
      </c>
      <c r="W12" s="4">
        <v>0</v>
      </c>
      <c r="X12" s="4">
        <v>15</v>
      </c>
      <c r="Y12" s="4">
        <v>8.07</v>
      </c>
      <c r="Z12" s="4" t="s">
        <v>2924</v>
      </c>
      <c r="AA12" s="10" t="s">
        <v>2934</v>
      </c>
      <c r="AB12" s="10" t="s">
        <v>2934</v>
      </c>
      <c r="AC12" s="4" t="s">
        <v>2934</v>
      </c>
      <c r="AD12" s="4" t="s">
        <v>2934</v>
      </c>
      <c r="AE12" s="4" t="s">
        <v>2934</v>
      </c>
      <c r="AF12" s="4" t="s">
        <v>2934</v>
      </c>
      <c r="AG12" s="4" t="s">
        <v>2934</v>
      </c>
      <c r="AH12" s="4" t="s">
        <v>2934</v>
      </c>
      <c r="AI12" s="4">
        <v>2.480219</v>
      </c>
      <c r="AJ12" s="4">
        <v>2.480219</v>
      </c>
    </row>
    <row r="13" spans="1:36" x14ac:dyDescent="0.3">
      <c r="A13" s="1" t="s">
        <v>666</v>
      </c>
      <c r="B13" s="2">
        <v>4810742</v>
      </c>
      <c r="C13" s="3" t="s">
        <v>2940</v>
      </c>
      <c r="D13" s="4">
        <v>334.78027771000001</v>
      </c>
      <c r="E13" s="3" t="s">
        <v>2920</v>
      </c>
      <c r="F13" s="3" t="s">
        <v>2921</v>
      </c>
      <c r="G13" s="3" t="s">
        <v>2941</v>
      </c>
      <c r="H13" s="3" t="s">
        <v>2941</v>
      </c>
      <c r="I13" s="3" t="s">
        <v>2942</v>
      </c>
      <c r="J13" s="4">
        <v>196.022727</v>
      </c>
      <c r="K13" s="4">
        <v>1.165049</v>
      </c>
      <c r="L13" s="4">
        <v>-44.692143999999999</v>
      </c>
      <c r="M13" s="4">
        <v>4.4088180000000001</v>
      </c>
      <c r="N13" s="4" t="s">
        <v>2924</v>
      </c>
      <c r="O13" s="4" t="s">
        <v>2924</v>
      </c>
      <c r="P13" s="4">
        <v>26.313130999999998</v>
      </c>
      <c r="Q13" s="4" t="s">
        <v>2924</v>
      </c>
      <c r="R13" s="4">
        <v>10.898004999999999</v>
      </c>
      <c r="S13" s="3" t="s">
        <v>4409</v>
      </c>
      <c r="T13" s="4">
        <v>5.21</v>
      </c>
      <c r="U13" s="4">
        <v>334.78027771000001</v>
      </c>
      <c r="V13" s="10">
        <v>293.48327699999999</v>
      </c>
      <c r="W13" s="4">
        <v>0</v>
      </c>
      <c r="X13" s="4">
        <v>10</v>
      </c>
      <c r="Y13" s="5">
        <v>1.3</v>
      </c>
      <c r="Z13" s="4" t="s">
        <v>2924</v>
      </c>
      <c r="AA13" s="10" t="s">
        <v>2924</v>
      </c>
      <c r="AB13" s="10" t="s">
        <v>2924</v>
      </c>
      <c r="AC13" s="4" t="s">
        <v>2934</v>
      </c>
      <c r="AD13" s="4" t="s">
        <v>2934</v>
      </c>
      <c r="AE13" s="4" t="s">
        <v>2934</v>
      </c>
      <c r="AF13" s="4" t="s">
        <v>2924</v>
      </c>
      <c r="AG13" s="4" t="s">
        <v>2934</v>
      </c>
      <c r="AH13" s="4" t="s">
        <v>2934</v>
      </c>
      <c r="AI13" s="4">
        <v>26.313130999999998</v>
      </c>
      <c r="AJ13" s="4">
        <v>26.313130999999998</v>
      </c>
    </row>
    <row r="14" spans="1:36" x14ac:dyDescent="0.3">
      <c r="A14" s="1" t="s">
        <v>226</v>
      </c>
      <c r="B14" s="2">
        <v>107487119</v>
      </c>
      <c r="C14" s="3" t="s">
        <v>2956</v>
      </c>
      <c r="D14" s="4">
        <v>344.10031573999998</v>
      </c>
      <c r="E14" s="3" t="s">
        <v>3031</v>
      </c>
      <c r="F14" s="3" t="s">
        <v>3031</v>
      </c>
      <c r="G14" s="3" t="s">
        <v>3032</v>
      </c>
      <c r="H14" s="3" t="s">
        <v>3068</v>
      </c>
      <c r="I14" s="3" t="s">
        <v>3069</v>
      </c>
      <c r="J14" s="4">
        <v>169.273743</v>
      </c>
      <c r="K14" s="5">
        <v>77.205882000000003</v>
      </c>
      <c r="L14" s="4">
        <v>-3.984064</v>
      </c>
      <c r="M14" s="4">
        <v>-1.4314929999999999</v>
      </c>
      <c r="N14" s="4" t="s">
        <v>2924</v>
      </c>
      <c r="O14" s="4" t="s">
        <v>2924</v>
      </c>
      <c r="P14" s="4">
        <v>8.5159009999999995</v>
      </c>
      <c r="Q14" s="4" t="s">
        <v>2924</v>
      </c>
      <c r="R14" s="4" t="s">
        <v>2924</v>
      </c>
      <c r="S14" s="3" t="s">
        <v>3973</v>
      </c>
      <c r="T14" s="4">
        <v>4.82</v>
      </c>
      <c r="U14" s="4">
        <v>344.10031573999998</v>
      </c>
      <c r="V14" s="10">
        <v>331.76775500000002</v>
      </c>
      <c r="W14" s="4">
        <v>0</v>
      </c>
      <c r="X14" s="4">
        <v>9.33</v>
      </c>
      <c r="Y14" s="4">
        <v>1.65</v>
      </c>
      <c r="Z14" s="4" t="s">
        <v>2924</v>
      </c>
      <c r="AA14" s="10" t="s">
        <v>2924</v>
      </c>
      <c r="AB14" s="10" t="s">
        <v>2924</v>
      </c>
      <c r="AC14" s="4">
        <v>98.058256</v>
      </c>
      <c r="AD14" s="4">
        <v>14.2389594420601</v>
      </c>
      <c r="AE14" s="4">
        <v>80.918964634146306</v>
      </c>
      <c r="AF14" s="4" t="s">
        <v>2924</v>
      </c>
      <c r="AG14" s="4" t="s">
        <v>2934</v>
      </c>
      <c r="AH14" s="4" t="s">
        <v>2934</v>
      </c>
      <c r="AI14" s="4">
        <v>8.5159009999999995</v>
      </c>
      <c r="AJ14" s="4">
        <v>9.3592230000000001</v>
      </c>
    </row>
    <row r="15" spans="1:36" x14ac:dyDescent="0.3">
      <c r="A15" s="1" t="s">
        <v>1919</v>
      </c>
      <c r="B15" s="2">
        <v>8839000</v>
      </c>
      <c r="C15" s="3" t="s">
        <v>2919</v>
      </c>
      <c r="D15" s="4">
        <v>352.13358195000001</v>
      </c>
      <c r="E15" s="3" t="s">
        <v>2920</v>
      </c>
      <c r="F15" s="3" t="s">
        <v>2921</v>
      </c>
      <c r="G15" s="3" t="s">
        <v>2941</v>
      </c>
      <c r="H15" s="3" t="s">
        <v>2941</v>
      </c>
      <c r="I15" s="3" t="s">
        <v>3048</v>
      </c>
      <c r="J15" s="4">
        <v>-56.16536</v>
      </c>
      <c r="K15" s="4">
        <v>-49.548811000000001</v>
      </c>
      <c r="L15" s="4">
        <v>-39.229249000000003</v>
      </c>
      <c r="M15" s="4">
        <v>0.81967199999999996</v>
      </c>
      <c r="N15" s="4" t="s">
        <v>2924</v>
      </c>
      <c r="O15" s="4" t="s">
        <v>2924</v>
      </c>
      <c r="P15" s="4">
        <v>1.769784</v>
      </c>
      <c r="Q15" s="4" t="s">
        <v>2924</v>
      </c>
      <c r="R15" s="4" t="s">
        <v>2924</v>
      </c>
      <c r="S15" s="3" t="s">
        <v>5659</v>
      </c>
      <c r="T15" s="4">
        <v>6.15</v>
      </c>
      <c r="U15" s="4">
        <v>352.13358195000001</v>
      </c>
      <c r="V15" s="10">
        <v>139.069581</v>
      </c>
      <c r="W15" s="4">
        <v>0</v>
      </c>
      <c r="X15" s="4">
        <v>16.774999999999999</v>
      </c>
      <c r="Y15" s="5">
        <v>5.5561999999999996</v>
      </c>
      <c r="Z15" s="4" t="s">
        <v>2924</v>
      </c>
      <c r="AA15" s="10" t="s">
        <v>2924</v>
      </c>
      <c r="AB15" s="10" t="s">
        <v>2924</v>
      </c>
      <c r="AC15" s="4" t="s">
        <v>2934</v>
      </c>
      <c r="AD15" s="4" t="s">
        <v>2934</v>
      </c>
      <c r="AE15" s="4" t="s">
        <v>2934</v>
      </c>
      <c r="AF15" s="4" t="s">
        <v>2924</v>
      </c>
      <c r="AG15" s="4" t="s">
        <v>2924</v>
      </c>
      <c r="AH15" s="4" t="s">
        <v>2924</v>
      </c>
      <c r="AI15" s="4">
        <v>1.769784</v>
      </c>
      <c r="AJ15" s="4">
        <v>1.769784</v>
      </c>
    </row>
    <row r="16" spans="1:36" x14ac:dyDescent="0.3">
      <c r="A16" s="1" t="s">
        <v>2529</v>
      </c>
      <c r="B16" s="2">
        <v>6625184</v>
      </c>
      <c r="C16" s="3" t="s">
        <v>2940</v>
      </c>
      <c r="D16" s="4">
        <v>374.40108656000001</v>
      </c>
      <c r="E16" s="3" t="s">
        <v>2925</v>
      </c>
      <c r="F16" s="3" t="s">
        <v>2996</v>
      </c>
      <c r="G16" s="3" t="s">
        <v>3230</v>
      </c>
      <c r="H16" s="3" t="s">
        <v>3428</v>
      </c>
      <c r="I16" s="3" t="s">
        <v>3688</v>
      </c>
      <c r="J16" s="4">
        <v>-5.0489240000000004</v>
      </c>
      <c r="K16" s="4">
        <v>-13.449875</v>
      </c>
      <c r="L16" s="4">
        <v>-34.538586000000002</v>
      </c>
      <c r="M16" s="4">
        <v>1.379022</v>
      </c>
      <c r="N16" s="4">
        <v>56.418604999999999</v>
      </c>
      <c r="O16" s="4">
        <v>13.373760000000001</v>
      </c>
      <c r="P16" s="4">
        <v>1.9051359999999999</v>
      </c>
      <c r="Q16" s="4">
        <v>7.6762870000000003</v>
      </c>
      <c r="R16" s="4">
        <v>15.288517000000001</v>
      </c>
      <c r="S16" s="3" t="s">
        <v>6267</v>
      </c>
      <c r="T16" s="4">
        <v>24.26</v>
      </c>
      <c r="U16" s="4">
        <v>374.40108656000001</v>
      </c>
      <c r="V16" s="10">
        <v>495.58108600000003</v>
      </c>
      <c r="W16" s="4">
        <v>0</v>
      </c>
      <c r="X16" s="4">
        <v>39.489899999999999</v>
      </c>
      <c r="Y16" s="4">
        <v>18.21</v>
      </c>
      <c r="Z16" s="4">
        <v>56.418604999999999</v>
      </c>
      <c r="AA16" s="10">
        <v>40.773109243599997</v>
      </c>
      <c r="AB16" s="10">
        <v>55.770114942500001</v>
      </c>
      <c r="AC16" s="4">
        <v>0.71860299999999999</v>
      </c>
      <c r="AD16" s="4">
        <v>0.70993483420470005</v>
      </c>
      <c r="AE16" s="4">
        <v>0.74027893239160003</v>
      </c>
      <c r="AF16" s="4">
        <v>7.6762870000000003</v>
      </c>
      <c r="AG16" s="4">
        <v>12.4239726140725</v>
      </c>
      <c r="AH16" s="4">
        <v>11.849818288678399</v>
      </c>
      <c r="AI16" s="4">
        <v>1.9051359999999999</v>
      </c>
      <c r="AJ16" s="4">
        <v>1.921584</v>
      </c>
    </row>
    <row r="17" spans="1:36" x14ac:dyDescent="0.3">
      <c r="A17" s="1" t="s">
        <v>1288</v>
      </c>
      <c r="B17" s="2">
        <v>5307819</v>
      </c>
      <c r="C17" s="3" t="s">
        <v>2919</v>
      </c>
      <c r="D17" s="4">
        <v>378.78683296999998</v>
      </c>
      <c r="E17" s="3" t="s">
        <v>2920</v>
      </c>
      <c r="F17" s="3" t="s">
        <v>2921</v>
      </c>
      <c r="G17" s="3" t="s">
        <v>2941</v>
      </c>
      <c r="H17" s="3" t="s">
        <v>2941</v>
      </c>
      <c r="I17" s="3" t="s">
        <v>2942</v>
      </c>
      <c r="J17" s="4">
        <v>-23.345367</v>
      </c>
      <c r="K17" s="4">
        <v>-62.529412000000001</v>
      </c>
      <c r="L17" s="4">
        <v>-38.926175000000001</v>
      </c>
      <c r="M17" s="4">
        <v>-7.6811590000000001</v>
      </c>
      <c r="N17" s="4" t="s">
        <v>2924</v>
      </c>
      <c r="O17" s="4" t="s">
        <v>2924</v>
      </c>
      <c r="P17" s="4">
        <v>4.7966870000000004</v>
      </c>
      <c r="Q17" s="4" t="s">
        <v>2924</v>
      </c>
      <c r="R17" s="4" t="s">
        <v>2924</v>
      </c>
      <c r="S17" s="3" t="s">
        <v>5030</v>
      </c>
      <c r="T17" s="4">
        <v>6.37</v>
      </c>
      <c r="U17" s="4">
        <v>378.78683296999998</v>
      </c>
      <c r="V17" s="10">
        <v>205.856832</v>
      </c>
      <c r="W17" s="4">
        <v>0</v>
      </c>
      <c r="X17" s="4">
        <v>22.5</v>
      </c>
      <c r="Y17" s="4">
        <v>6.1291000000000002</v>
      </c>
      <c r="Z17" s="4" t="s">
        <v>2924</v>
      </c>
      <c r="AA17" s="10" t="s">
        <v>2924</v>
      </c>
      <c r="AB17" s="10" t="s">
        <v>2924</v>
      </c>
      <c r="AC17" s="4">
        <v>70.547235000000001</v>
      </c>
      <c r="AD17" s="4">
        <v>26.665392746114001</v>
      </c>
      <c r="AE17" s="4">
        <v>79.796274100892305</v>
      </c>
      <c r="AF17" s="4" t="s">
        <v>2924</v>
      </c>
      <c r="AG17" s="4" t="s">
        <v>2924</v>
      </c>
      <c r="AH17" s="4" t="s">
        <v>2924</v>
      </c>
      <c r="AI17" s="4">
        <v>4.7966870000000004</v>
      </c>
      <c r="AJ17" s="4">
        <v>4.7966870000000004</v>
      </c>
    </row>
    <row r="18" spans="1:36" x14ac:dyDescent="0.3">
      <c r="A18" s="1" t="s">
        <v>151</v>
      </c>
      <c r="B18" s="2">
        <v>4898489</v>
      </c>
      <c r="C18" s="3" t="s">
        <v>2919</v>
      </c>
      <c r="D18" s="4">
        <v>396.79001327999998</v>
      </c>
      <c r="E18" s="3" t="s">
        <v>2920</v>
      </c>
      <c r="F18" s="3" t="s">
        <v>2921</v>
      </c>
      <c r="G18" s="3" t="s">
        <v>2941</v>
      </c>
      <c r="H18" s="3" t="s">
        <v>2941</v>
      </c>
      <c r="I18" s="3" t="s">
        <v>3048</v>
      </c>
      <c r="J18" s="4">
        <v>-39.122315999999998</v>
      </c>
      <c r="K18" s="4">
        <v>-59.083778000000002</v>
      </c>
      <c r="L18" s="4">
        <v>-48.089171999999998</v>
      </c>
      <c r="M18" s="4">
        <v>-10.378007</v>
      </c>
      <c r="N18" s="4" t="s">
        <v>2924</v>
      </c>
      <c r="O18" s="4" t="s">
        <v>2924</v>
      </c>
      <c r="P18" s="4">
        <v>4.7024879999999998</v>
      </c>
      <c r="Q18" s="4" t="s">
        <v>2924</v>
      </c>
      <c r="R18" s="4" t="s">
        <v>2924</v>
      </c>
      <c r="S18" s="3" t="s">
        <v>3898</v>
      </c>
      <c r="T18" s="4">
        <v>13.04</v>
      </c>
      <c r="U18" s="4">
        <v>396.79001327999998</v>
      </c>
      <c r="V18" s="10">
        <v>333.73101300000002</v>
      </c>
      <c r="W18" s="4">
        <v>0</v>
      </c>
      <c r="X18" s="4">
        <v>41.308300000000003</v>
      </c>
      <c r="Y18" s="4">
        <v>13</v>
      </c>
      <c r="Z18" s="4" t="s">
        <v>2924</v>
      </c>
      <c r="AA18" s="10" t="s">
        <v>2924</v>
      </c>
      <c r="AB18" s="10" t="s">
        <v>2924</v>
      </c>
      <c r="AC18" s="4">
        <v>5.8373160000000004</v>
      </c>
      <c r="AD18" s="4">
        <v>9.4860611065001006</v>
      </c>
      <c r="AE18" s="4">
        <v>5.9674553215564003</v>
      </c>
      <c r="AF18" s="4" t="s">
        <v>2924</v>
      </c>
      <c r="AG18" s="4" t="s">
        <v>2924</v>
      </c>
      <c r="AH18" s="4" t="s">
        <v>2924</v>
      </c>
      <c r="AI18" s="4">
        <v>4.7024879999999998</v>
      </c>
      <c r="AJ18" s="4">
        <v>4.7024879999999998</v>
      </c>
    </row>
    <row r="19" spans="1:36" x14ac:dyDescent="0.3">
      <c r="A19" s="1" t="s">
        <v>327</v>
      </c>
      <c r="B19" s="2">
        <v>5092477</v>
      </c>
      <c r="C19" s="3" t="s">
        <v>2935</v>
      </c>
      <c r="D19" s="4">
        <v>398.50994400000002</v>
      </c>
      <c r="E19" s="3" t="s">
        <v>2925</v>
      </c>
      <c r="F19" s="3" t="s">
        <v>2926</v>
      </c>
      <c r="G19" s="3" t="s">
        <v>2927</v>
      </c>
      <c r="H19" s="3" t="s">
        <v>3243</v>
      </c>
      <c r="I19" s="3" t="s">
        <v>3228</v>
      </c>
      <c r="J19" s="4">
        <v>-23.242467999999999</v>
      </c>
      <c r="K19" s="4">
        <v>-18.693009</v>
      </c>
      <c r="L19" s="4">
        <v>-14.056225</v>
      </c>
      <c r="M19" s="4">
        <v>-2.638763</v>
      </c>
      <c r="N19" s="4">
        <v>8.8113919999999997</v>
      </c>
      <c r="O19" s="4">
        <v>4.4178639999999998</v>
      </c>
      <c r="P19" s="4">
        <v>56.846145</v>
      </c>
      <c r="Q19" s="4">
        <v>5.432302</v>
      </c>
      <c r="R19" s="4">
        <v>11.070188</v>
      </c>
      <c r="S19" s="3" t="s">
        <v>4072</v>
      </c>
      <c r="T19" s="5">
        <v>10.7</v>
      </c>
      <c r="U19" s="4">
        <v>398.50994400000002</v>
      </c>
      <c r="V19" s="10">
        <v>650.84098400000005</v>
      </c>
      <c r="W19" s="4">
        <v>13.9906542056075</v>
      </c>
      <c r="X19" s="4">
        <v>21.2818</v>
      </c>
      <c r="Y19" s="4">
        <v>10.64</v>
      </c>
      <c r="Z19" s="4">
        <v>8.8113919999999997</v>
      </c>
      <c r="AA19" s="10">
        <v>6.1194133781130997</v>
      </c>
      <c r="AB19" s="10">
        <v>7.7365227951433004</v>
      </c>
      <c r="AC19" s="4">
        <v>0.92868300000000004</v>
      </c>
      <c r="AD19" s="4">
        <v>0.89717108068819995</v>
      </c>
      <c r="AE19" s="4">
        <v>0.94394661230099997</v>
      </c>
      <c r="AF19" s="4">
        <v>5.432302</v>
      </c>
      <c r="AG19" s="4">
        <v>4.2678221878224001</v>
      </c>
      <c r="AH19" s="4">
        <v>4.6599115699990996</v>
      </c>
      <c r="AI19" s="4">
        <v>56.846145</v>
      </c>
      <c r="AJ19" s="4" t="s">
        <v>2924</v>
      </c>
    </row>
    <row r="20" spans="1:36" x14ac:dyDescent="0.3">
      <c r="A20" s="1" t="s">
        <v>2886</v>
      </c>
      <c r="B20" s="2">
        <v>108454118</v>
      </c>
      <c r="C20" s="3" t="s">
        <v>2919</v>
      </c>
      <c r="D20" s="4">
        <v>411.22380407999998</v>
      </c>
      <c r="E20" s="3" t="s">
        <v>2920</v>
      </c>
      <c r="F20" s="3" t="s">
        <v>2921</v>
      </c>
      <c r="G20" s="3" t="s">
        <v>2941</v>
      </c>
      <c r="H20" s="3" t="s">
        <v>2941</v>
      </c>
      <c r="I20" s="3" t="s">
        <v>2942</v>
      </c>
      <c r="J20" s="4">
        <v>-45.785124000000003</v>
      </c>
      <c r="K20" s="4">
        <v>-42.590432</v>
      </c>
      <c r="L20" s="4">
        <v>-16.255319</v>
      </c>
      <c r="M20" s="4">
        <v>-1.698302</v>
      </c>
      <c r="N20" s="4" t="s">
        <v>2934</v>
      </c>
      <c r="O20" s="4" t="s">
        <v>2934</v>
      </c>
      <c r="P20" s="4">
        <v>1.1437870000000001</v>
      </c>
      <c r="Q20" s="4" t="s">
        <v>2924</v>
      </c>
      <c r="R20" s="4" t="s">
        <v>2924</v>
      </c>
      <c r="S20" s="3" t="s">
        <v>6624</v>
      </c>
      <c r="T20" s="4">
        <v>9.84</v>
      </c>
      <c r="U20" s="4">
        <v>411.22380407999998</v>
      </c>
      <c r="V20" s="10">
        <v>24.808803999999999</v>
      </c>
      <c r="W20" s="4">
        <v>0</v>
      </c>
      <c r="X20" s="4">
        <v>26.250800000000002</v>
      </c>
      <c r="Y20" s="4">
        <v>8.33</v>
      </c>
      <c r="Z20" s="4" t="s">
        <v>2924</v>
      </c>
      <c r="AA20" s="10" t="s">
        <v>2924</v>
      </c>
      <c r="AB20" s="10" t="s">
        <v>2924</v>
      </c>
      <c r="AC20" s="4" t="s">
        <v>2934</v>
      </c>
      <c r="AD20" s="4" t="s">
        <v>2934</v>
      </c>
      <c r="AE20" s="4" t="s">
        <v>2934</v>
      </c>
      <c r="AF20" s="4" t="s">
        <v>2924</v>
      </c>
      <c r="AG20" s="4" t="s">
        <v>2924</v>
      </c>
      <c r="AH20" s="4" t="s">
        <v>2924</v>
      </c>
      <c r="AI20" s="4">
        <v>1.1437870000000001</v>
      </c>
      <c r="AJ20" s="4">
        <v>1.1437870000000001</v>
      </c>
    </row>
    <row r="21" spans="1:36" x14ac:dyDescent="0.3">
      <c r="A21" s="1" t="s">
        <v>1039</v>
      </c>
      <c r="B21" s="2">
        <v>102398</v>
      </c>
      <c r="C21" s="3" t="s">
        <v>2919</v>
      </c>
      <c r="D21" s="4">
        <v>412.19704453999998</v>
      </c>
      <c r="E21" s="3" t="s">
        <v>2930</v>
      </c>
      <c r="F21" s="3" t="s">
        <v>2931</v>
      </c>
      <c r="G21" s="3" t="s">
        <v>2931</v>
      </c>
      <c r="H21" s="3" t="s">
        <v>2932</v>
      </c>
      <c r="I21" s="3" t="s">
        <v>2933</v>
      </c>
      <c r="J21" s="4">
        <v>-13.956310999999999</v>
      </c>
      <c r="K21" s="4">
        <v>0.71022700000000005</v>
      </c>
      <c r="L21" s="4">
        <v>-20.202589</v>
      </c>
      <c r="M21" s="4">
        <v>-0.56101000000000001</v>
      </c>
      <c r="N21" s="4">
        <v>16.298850574712599</v>
      </c>
      <c r="O21" s="4">
        <v>14.573484000000001</v>
      </c>
      <c r="P21" s="4">
        <v>0.61807999999999996</v>
      </c>
      <c r="Q21" s="4" t="s">
        <v>2934</v>
      </c>
      <c r="R21" s="4" t="s">
        <v>2934</v>
      </c>
      <c r="S21" s="3" t="s">
        <v>4781</v>
      </c>
      <c r="T21" s="4">
        <v>14.18</v>
      </c>
      <c r="U21" s="4">
        <v>412.19704453999998</v>
      </c>
      <c r="V21" s="10" t="s">
        <v>2934</v>
      </c>
      <c r="W21" s="4">
        <v>6.2059238363892799</v>
      </c>
      <c r="X21" s="4">
        <v>18.59</v>
      </c>
      <c r="Y21" s="4">
        <v>10.74</v>
      </c>
      <c r="Z21" s="4">
        <v>16.298850999999999</v>
      </c>
      <c r="AA21" s="10">
        <v>13.009174311900001</v>
      </c>
      <c r="AB21" s="10">
        <v>18.121405750699999</v>
      </c>
      <c r="AC21" s="4" t="s">
        <v>2934</v>
      </c>
      <c r="AD21" s="4" t="s">
        <v>2934</v>
      </c>
      <c r="AE21" s="4" t="s">
        <v>2934</v>
      </c>
      <c r="AF21" s="4" t="s">
        <v>2934</v>
      </c>
      <c r="AG21" s="4" t="s">
        <v>2934</v>
      </c>
      <c r="AH21" s="4" t="s">
        <v>2934</v>
      </c>
      <c r="AI21" s="4">
        <v>0.61807999999999996</v>
      </c>
      <c r="AJ21" s="4">
        <v>0.63607400000000003</v>
      </c>
    </row>
    <row r="22" spans="1:36" x14ac:dyDescent="0.3">
      <c r="A22" s="1" t="s">
        <v>1923</v>
      </c>
      <c r="B22" s="2">
        <v>4993045</v>
      </c>
      <c r="C22" s="3" t="s">
        <v>2940</v>
      </c>
      <c r="D22" s="4">
        <v>418.91436299999998</v>
      </c>
      <c r="E22" s="3" t="s">
        <v>2936</v>
      </c>
      <c r="F22" s="3" t="s">
        <v>2937</v>
      </c>
      <c r="G22" s="3" t="s">
        <v>3044</v>
      </c>
      <c r="H22" s="3" t="s">
        <v>3066</v>
      </c>
      <c r="I22" s="3" t="s">
        <v>3612</v>
      </c>
      <c r="J22" s="4">
        <v>-41.143099999999997</v>
      </c>
      <c r="K22" s="4">
        <v>-19.103314000000001</v>
      </c>
      <c r="L22" s="4">
        <v>-15.718928</v>
      </c>
      <c r="M22" s="4">
        <v>-2.7875380000000001</v>
      </c>
      <c r="N22" s="4">
        <v>22.991689999999998</v>
      </c>
      <c r="O22" s="4">
        <v>19.584710000000001</v>
      </c>
      <c r="P22" s="4">
        <v>5.1102080000000001</v>
      </c>
      <c r="Q22" s="4">
        <v>15.85225</v>
      </c>
      <c r="R22" s="4">
        <v>25.553087999999999</v>
      </c>
      <c r="S22" s="3" t="s">
        <v>5663</v>
      </c>
      <c r="T22" s="4">
        <v>41.5</v>
      </c>
      <c r="U22" s="4">
        <v>418.91436299999998</v>
      </c>
      <c r="V22" s="10">
        <v>378.805363</v>
      </c>
      <c r="W22" s="4">
        <v>3.2771084337349401</v>
      </c>
      <c r="X22" s="4">
        <v>78.14</v>
      </c>
      <c r="Y22" s="4">
        <v>40.3797</v>
      </c>
      <c r="Z22" s="4">
        <v>22.991689999999998</v>
      </c>
      <c r="AA22" s="10">
        <v>20.155279503105589</v>
      </c>
      <c r="AB22" s="10">
        <v>20.155279503105589</v>
      </c>
      <c r="AC22" s="4">
        <v>3.68262</v>
      </c>
      <c r="AD22" s="4">
        <v>2.1724452765957447</v>
      </c>
      <c r="AE22" s="4">
        <v>2.1724452765957447</v>
      </c>
      <c r="AF22" s="4">
        <v>15.85225</v>
      </c>
      <c r="AG22" s="4" t="s">
        <v>2934</v>
      </c>
      <c r="AH22" s="4" t="s">
        <v>2934</v>
      </c>
      <c r="AI22" s="4">
        <v>5.1102080000000001</v>
      </c>
      <c r="AJ22" s="4">
        <v>5.3396809999999997</v>
      </c>
    </row>
    <row r="23" spans="1:36" x14ac:dyDescent="0.3">
      <c r="A23" s="1" t="s">
        <v>558</v>
      </c>
      <c r="B23" s="2">
        <v>4812660</v>
      </c>
      <c r="C23" s="3" t="s">
        <v>2956</v>
      </c>
      <c r="D23" s="4">
        <v>422.55747384</v>
      </c>
      <c r="E23" s="3" t="s">
        <v>2920</v>
      </c>
      <c r="F23" s="3" t="s">
        <v>2921</v>
      </c>
      <c r="G23" s="3" t="s">
        <v>2922</v>
      </c>
      <c r="H23" s="3" t="s">
        <v>2922</v>
      </c>
      <c r="I23" s="3" t="s">
        <v>3208</v>
      </c>
      <c r="J23" s="4">
        <v>286.01398599999999</v>
      </c>
      <c r="K23" s="4">
        <v>45.263157999999997</v>
      </c>
      <c r="L23" s="4">
        <v>-27.748691000000001</v>
      </c>
      <c r="M23" s="4">
        <v>0.54644800000000004</v>
      </c>
      <c r="N23" s="4">
        <v>276</v>
      </c>
      <c r="O23" s="4">
        <v>102.222222</v>
      </c>
      <c r="P23" s="4">
        <v>12.239468</v>
      </c>
      <c r="Q23" s="4">
        <v>151.466284</v>
      </c>
      <c r="R23" s="4">
        <v>89.868061999999995</v>
      </c>
      <c r="S23" s="3" t="s">
        <v>4301</v>
      </c>
      <c r="T23" s="4">
        <v>5.52</v>
      </c>
      <c r="U23" s="4">
        <v>422.55747384</v>
      </c>
      <c r="V23" s="10">
        <v>393.20647300000002</v>
      </c>
      <c r="W23" s="4">
        <v>0</v>
      </c>
      <c r="X23" s="4">
        <v>7.9737999999999998</v>
      </c>
      <c r="Y23" s="4">
        <v>1.36</v>
      </c>
      <c r="Z23" s="4">
        <v>276</v>
      </c>
      <c r="AA23" s="10">
        <v>52.3222748815</v>
      </c>
      <c r="AB23" s="10">
        <v>153.3333333333</v>
      </c>
      <c r="AC23" s="4">
        <v>4.2894629999999996</v>
      </c>
      <c r="AD23" s="4">
        <v>3.4710410568315999</v>
      </c>
      <c r="AE23" s="4">
        <v>4.0563597040515003</v>
      </c>
      <c r="AF23" s="4">
        <v>151.466284</v>
      </c>
      <c r="AG23" s="4">
        <v>38.835207209876501</v>
      </c>
      <c r="AH23" s="4">
        <v>53.388523150033897</v>
      </c>
      <c r="AI23" s="4">
        <v>12.239468</v>
      </c>
      <c r="AJ23" s="4">
        <v>12.376682000000001</v>
      </c>
    </row>
    <row r="24" spans="1:36" x14ac:dyDescent="0.3">
      <c r="A24" s="1" t="s">
        <v>2144</v>
      </c>
      <c r="B24" s="2">
        <v>4365644</v>
      </c>
      <c r="C24" s="3" t="s">
        <v>2919</v>
      </c>
      <c r="D24" s="4">
        <v>427.04088442</v>
      </c>
      <c r="E24" s="3" t="s">
        <v>3031</v>
      </c>
      <c r="F24" s="3" t="s">
        <v>3031</v>
      </c>
      <c r="G24" s="3" t="s">
        <v>3051</v>
      </c>
      <c r="H24" s="3" t="s">
        <v>3079</v>
      </c>
      <c r="I24" s="3" t="s">
        <v>3080</v>
      </c>
      <c r="J24" s="4">
        <v>-49.502653000000002</v>
      </c>
      <c r="K24" s="4">
        <v>-20.052492999999998</v>
      </c>
      <c r="L24" s="4">
        <v>-22.729579000000001</v>
      </c>
      <c r="M24" s="4">
        <v>-1.868557</v>
      </c>
      <c r="N24" s="4" t="s">
        <v>2924</v>
      </c>
      <c r="O24" s="4" t="s">
        <v>2924</v>
      </c>
      <c r="P24" s="4">
        <v>0.68532599999999999</v>
      </c>
      <c r="Q24" s="4">
        <v>19.402685999999999</v>
      </c>
      <c r="R24" s="4" t="s">
        <v>2924</v>
      </c>
      <c r="S24" s="3" t="s">
        <v>5883</v>
      </c>
      <c r="T24" s="4">
        <v>15.23</v>
      </c>
      <c r="U24" s="4">
        <v>427.04088442</v>
      </c>
      <c r="V24" s="10">
        <v>964.23588400000006</v>
      </c>
      <c r="W24" s="4">
        <v>4.92449113591596</v>
      </c>
      <c r="X24" s="4">
        <v>31.4</v>
      </c>
      <c r="Y24" s="4">
        <v>12.69</v>
      </c>
      <c r="Z24" s="4" t="s">
        <v>2924</v>
      </c>
      <c r="AA24" s="10" t="s">
        <v>2924</v>
      </c>
      <c r="AB24" s="10" t="s">
        <v>2924</v>
      </c>
      <c r="AC24" s="4">
        <v>0.35207899999999998</v>
      </c>
      <c r="AD24" s="4">
        <v>0.33582881239200002</v>
      </c>
      <c r="AE24" s="4">
        <v>0.33582881239200002</v>
      </c>
      <c r="AF24" s="4">
        <v>19.402685999999999</v>
      </c>
      <c r="AG24" s="4">
        <v>7.5801132336524999</v>
      </c>
      <c r="AH24" s="4">
        <v>7.5801132336524999</v>
      </c>
      <c r="AI24" s="4">
        <v>0.68532599999999999</v>
      </c>
      <c r="AJ24" s="4">
        <v>0.73454200000000003</v>
      </c>
    </row>
    <row r="25" spans="1:36" x14ac:dyDescent="0.3">
      <c r="A25" s="1" t="s">
        <v>2613</v>
      </c>
      <c r="B25" s="2">
        <v>10864785</v>
      </c>
      <c r="C25" s="3" t="s">
        <v>2919</v>
      </c>
      <c r="D25" s="4">
        <v>428.35939608000001</v>
      </c>
      <c r="E25" s="3" t="s">
        <v>2930</v>
      </c>
      <c r="F25" s="3" t="s">
        <v>2957</v>
      </c>
      <c r="G25" s="3" t="s">
        <v>2957</v>
      </c>
      <c r="H25" s="3" t="s">
        <v>2958</v>
      </c>
      <c r="I25" s="3" t="s">
        <v>3149</v>
      </c>
      <c r="J25" s="4">
        <v>31.394821</v>
      </c>
      <c r="K25" s="4">
        <v>3.17517</v>
      </c>
      <c r="L25" s="4">
        <v>-18.166384000000001</v>
      </c>
      <c r="M25" s="4">
        <v>-1.060554</v>
      </c>
      <c r="N25" s="4">
        <v>67.255814000000001</v>
      </c>
      <c r="O25" s="4">
        <v>92.692307999999997</v>
      </c>
      <c r="P25" s="4">
        <v>6.0262549999999999</v>
      </c>
      <c r="Q25" s="4">
        <v>11.333314</v>
      </c>
      <c r="R25" s="4" t="s">
        <v>2934</v>
      </c>
      <c r="S25" s="3" t="s">
        <v>6351</v>
      </c>
      <c r="T25" s="4">
        <v>28.92</v>
      </c>
      <c r="U25" s="4">
        <v>428.35939608000001</v>
      </c>
      <c r="V25" s="10">
        <v>444.54639600000002</v>
      </c>
      <c r="W25" s="4">
        <v>0</v>
      </c>
      <c r="X25" s="4">
        <v>36.5</v>
      </c>
      <c r="Y25" s="4">
        <v>21.31</v>
      </c>
      <c r="Z25" s="4">
        <v>67.255814000000001</v>
      </c>
      <c r="AA25" s="10">
        <v>47.944297082200002</v>
      </c>
      <c r="AB25" s="10" t="s">
        <v>2934</v>
      </c>
      <c r="AC25" s="4">
        <v>2.2889870000000001</v>
      </c>
      <c r="AD25" s="4">
        <v>1.9731458071365999</v>
      </c>
      <c r="AE25" s="4">
        <v>2.1970652051538</v>
      </c>
      <c r="AF25" s="4">
        <v>11.333314</v>
      </c>
      <c r="AG25" s="4">
        <v>10.145546490052901</v>
      </c>
      <c r="AH25" s="4">
        <v>11.198474345071</v>
      </c>
      <c r="AI25" s="4">
        <v>6.0262549999999999</v>
      </c>
      <c r="AJ25" s="4" t="s">
        <v>2924</v>
      </c>
    </row>
    <row r="26" spans="1:36" x14ac:dyDescent="0.3">
      <c r="A26" s="1" t="s">
        <v>1756</v>
      </c>
      <c r="B26" s="2">
        <v>25868754</v>
      </c>
      <c r="C26" s="3" t="s">
        <v>2919</v>
      </c>
      <c r="D26" s="4">
        <v>433.73897896</v>
      </c>
      <c r="E26" s="3" t="s">
        <v>2920</v>
      </c>
      <c r="F26" s="3" t="s">
        <v>2921</v>
      </c>
      <c r="G26" s="3" t="s">
        <v>2941</v>
      </c>
      <c r="H26" s="3" t="s">
        <v>2941</v>
      </c>
      <c r="I26" s="3" t="s">
        <v>3246</v>
      </c>
      <c r="J26" s="4">
        <v>24.955752</v>
      </c>
      <c r="K26" s="4">
        <v>36.55706</v>
      </c>
      <c r="L26" s="4">
        <v>-22.502744</v>
      </c>
      <c r="M26" s="4">
        <v>1.875902</v>
      </c>
      <c r="N26" s="4" t="s">
        <v>2924</v>
      </c>
      <c r="O26" s="4" t="s">
        <v>2924</v>
      </c>
      <c r="P26" s="5">
        <v>2.1093519999999999</v>
      </c>
      <c r="Q26" s="4" t="s">
        <v>2924</v>
      </c>
      <c r="R26" s="4" t="s">
        <v>2924</v>
      </c>
      <c r="S26" s="3" t="s">
        <v>5497</v>
      </c>
      <c r="T26" s="4">
        <v>7.06</v>
      </c>
      <c r="U26" s="4">
        <v>433.73897896</v>
      </c>
      <c r="V26" s="10">
        <v>235.250978</v>
      </c>
      <c r="W26" s="4">
        <v>0</v>
      </c>
      <c r="X26" s="5">
        <v>12.4</v>
      </c>
      <c r="Y26" s="5">
        <v>3.21</v>
      </c>
      <c r="Z26" s="4" t="s">
        <v>2924</v>
      </c>
      <c r="AA26" s="10" t="s">
        <v>2924</v>
      </c>
      <c r="AB26" s="10" t="s">
        <v>2924</v>
      </c>
      <c r="AC26" s="4">
        <v>15.709581</v>
      </c>
      <c r="AD26" s="4">
        <v>3.3853104471469</v>
      </c>
      <c r="AE26" s="4">
        <v>3.9355258652057001</v>
      </c>
      <c r="AF26" s="4" t="s">
        <v>2924</v>
      </c>
      <c r="AG26" s="4" t="s">
        <v>2924</v>
      </c>
      <c r="AH26" s="4" t="s">
        <v>2924</v>
      </c>
      <c r="AI26" s="5">
        <v>2.1093519999999999</v>
      </c>
      <c r="AJ26" s="5">
        <v>2.1093519999999999</v>
      </c>
    </row>
    <row r="27" spans="1:36" x14ac:dyDescent="0.3">
      <c r="A27" s="1" t="s">
        <v>2329</v>
      </c>
      <c r="B27" s="2">
        <v>4910871</v>
      </c>
      <c r="C27" s="3" t="s">
        <v>2919</v>
      </c>
      <c r="D27" s="4">
        <v>437.38686782000002</v>
      </c>
      <c r="E27" s="3" t="s">
        <v>2925</v>
      </c>
      <c r="F27" s="3" t="s">
        <v>2996</v>
      </c>
      <c r="G27" s="3" t="s">
        <v>2997</v>
      </c>
      <c r="H27" s="3" t="s">
        <v>2997</v>
      </c>
      <c r="I27" s="3" t="s">
        <v>3294</v>
      </c>
      <c r="J27" s="4">
        <v>-26.696165000000001</v>
      </c>
      <c r="K27" s="4">
        <v>-23.714504999999999</v>
      </c>
      <c r="L27" s="4">
        <v>-27.445256000000001</v>
      </c>
      <c r="M27" s="4">
        <v>-0.99601600000000001</v>
      </c>
      <c r="N27" s="4">
        <v>12.614212999999999</v>
      </c>
      <c r="O27" s="4">
        <v>84.237288000000007</v>
      </c>
      <c r="P27" s="4">
        <v>1.19099</v>
      </c>
      <c r="Q27" s="4">
        <v>7.0152739999999998</v>
      </c>
      <c r="R27" s="4" t="s">
        <v>2924</v>
      </c>
      <c r="S27" s="3" t="s">
        <v>6068</v>
      </c>
      <c r="T27" s="4">
        <v>9.94</v>
      </c>
      <c r="U27" s="4">
        <v>437.38686782000002</v>
      </c>
      <c r="V27" s="10">
        <v>533.92686700000002</v>
      </c>
      <c r="W27" s="4">
        <v>5.2313883299798798</v>
      </c>
      <c r="X27" s="4">
        <v>18.05</v>
      </c>
      <c r="Y27" s="4">
        <v>9.7799999999999994</v>
      </c>
      <c r="Z27" s="4">
        <v>12.614212999999999</v>
      </c>
      <c r="AA27" s="10">
        <v>22.0888888888</v>
      </c>
      <c r="AB27" s="10">
        <v>24.85</v>
      </c>
      <c r="AC27" s="4">
        <v>1.037466</v>
      </c>
      <c r="AD27" s="4">
        <v>1.0725176844024</v>
      </c>
      <c r="AE27" s="4">
        <v>1.0870185891591</v>
      </c>
      <c r="AF27" s="4">
        <v>7.0152739999999998</v>
      </c>
      <c r="AG27" s="4">
        <v>7.4262436419725999</v>
      </c>
      <c r="AH27" s="4">
        <v>7.9108480435008</v>
      </c>
      <c r="AI27" s="4">
        <v>1.19099</v>
      </c>
      <c r="AJ27" s="4">
        <v>1.2647919999999999</v>
      </c>
    </row>
    <row r="28" spans="1:36" x14ac:dyDescent="0.3">
      <c r="A28" s="1" t="s">
        <v>106</v>
      </c>
      <c r="B28" s="2">
        <v>27814965</v>
      </c>
      <c r="C28" s="3" t="s">
        <v>2919</v>
      </c>
      <c r="D28" s="4">
        <v>438.52305561999998</v>
      </c>
      <c r="E28" s="3" t="s">
        <v>2920</v>
      </c>
      <c r="F28" s="3" t="s">
        <v>2921</v>
      </c>
      <c r="G28" s="3" t="s">
        <v>3109</v>
      </c>
      <c r="H28" s="3" t="s">
        <v>3109</v>
      </c>
      <c r="I28" s="3" t="s">
        <v>2942</v>
      </c>
      <c r="J28" s="4">
        <v>-39.398496000000002</v>
      </c>
      <c r="K28" s="4">
        <v>-27.777778000000001</v>
      </c>
      <c r="L28" s="4">
        <v>-17.078188999999998</v>
      </c>
      <c r="M28" s="4">
        <v>-8.6167800000000003</v>
      </c>
      <c r="N28" s="4" t="s">
        <v>2924</v>
      </c>
      <c r="O28" s="4" t="s">
        <v>2924</v>
      </c>
      <c r="P28" s="4">
        <v>1.258785</v>
      </c>
      <c r="Q28" s="4" t="s">
        <v>2924</v>
      </c>
      <c r="R28" s="4" t="s">
        <v>2934</v>
      </c>
      <c r="S28" s="3" t="s">
        <v>3853</v>
      </c>
      <c r="T28" s="4">
        <v>8.06</v>
      </c>
      <c r="U28" s="4">
        <v>438.52305561999998</v>
      </c>
      <c r="V28" s="10">
        <v>107.75105499999999</v>
      </c>
      <c r="W28" s="4">
        <v>0</v>
      </c>
      <c r="X28" s="4">
        <v>13.53</v>
      </c>
      <c r="Y28" s="5">
        <v>7.64</v>
      </c>
      <c r="Z28" s="4" t="s">
        <v>2924</v>
      </c>
      <c r="AA28" s="10" t="s">
        <v>2924</v>
      </c>
      <c r="AB28" s="10" t="s">
        <v>2924</v>
      </c>
      <c r="AC28" s="4" t="s">
        <v>2934</v>
      </c>
      <c r="AD28" s="4" t="s">
        <v>2934</v>
      </c>
      <c r="AE28" s="4" t="s">
        <v>2934</v>
      </c>
      <c r="AF28" s="4" t="s">
        <v>2924</v>
      </c>
      <c r="AG28" s="4" t="s">
        <v>2924</v>
      </c>
      <c r="AH28" s="4" t="s">
        <v>2924</v>
      </c>
      <c r="AI28" s="4">
        <v>1.258785</v>
      </c>
      <c r="AJ28" s="4">
        <v>1.258785</v>
      </c>
    </row>
    <row r="29" spans="1:36" x14ac:dyDescent="0.3">
      <c r="A29" s="1" t="s">
        <v>2685</v>
      </c>
      <c r="B29" s="2">
        <v>4281752</v>
      </c>
      <c r="C29" s="3" t="s">
        <v>2935</v>
      </c>
      <c r="D29" s="4">
        <v>440.90844275000001</v>
      </c>
      <c r="E29" s="3" t="s">
        <v>3093</v>
      </c>
      <c r="F29" s="3" t="s">
        <v>3093</v>
      </c>
      <c r="G29" s="3" t="s">
        <v>3094</v>
      </c>
      <c r="H29" s="3" t="s">
        <v>3147</v>
      </c>
      <c r="I29" s="3" t="s">
        <v>3253</v>
      </c>
      <c r="J29" s="4">
        <v>-5.3452120000000001</v>
      </c>
      <c r="K29" s="4">
        <v>-25.307556999999999</v>
      </c>
      <c r="L29" s="4">
        <v>-16.829746</v>
      </c>
      <c r="M29" s="4">
        <v>-1.3921110000000001</v>
      </c>
      <c r="N29" s="4">
        <v>4.9246809999999996</v>
      </c>
      <c r="O29" s="4">
        <v>11.154856000000001</v>
      </c>
      <c r="P29" s="4">
        <v>0.87991699999999995</v>
      </c>
      <c r="Q29" s="4">
        <v>1.3086139999999999</v>
      </c>
      <c r="R29" s="4">
        <v>3.1851729999999998</v>
      </c>
      <c r="S29" s="3" t="s">
        <v>6423</v>
      </c>
      <c r="T29" s="4">
        <v>4.25</v>
      </c>
      <c r="U29" s="4">
        <v>440.90844275000001</v>
      </c>
      <c r="V29" s="10">
        <v>437.62044200000003</v>
      </c>
      <c r="W29" s="4">
        <v>5.8823529411764701</v>
      </c>
      <c r="X29" s="5">
        <v>7.5049999999999999</v>
      </c>
      <c r="Y29" s="5">
        <v>4.03</v>
      </c>
      <c r="Z29" s="4">
        <v>4.9246809999999996</v>
      </c>
      <c r="AA29" s="10">
        <v>18.478260869500001</v>
      </c>
      <c r="AB29" s="10">
        <v>8.5</v>
      </c>
      <c r="AC29" s="4">
        <v>0.86414400000000002</v>
      </c>
      <c r="AD29" s="4">
        <v>1.1184958313950999</v>
      </c>
      <c r="AE29" s="4">
        <v>0.89047875648090002</v>
      </c>
      <c r="AF29" s="4">
        <v>1.3086139999999999</v>
      </c>
      <c r="AG29" s="4">
        <v>2.0935771994450998</v>
      </c>
      <c r="AH29" s="4">
        <v>1.4573823558404</v>
      </c>
      <c r="AI29" s="4">
        <v>0.87991699999999995</v>
      </c>
      <c r="AJ29" s="4">
        <v>0.87991699999999995</v>
      </c>
    </row>
    <row r="30" spans="1:36" x14ac:dyDescent="0.3">
      <c r="A30" s="1" t="s">
        <v>1503</v>
      </c>
      <c r="B30" s="2">
        <v>4072225</v>
      </c>
      <c r="C30" s="3" t="s">
        <v>2919</v>
      </c>
      <c r="D30" s="4">
        <v>441.67956399000002</v>
      </c>
      <c r="E30" s="3" t="s">
        <v>2930</v>
      </c>
      <c r="F30" s="3" t="s">
        <v>2931</v>
      </c>
      <c r="G30" s="3" t="s">
        <v>2931</v>
      </c>
      <c r="H30" s="3" t="s">
        <v>2932</v>
      </c>
      <c r="I30" s="3" t="s">
        <v>3216</v>
      </c>
      <c r="J30" s="4">
        <v>-21.181716999999999</v>
      </c>
      <c r="K30" s="4">
        <v>4.8961420000000002</v>
      </c>
      <c r="L30" s="4">
        <v>-10.844893000000001</v>
      </c>
      <c r="M30" s="4">
        <v>-4.7169809999999996</v>
      </c>
      <c r="N30" s="4" t="s">
        <v>2924</v>
      </c>
      <c r="O30" s="4">
        <v>13.972332</v>
      </c>
      <c r="P30" s="4">
        <v>0.58769700000000002</v>
      </c>
      <c r="Q30" s="4" t="s">
        <v>2934</v>
      </c>
      <c r="R30" s="4" t="s">
        <v>2934</v>
      </c>
      <c r="S30" s="3" t="s">
        <v>5244</v>
      </c>
      <c r="T30" s="5">
        <v>7.07</v>
      </c>
      <c r="U30" s="4">
        <v>441.67956399000002</v>
      </c>
      <c r="V30" s="10" t="s">
        <v>2934</v>
      </c>
      <c r="W30" s="4">
        <v>6.2234794908062199</v>
      </c>
      <c r="X30" s="4">
        <v>9.1</v>
      </c>
      <c r="Y30" s="5">
        <v>5.2750000000000004</v>
      </c>
      <c r="Z30" s="4" t="s">
        <v>2924</v>
      </c>
      <c r="AA30" s="10">
        <v>12.9724770642</v>
      </c>
      <c r="AB30" s="10">
        <v>15.711111111099999</v>
      </c>
      <c r="AC30" s="4" t="s">
        <v>2934</v>
      </c>
      <c r="AD30" s="4" t="s">
        <v>2934</v>
      </c>
      <c r="AE30" s="4" t="s">
        <v>2934</v>
      </c>
      <c r="AF30" s="4" t="s">
        <v>2934</v>
      </c>
      <c r="AG30" s="4" t="s">
        <v>2934</v>
      </c>
      <c r="AH30" s="4" t="s">
        <v>2934</v>
      </c>
      <c r="AI30" s="4">
        <v>0.58769700000000002</v>
      </c>
      <c r="AJ30" s="4">
        <v>0.69422600000000001</v>
      </c>
    </row>
    <row r="31" spans="1:36" x14ac:dyDescent="0.3">
      <c r="A31" s="1" t="s">
        <v>2642</v>
      </c>
      <c r="B31" s="2">
        <v>4004095</v>
      </c>
      <c r="C31" s="3" t="s">
        <v>2935</v>
      </c>
      <c r="D31" s="4">
        <v>445.30857894000002</v>
      </c>
      <c r="E31" s="3" t="s">
        <v>2945</v>
      </c>
      <c r="F31" s="3" t="s">
        <v>2946</v>
      </c>
      <c r="G31" s="3" t="s">
        <v>2984</v>
      </c>
      <c r="H31" s="3" t="s">
        <v>2985</v>
      </c>
      <c r="I31" s="3" t="s">
        <v>3262</v>
      </c>
      <c r="J31" s="4">
        <v>14.234875000000001</v>
      </c>
      <c r="K31" s="4">
        <v>10.499139</v>
      </c>
      <c r="L31" s="4">
        <v>-20.935960999999999</v>
      </c>
      <c r="M31" s="4">
        <v>-1.834862</v>
      </c>
      <c r="N31" s="4" t="s">
        <v>2924</v>
      </c>
      <c r="O31" s="4">
        <v>29.860465000000001</v>
      </c>
      <c r="P31" s="4" t="s">
        <v>2924</v>
      </c>
      <c r="Q31" s="4" t="s">
        <v>2924</v>
      </c>
      <c r="R31" s="4" t="s">
        <v>2924</v>
      </c>
      <c r="S31" s="3" t="s">
        <v>6380</v>
      </c>
      <c r="T31" s="5">
        <v>6.42</v>
      </c>
      <c r="U31" s="4">
        <v>445.30857894000002</v>
      </c>
      <c r="V31" s="10">
        <v>611.50857800000006</v>
      </c>
      <c r="W31" s="4">
        <v>0</v>
      </c>
      <c r="X31" s="4">
        <v>8.93</v>
      </c>
      <c r="Y31" s="5">
        <v>3.3149999999999999</v>
      </c>
      <c r="Z31" s="4" t="s">
        <v>2924</v>
      </c>
      <c r="AA31" s="10">
        <v>8.1265822784000008</v>
      </c>
      <c r="AB31" s="10">
        <v>15.5323833256</v>
      </c>
      <c r="AC31" s="4">
        <v>0.30263699999999999</v>
      </c>
      <c r="AD31" s="4">
        <v>0.2944900447869</v>
      </c>
      <c r="AE31" s="4">
        <v>0.30363893823639998</v>
      </c>
      <c r="AF31" s="4" t="s">
        <v>2924</v>
      </c>
      <c r="AG31" s="4">
        <v>1.9986115417135</v>
      </c>
      <c r="AH31" s="4">
        <v>2.1718074017780999</v>
      </c>
      <c r="AI31" s="4" t="s">
        <v>2924</v>
      </c>
      <c r="AJ31" s="4" t="s">
        <v>2924</v>
      </c>
    </row>
    <row r="32" spans="1:36" x14ac:dyDescent="0.3">
      <c r="A32" s="1" t="s">
        <v>1432</v>
      </c>
      <c r="B32" s="2">
        <v>5729044</v>
      </c>
      <c r="C32" s="3" t="s">
        <v>2940</v>
      </c>
      <c r="D32" s="4">
        <v>445.67200000000003</v>
      </c>
      <c r="E32" s="3" t="s">
        <v>2930</v>
      </c>
      <c r="F32" s="3" t="s">
        <v>2953</v>
      </c>
      <c r="G32" s="3" t="s">
        <v>2954</v>
      </c>
      <c r="H32" s="3" t="s">
        <v>2955</v>
      </c>
      <c r="I32" s="3"/>
      <c r="J32" s="4">
        <v>-7.0408900000000001</v>
      </c>
      <c r="K32" s="4">
        <v>-8.7194109999999991</v>
      </c>
      <c r="L32" s="4">
        <v>-3.588457</v>
      </c>
      <c r="M32" s="4">
        <v>-0.92831399999999997</v>
      </c>
      <c r="N32" s="4" t="s">
        <v>2934</v>
      </c>
      <c r="O32" s="4" t="s">
        <v>2934</v>
      </c>
      <c r="P32" s="4" t="s">
        <v>2934</v>
      </c>
      <c r="Q32" s="4" t="s">
        <v>2934</v>
      </c>
      <c r="R32" s="4" t="s">
        <v>2934</v>
      </c>
      <c r="S32" s="3" t="s">
        <v>5174</v>
      </c>
      <c r="T32" s="4">
        <v>38.42</v>
      </c>
      <c r="U32" s="4">
        <v>445.67200000000003</v>
      </c>
      <c r="V32" s="10" t="s">
        <v>2934</v>
      </c>
      <c r="W32" s="4">
        <v>0.59045549193128599</v>
      </c>
      <c r="X32" s="4">
        <v>42.275100000000002</v>
      </c>
      <c r="Y32" s="4">
        <v>38.159999999999997</v>
      </c>
      <c r="Z32" s="4" t="s">
        <v>2934</v>
      </c>
      <c r="AA32" s="10" t="s">
        <v>2934</v>
      </c>
      <c r="AB32" s="10" t="s">
        <v>2934</v>
      </c>
      <c r="AC32" s="4" t="s">
        <v>2934</v>
      </c>
      <c r="AD32" s="4" t="s">
        <v>2934</v>
      </c>
      <c r="AE32" s="4" t="s">
        <v>2934</v>
      </c>
      <c r="AF32" s="4" t="s">
        <v>2934</v>
      </c>
      <c r="AG32" s="4" t="s">
        <v>2934</v>
      </c>
      <c r="AH32" s="4" t="s">
        <v>2934</v>
      </c>
      <c r="AI32" s="4" t="s">
        <v>2934</v>
      </c>
      <c r="AJ32" s="4" t="s">
        <v>2934</v>
      </c>
    </row>
    <row r="33" spans="1:36" x14ac:dyDescent="0.3">
      <c r="A33" s="1" t="s">
        <v>2888</v>
      </c>
      <c r="B33" s="2">
        <v>4810723</v>
      </c>
      <c r="C33" s="3" t="s">
        <v>2919</v>
      </c>
      <c r="D33" s="4">
        <v>447.82406947999999</v>
      </c>
      <c r="E33" s="3" t="s">
        <v>2920</v>
      </c>
      <c r="F33" s="3" t="s">
        <v>2921</v>
      </c>
      <c r="G33" s="3" t="s">
        <v>3109</v>
      </c>
      <c r="H33" s="3" t="s">
        <v>3109</v>
      </c>
      <c r="I33" s="3" t="s">
        <v>3048</v>
      </c>
      <c r="J33" s="4">
        <v>28.091602999999999</v>
      </c>
      <c r="K33" s="4">
        <v>21.242775000000002</v>
      </c>
      <c r="L33" s="4">
        <v>-11.684210999999999</v>
      </c>
      <c r="M33" s="4">
        <v>-1.177856</v>
      </c>
      <c r="N33" s="4" t="s">
        <v>2924</v>
      </c>
      <c r="O33" s="4" t="s">
        <v>2924</v>
      </c>
      <c r="P33" s="4">
        <v>6.3996950000000004</v>
      </c>
      <c r="Q33" s="4" t="s">
        <v>2924</v>
      </c>
      <c r="R33" s="4">
        <v>20.638076000000002</v>
      </c>
      <c r="S33" s="3" t="s">
        <v>6626</v>
      </c>
      <c r="T33" s="5">
        <v>8.39</v>
      </c>
      <c r="U33" s="4">
        <v>447.82406947999999</v>
      </c>
      <c r="V33" s="10">
        <v>418.375069</v>
      </c>
      <c r="W33" s="4">
        <v>0</v>
      </c>
      <c r="X33" s="4">
        <v>9.76</v>
      </c>
      <c r="Y33" s="5">
        <v>4.2</v>
      </c>
      <c r="Z33" s="4" t="s">
        <v>2924</v>
      </c>
      <c r="AA33" s="10" t="s">
        <v>2924</v>
      </c>
      <c r="AB33" s="10" t="s">
        <v>2924</v>
      </c>
      <c r="AC33" s="4">
        <v>17.084204</v>
      </c>
      <c r="AD33" s="4">
        <v>4.9304065235144998</v>
      </c>
      <c r="AE33" s="4">
        <v>20.544585192187299</v>
      </c>
      <c r="AF33" s="4" t="s">
        <v>2924</v>
      </c>
      <c r="AG33" s="4" t="s">
        <v>2924</v>
      </c>
      <c r="AH33" s="4" t="s">
        <v>2924</v>
      </c>
      <c r="AI33" s="4">
        <v>6.3996950000000004</v>
      </c>
      <c r="AJ33" s="4" t="s">
        <v>2924</v>
      </c>
    </row>
    <row r="34" spans="1:36" x14ac:dyDescent="0.3">
      <c r="A34" s="1" t="s">
        <v>858</v>
      </c>
      <c r="B34" s="2">
        <v>4142766</v>
      </c>
      <c r="C34" s="3" t="s">
        <v>2935</v>
      </c>
      <c r="D34" s="4">
        <v>448.10321821999997</v>
      </c>
      <c r="E34" s="3" t="s">
        <v>2920</v>
      </c>
      <c r="F34" s="3" t="s">
        <v>2921</v>
      </c>
      <c r="G34" s="3" t="s">
        <v>2941</v>
      </c>
      <c r="H34" s="3" t="s">
        <v>2941</v>
      </c>
      <c r="I34" s="3" t="s">
        <v>2942</v>
      </c>
      <c r="J34" s="4">
        <v>244.58333300000001</v>
      </c>
      <c r="K34" s="4">
        <v>10.413885000000001</v>
      </c>
      <c r="L34" s="4">
        <v>-18.199801999999998</v>
      </c>
      <c r="M34" s="4">
        <v>2.0987650000000002</v>
      </c>
      <c r="N34" s="4" t="s">
        <v>2924</v>
      </c>
      <c r="O34" s="4">
        <v>3.1420970000000001</v>
      </c>
      <c r="P34" s="5">
        <v>0.88006799999999996</v>
      </c>
      <c r="Q34" s="4" t="s">
        <v>2924</v>
      </c>
      <c r="R34" s="4">
        <v>7.6483080000000001</v>
      </c>
      <c r="S34" s="3" t="s">
        <v>4601</v>
      </c>
      <c r="T34" s="4">
        <v>8.27</v>
      </c>
      <c r="U34" s="4">
        <v>448.10321821999997</v>
      </c>
      <c r="V34" s="10">
        <v>974.20321799999999</v>
      </c>
      <c r="W34" s="4">
        <v>0</v>
      </c>
      <c r="X34" s="4">
        <v>15.1</v>
      </c>
      <c r="Y34" s="4">
        <v>1.42</v>
      </c>
      <c r="Z34" s="4" t="s">
        <v>2924</v>
      </c>
      <c r="AA34" s="10">
        <v>4.9393776503</v>
      </c>
      <c r="AB34" s="10" t="s">
        <v>2924</v>
      </c>
      <c r="AC34" s="4">
        <v>0.86557399999999995</v>
      </c>
      <c r="AD34" s="4">
        <v>0.88929201562269999</v>
      </c>
      <c r="AE34" s="4">
        <v>0.88805242624159997</v>
      </c>
      <c r="AF34" s="4" t="s">
        <v>2924</v>
      </c>
      <c r="AG34" s="4" t="s">
        <v>2934</v>
      </c>
      <c r="AH34" s="4">
        <v>5.2716624350648997</v>
      </c>
      <c r="AI34" s="5">
        <v>0.88006799999999996</v>
      </c>
      <c r="AJ34" s="4" t="s">
        <v>2924</v>
      </c>
    </row>
    <row r="35" spans="1:36" x14ac:dyDescent="0.3">
      <c r="A35" s="1" t="s">
        <v>1385</v>
      </c>
      <c r="B35" s="2">
        <v>103413</v>
      </c>
      <c r="C35" s="3" t="s">
        <v>2919</v>
      </c>
      <c r="D35" s="4">
        <v>448.41508599999997</v>
      </c>
      <c r="E35" s="3" t="s">
        <v>2930</v>
      </c>
      <c r="F35" s="3" t="s">
        <v>2957</v>
      </c>
      <c r="G35" s="3" t="s">
        <v>2957</v>
      </c>
      <c r="H35" s="3" t="s">
        <v>3113</v>
      </c>
      <c r="I35" s="3" t="s">
        <v>3446</v>
      </c>
      <c r="J35" s="4">
        <v>46.786727999999997</v>
      </c>
      <c r="K35" s="4">
        <v>3.5818430000000001</v>
      </c>
      <c r="L35" s="4">
        <v>-16.567342</v>
      </c>
      <c r="M35" s="4">
        <v>-2.1542509999999999</v>
      </c>
      <c r="N35" s="4">
        <v>15.751158173395099</v>
      </c>
      <c r="O35" s="4">
        <v>19.082053842264301</v>
      </c>
      <c r="P35" s="4">
        <v>1.652674</v>
      </c>
      <c r="Q35" s="4">
        <v>10.297844</v>
      </c>
      <c r="R35" s="4">
        <v>9.8760790000000007</v>
      </c>
      <c r="S35" s="3" t="s">
        <v>5127</v>
      </c>
      <c r="T35" s="5">
        <v>238</v>
      </c>
      <c r="U35" s="4">
        <v>448.41508599999997</v>
      </c>
      <c r="V35" s="10">
        <v>429.039086</v>
      </c>
      <c r="W35" s="4">
        <v>0.77310924369747902</v>
      </c>
      <c r="X35" s="4">
        <v>290.39999999999998</v>
      </c>
      <c r="Y35" s="4">
        <v>146.41</v>
      </c>
      <c r="Z35" s="4">
        <v>15.761589000000001</v>
      </c>
      <c r="AA35" s="10">
        <v>23.058103975535168</v>
      </c>
      <c r="AB35" s="10">
        <v>15.086818181818183</v>
      </c>
      <c r="AC35" s="4">
        <v>1.7801119999999999</v>
      </c>
      <c r="AD35" s="4">
        <v>0.80000703567039999</v>
      </c>
      <c r="AE35" s="4">
        <v>0.76971091124260005</v>
      </c>
      <c r="AF35" s="4">
        <v>10.297844</v>
      </c>
      <c r="AG35" s="4" t="s">
        <v>2934</v>
      </c>
      <c r="AH35" s="4" t="s">
        <v>2934</v>
      </c>
      <c r="AI35" s="4">
        <v>1.652674</v>
      </c>
      <c r="AJ35" s="4">
        <v>1.7627930000000001</v>
      </c>
    </row>
    <row r="36" spans="1:36" x14ac:dyDescent="0.3">
      <c r="A36" s="1" t="s">
        <v>631</v>
      </c>
      <c r="B36" s="2">
        <v>4349405</v>
      </c>
      <c r="C36" s="3" t="s">
        <v>2935</v>
      </c>
      <c r="D36" s="4">
        <v>449.34827611999998</v>
      </c>
      <c r="E36" s="3" t="s">
        <v>3031</v>
      </c>
      <c r="F36" s="3" t="s">
        <v>3031</v>
      </c>
      <c r="G36" s="3" t="s">
        <v>3051</v>
      </c>
      <c r="H36" s="3" t="s">
        <v>3270</v>
      </c>
      <c r="I36" s="3" t="s">
        <v>3271</v>
      </c>
      <c r="J36" s="4">
        <v>-57.187994000000003</v>
      </c>
      <c r="K36" s="4">
        <v>-12.510089000000001</v>
      </c>
      <c r="L36" s="4">
        <v>-30.955414000000001</v>
      </c>
      <c r="M36" s="4">
        <v>1.688555</v>
      </c>
      <c r="N36" s="4" t="s">
        <v>2924</v>
      </c>
      <c r="O36" s="4" t="s">
        <v>2924</v>
      </c>
      <c r="P36" s="4">
        <v>1.4168080000000001</v>
      </c>
      <c r="Q36" s="4">
        <v>8.1656929999999992</v>
      </c>
      <c r="R36" s="4" t="s">
        <v>2924</v>
      </c>
      <c r="S36" s="3" t="s">
        <v>4374</v>
      </c>
      <c r="T36" s="4">
        <v>10.84</v>
      </c>
      <c r="U36" s="4">
        <v>449.34827611999998</v>
      </c>
      <c r="V36" s="10">
        <v>1411.8482759999999</v>
      </c>
      <c r="W36" s="4">
        <v>0</v>
      </c>
      <c r="X36" s="4">
        <v>26.029900000000001</v>
      </c>
      <c r="Y36" s="4">
        <v>7.51</v>
      </c>
      <c r="Z36" s="4" t="s">
        <v>2924</v>
      </c>
      <c r="AA36" s="10">
        <v>45.166666666600001</v>
      </c>
      <c r="AB36" s="11">
        <v>45.166666666600001</v>
      </c>
      <c r="AC36" s="4">
        <v>1.263512</v>
      </c>
      <c r="AD36" s="4">
        <v>1.2156469857067</v>
      </c>
      <c r="AE36" s="4">
        <v>1.2156469857067</v>
      </c>
      <c r="AF36" s="4">
        <v>8.1656929999999992</v>
      </c>
      <c r="AG36" s="4">
        <v>7.6995426623681</v>
      </c>
      <c r="AH36" s="4">
        <v>7.6995426623681</v>
      </c>
      <c r="AI36" s="4">
        <v>1.4168080000000001</v>
      </c>
      <c r="AJ36" s="4">
        <v>6.3802240000000001</v>
      </c>
    </row>
    <row r="37" spans="1:36" x14ac:dyDescent="0.3">
      <c r="A37" s="1" t="s">
        <v>926</v>
      </c>
      <c r="B37" s="2">
        <v>13087393</v>
      </c>
      <c r="C37" s="3" t="s">
        <v>2919</v>
      </c>
      <c r="D37" s="4">
        <v>450.87920639999999</v>
      </c>
      <c r="E37" s="3" t="s">
        <v>2925</v>
      </c>
      <c r="F37" s="3" t="s">
        <v>2926</v>
      </c>
      <c r="G37" s="3" t="s">
        <v>2927</v>
      </c>
      <c r="H37" s="3" t="s">
        <v>3024</v>
      </c>
      <c r="I37" s="3" t="s">
        <v>3435</v>
      </c>
      <c r="J37" s="4">
        <v>17.318435999999998</v>
      </c>
      <c r="K37" s="4">
        <v>0.23866399999999999</v>
      </c>
      <c r="L37" s="4">
        <v>-35.085008000000002</v>
      </c>
      <c r="M37" s="4">
        <v>-3.6697250000000001</v>
      </c>
      <c r="N37" s="4" t="s">
        <v>2924</v>
      </c>
      <c r="O37" s="4" t="s">
        <v>2924</v>
      </c>
      <c r="P37" s="4" t="s">
        <v>2924</v>
      </c>
      <c r="Q37" s="4" t="s">
        <v>2924</v>
      </c>
      <c r="R37" s="4" t="s">
        <v>2924</v>
      </c>
      <c r="S37" s="3" t="s">
        <v>4668</v>
      </c>
      <c r="T37" s="4">
        <v>4.2</v>
      </c>
      <c r="U37" s="4">
        <v>450.87920639999999</v>
      </c>
      <c r="V37" s="10">
        <v>1205.420206</v>
      </c>
      <c r="W37" s="4">
        <v>0</v>
      </c>
      <c r="X37" s="5">
        <v>9.07</v>
      </c>
      <c r="Y37" s="4">
        <v>1.65</v>
      </c>
      <c r="Z37" s="4" t="s">
        <v>2924</v>
      </c>
      <c r="AA37" s="10" t="s">
        <v>2924</v>
      </c>
      <c r="AB37" s="10" t="s">
        <v>2924</v>
      </c>
      <c r="AC37" s="5">
        <v>5.0371499999999996</v>
      </c>
      <c r="AD37" s="4">
        <v>3.7792597114278998</v>
      </c>
      <c r="AE37" s="4">
        <v>4.6606822174794003</v>
      </c>
      <c r="AF37" s="4" t="s">
        <v>2924</v>
      </c>
      <c r="AG37" s="4" t="s">
        <v>2924</v>
      </c>
      <c r="AH37" s="4" t="s">
        <v>2924</v>
      </c>
      <c r="AI37" s="4" t="s">
        <v>2924</v>
      </c>
      <c r="AJ37" s="4" t="s">
        <v>2924</v>
      </c>
    </row>
    <row r="38" spans="1:36" x14ac:dyDescent="0.3">
      <c r="A38" s="1" t="s">
        <v>2676</v>
      </c>
      <c r="B38" s="2">
        <v>5260219</v>
      </c>
      <c r="C38" s="3" t="s">
        <v>2940</v>
      </c>
      <c r="D38" s="4">
        <v>454.06569464</v>
      </c>
      <c r="E38" s="3" t="s">
        <v>2920</v>
      </c>
      <c r="F38" s="3" t="s">
        <v>2921</v>
      </c>
      <c r="G38" s="3" t="s">
        <v>2941</v>
      </c>
      <c r="H38" s="3" t="s">
        <v>2941</v>
      </c>
      <c r="I38" s="3" t="s">
        <v>3246</v>
      </c>
      <c r="J38" s="4">
        <v>-28.266667000000002</v>
      </c>
      <c r="K38" s="4">
        <v>-16.589147000000001</v>
      </c>
      <c r="L38" s="4">
        <v>-15.007899</v>
      </c>
      <c r="M38" s="4">
        <v>1.12782</v>
      </c>
      <c r="N38" s="4" t="s">
        <v>2924</v>
      </c>
      <c r="O38" s="4" t="s">
        <v>2924</v>
      </c>
      <c r="P38" s="4">
        <v>17.785124</v>
      </c>
      <c r="Q38" s="4" t="s">
        <v>2924</v>
      </c>
      <c r="R38" s="4" t="s">
        <v>2924</v>
      </c>
      <c r="S38" s="3" t="s">
        <v>6414</v>
      </c>
      <c r="T38" s="4">
        <v>10.76</v>
      </c>
      <c r="U38" s="4">
        <v>454.06569464</v>
      </c>
      <c r="V38" s="10">
        <v>322.59569399999998</v>
      </c>
      <c r="W38" s="4">
        <v>0</v>
      </c>
      <c r="X38" s="4">
        <v>20.7</v>
      </c>
      <c r="Y38" s="5">
        <v>10.26</v>
      </c>
      <c r="Z38" s="4" t="s">
        <v>2924</v>
      </c>
      <c r="AA38" s="10" t="s">
        <v>2924</v>
      </c>
      <c r="AB38" s="10" t="s">
        <v>2924</v>
      </c>
      <c r="AC38" s="4">
        <v>3.609947</v>
      </c>
      <c r="AD38" s="4">
        <v>2.9233202147663002</v>
      </c>
      <c r="AE38" s="4">
        <v>3.5083000134634998</v>
      </c>
      <c r="AF38" s="4" t="s">
        <v>2924</v>
      </c>
      <c r="AG38" s="4" t="s">
        <v>2924</v>
      </c>
      <c r="AH38" s="4" t="s">
        <v>2924</v>
      </c>
      <c r="AI38" s="4">
        <v>17.785124</v>
      </c>
      <c r="AJ38" s="4">
        <v>17.785124</v>
      </c>
    </row>
    <row r="39" spans="1:36" x14ac:dyDescent="0.3">
      <c r="A39" s="1" t="s">
        <v>303</v>
      </c>
      <c r="B39" s="2">
        <v>100824</v>
      </c>
      <c r="C39" s="3" t="s">
        <v>2970</v>
      </c>
      <c r="D39" s="4">
        <v>461.852644</v>
      </c>
      <c r="E39" s="3" t="s">
        <v>2930</v>
      </c>
      <c r="F39" s="3" t="s">
        <v>2931</v>
      </c>
      <c r="G39" s="3" t="s">
        <v>2931</v>
      </c>
      <c r="H39" s="3" t="s">
        <v>2932</v>
      </c>
      <c r="I39" s="3" t="s">
        <v>2933</v>
      </c>
      <c r="J39" s="4">
        <v>3.0313349999999999</v>
      </c>
      <c r="K39" s="4">
        <v>0.16556299999999999</v>
      </c>
      <c r="L39" s="4">
        <v>-15.808517</v>
      </c>
      <c r="M39" s="4">
        <v>-4.5440199999999997</v>
      </c>
      <c r="N39" s="4">
        <v>10.8812949640288</v>
      </c>
      <c r="O39" s="4">
        <v>10.006615999999999</v>
      </c>
      <c r="P39" s="4">
        <v>1.004216</v>
      </c>
      <c r="Q39" s="4" t="s">
        <v>2934</v>
      </c>
      <c r="R39" s="4" t="s">
        <v>2934</v>
      </c>
      <c r="S39" s="3" t="s">
        <v>4048</v>
      </c>
      <c r="T39" s="4">
        <v>30.25</v>
      </c>
      <c r="U39" s="4">
        <v>461.852644</v>
      </c>
      <c r="V39" s="10" t="s">
        <v>2934</v>
      </c>
      <c r="W39" s="4">
        <v>3.9669421487603298</v>
      </c>
      <c r="X39" s="4">
        <v>38.47</v>
      </c>
      <c r="Y39" s="4">
        <v>23.26</v>
      </c>
      <c r="Z39" s="4">
        <v>10.881295</v>
      </c>
      <c r="AA39" s="10">
        <v>11.1213235294</v>
      </c>
      <c r="AB39" s="10">
        <v>10.9601449275</v>
      </c>
      <c r="AC39" s="4" t="s">
        <v>2934</v>
      </c>
      <c r="AD39" s="4" t="s">
        <v>2934</v>
      </c>
      <c r="AE39" s="4" t="s">
        <v>2934</v>
      </c>
      <c r="AF39" s="4" t="s">
        <v>2934</v>
      </c>
      <c r="AG39" s="4" t="s">
        <v>2934</v>
      </c>
      <c r="AH39" s="4" t="s">
        <v>2934</v>
      </c>
      <c r="AI39" s="4">
        <v>1.004216</v>
      </c>
      <c r="AJ39" s="4">
        <v>1.3734390000000001</v>
      </c>
    </row>
    <row r="40" spans="1:36" x14ac:dyDescent="0.3">
      <c r="A40" s="1" t="s">
        <v>2561</v>
      </c>
      <c r="B40" s="2">
        <v>100583072</v>
      </c>
      <c r="C40" s="3" t="s">
        <v>2940</v>
      </c>
      <c r="D40" s="4">
        <v>462.29931737999999</v>
      </c>
      <c r="E40" s="3" t="s">
        <v>2920</v>
      </c>
      <c r="F40" s="3" t="s">
        <v>2921</v>
      </c>
      <c r="G40" s="3" t="s">
        <v>3109</v>
      </c>
      <c r="H40" s="3" t="s">
        <v>3109</v>
      </c>
      <c r="I40" s="3" t="s">
        <v>3048</v>
      </c>
      <c r="J40" s="4">
        <v>-6.4721970000000004</v>
      </c>
      <c r="K40" s="5">
        <v>-24</v>
      </c>
      <c r="L40" s="4">
        <v>-21.739129999999999</v>
      </c>
      <c r="M40" s="4">
        <v>-5.3505539999999998</v>
      </c>
      <c r="N40" s="4" t="s">
        <v>2924</v>
      </c>
      <c r="O40" s="4" t="s">
        <v>2924</v>
      </c>
      <c r="P40" s="4">
        <v>1.556432</v>
      </c>
      <c r="Q40" s="4" t="s">
        <v>2924</v>
      </c>
      <c r="R40" s="4" t="s">
        <v>2924</v>
      </c>
      <c r="S40" s="3" t="s">
        <v>6299</v>
      </c>
      <c r="T40" s="4">
        <v>10.26</v>
      </c>
      <c r="U40" s="4">
        <v>462.29931737999999</v>
      </c>
      <c r="V40" s="10">
        <v>169.609317</v>
      </c>
      <c r="W40" s="4">
        <v>0</v>
      </c>
      <c r="X40" s="4">
        <v>16.940000000000001</v>
      </c>
      <c r="Y40" s="5">
        <v>8.0749999999999993</v>
      </c>
      <c r="Z40" s="4" t="s">
        <v>2924</v>
      </c>
      <c r="AA40" s="10" t="s">
        <v>2924</v>
      </c>
      <c r="AB40" s="10" t="s">
        <v>2924</v>
      </c>
      <c r="AC40" s="4" t="s">
        <v>2934</v>
      </c>
      <c r="AD40" s="4" t="s">
        <v>2934</v>
      </c>
      <c r="AE40" s="4" t="s">
        <v>2934</v>
      </c>
      <c r="AF40" s="4" t="s">
        <v>2924</v>
      </c>
      <c r="AG40" s="4" t="s">
        <v>2924</v>
      </c>
      <c r="AH40" s="4" t="s">
        <v>2924</v>
      </c>
      <c r="AI40" s="4">
        <v>1.556432</v>
      </c>
      <c r="AJ40" s="4">
        <v>1.556432</v>
      </c>
    </row>
    <row r="41" spans="1:36" x14ac:dyDescent="0.3">
      <c r="A41" s="1" t="s">
        <v>761</v>
      </c>
      <c r="B41" s="2">
        <v>4400396</v>
      </c>
      <c r="C41" s="3" t="s">
        <v>2935</v>
      </c>
      <c r="D41" s="4">
        <v>467.45686217999997</v>
      </c>
      <c r="E41" s="3" t="s">
        <v>2925</v>
      </c>
      <c r="F41" s="3" t="s">
        <v>2980</v>
      </c>
      <c r="G41" s="3" t="s">
        <v>2981</v>
      </c>
      <c r="H41" s="3" t="s">
        <v>3163</v>
      </c>
      <c r="I41" s="3" t="s">
        <v>3249</v>
      </c>
      <c r="J41" s="4">
        <v>-38.247734000000001</v>
      </c>
      <c r="K41" s="4">
        <v>-3.0973449999999998</v>
      </c>
      <c r="L41" s="4">
        <v>-12.57485</v>
      </c>
      <c r="M41" s="4">
        <v>0.88844999999999996</v>
      </c>
      <c r="N41" s="4">
        <v>5.0904860000000003</v>
      </c>
      <c r="O41" s="4">
        <v>4.0283800000000003</v>
      </c>
      <c r="P41" s="4" t="s">
        <v>2924</v>
      </c>
      <c r="Q41" s="4">
        <v>8.5326070000000005</v>
      </c>
      <c r="R41" s="4">
        <v>12.020678</v>
      </c>
      <c r="S41" s="3" t="s">
        <v>4504</v>
      </c>
      <c r="T41" s="4">
        <v>30.66</v>
      </c>
      <c r="U41" s="4">
        <v>467.45686217999997</v>
      </c>
      <c r="V41" s="10">
        <v>1883.6838620000001</v>
      </c>
      <c r="W41" s="4">
        <v>6.6536203522504902</v>
      </c>
      <c r="X41" s="4">
        <v>51.35</v>
      </c>
      <c r="Y41" s="4">
        <v>28.25</v>
      </c>
      <c r="Z41" s="4">
        <v>5.0904860000000003</v>
      </c>
      <c r="AA41" s="10">
        <v>5.2355663325000004</v>
      </c>
      <c r="AB41" s="10">
        <v>5.2669371712000004</v>
      </c>
      <c r="AC41" s="4">
        <v>2.3145690000000001</v>
      </c>
      <c r="AD41" s="4">
        <v>2.3245633332626001</v>
      </c>
      <c r="AE41" s="4">
        <v>2.3282853658601002</v>
      </c>
      <c r="AF41" s="4">
        <v>8.5326070000000005</v>
      </c>
      <c r="AG41" s="4">
        <v>7.6663576085090002</v>
      </c>
      <c r="AH41" s="4">
        <v>7.6598654784834004</v>
      </c>
      <c r="AI41" s="4" t="s">
        <v>2924</v>
      </c>
      <c r="AJ41" s="4" t="s">
        <v>2924</v>
      </c>
    </row>
    <row r="42" spans="1:36" x14ac:dyDescent="0.3">
      <c r="A42" s="1" t="s">
        <v>1505</v>
      </c>
      <c r="B42" s="2">
        <v>4996499</v>
      </c>
      <c r="C42" s="3" t="s">
        <v>2919</v>
      </c>
      <c r="D42" s="4">
        <v>472.04017537999999</v>
      </c>
      <c r="E42" s="3" t="s">
        <v>2936</v>
      </c>
      <c r="F42" s="3" t="s">
        <v>2966</v>
      </c>
      <c r="G42" s="3" t="s">
        <v>3082</v>
      </c>
      <c r="H42" s="3" t="s">
        <v>3083</v>
      </c>
      <c r="I42" s="3" t="s">
        <v>3139</v>
      </c>
      <c r="J42" s="4">
        <v>-39.037928000000001</v>
      </c>
      <c r="K42" s="4">
        <v>-37.594696999999996</v>
      </c>
      <c r="L42" s="4">
        <v>-10.522743</v>
      </c>
      <c r="M42" s="4">
        <v>1.2288790000000001</v>
      </c>
      <c r="N42" s="4">
        <v>11.352283</v>
      </c>
      <c r="O42" s="4">
        <v>10.794430999999999</v>
      </c>
      <c r="P42" s="4">
        <v>0.36579600000000001</v>
      </c>
      <c r="Q42" s="4">
        <v>5.6350990000000003</v>
      </c>
      <c r="R42" s="4">
        <v>13.787951</v>
      </c>
      <c r="S42" s="3" t="s">
        <v>5246</v>
      </c>
      <c r="T42" s="4">
        <v>13.18</v>
      </c>
      <c r="U42" s="4">
        <v>472.04017537999999</v>
      </c>
      <c r="V42" s="10">
        <v>732.140175</v>
      </c>
      <c r="W42" s="4">
        <v>2.2779043280182201</v>
      </c>
      <c r="X42" s="4">
        <v>25.27</v>
      </c>
      <c r="Y42" s="4">
        <v>12.680099999999999</v>
      </c>
      <c r="Z42" s="4">
        <v>11.352283</v>
      </c>
      <c r="AA42" s="10">
        <v>5.8189845474000004</v>
      </c>
      <c r="AB42" s="10">
        <v>6.7676508344000004</v>
      </c>
      <c r="AC42" s="4">
        <v>0.16742699999999999</v>
      </c>
      <c r="AD42" s="4">
        <v>0.160232609484</v>
      </c>
      <c r="AE42" s="4">
        <v>0.17066469771920001</v>
      </c>
      <c r="AF42" s="4">
        <v>5.6350990000000003</v>
      </c>
      <c r="AG42" s="4">
        <v>4.2467527552203999</v>
      </c>
      <c r="AH42" s="4">
        <v>5.2520815997131001</v>
      </c>
      <c r="AI42" s="4">
        <v>0.36579600000000001</v>
      </c>
      <c r="AJ42" s="4">
        <v>0.72857899999999998</v>
      </c>
    </row>
    <row r="43" spans="1:36" x14ac:dyDescent="0.3">
      <c r="A43" s="1" t="s">
        <v>2558</v>
      </c>
      <c r="B43" s="2">
        <v>5000792</v>
      </c>
      <c r="C43" s="3" t="s">
        <v>2919</v>
      </c>
      <c r="D43" s="4">
        <v>473.62867084999999</v>
      </c>
      <c r="E43" s="3" t="s">
        <v>3090</v>
      </c>
      <c r="F43" s="3" t="s">
        <v>3090</v>
      </c>
      <c r="G43" s="3" t="s">
        <v>3130</v>
      </c>
      <c r="H43" s="3" t="s">
        <v>3130</v>
      </c>
      <c r="I43" s="3" t="s">
        <v>3692</v>
      </c>
      <c r="J43" s="4">
        <v>-14.681512</v>
      </c>
      <c r="K43" s="4">
        <v>-12.180171</v>
      </c>
      <c r="L43" s="4">
        <v>-8.4213450000000005</v>
      </c>
      <c r="M43" s="4">
        <v>-1.4358359999999999</v>
      </c>
      <c r="N43" s="4">
        <v>22.278566999999999</v>
      </c>
      <c r="O43" s="4" t="s">
        <v>2924</v>
      </c>
      <c r="P43" s="4">
        <v>2.070764</v>
      </c>
      <c r="Q43" s="4">
        <v>16.313424000000001</v>
      </c>
      <c r="R43" s="4" t="s">
        <v>2924</v>
      </c>
      <c r="S43" s="3" t="s">
        <v>6296</v>
      </c>
      <c r="T43" s="4">
        <v>32.950000000000003</v>
      </c>
      <c r="U43" s="4">
        <v>473.62867084999999</v>
      </c>
      <c r="V43" s="10">
        <v>672.71667000000002</v>
      </c>
      <c r="W43" s="4">
        <v>2.6610015174506798</v>
      </c>
      <c r="X43" s="4">
        <v>41.96</v>
      </c>
      <c r="Y43" s="4">
        <v>32.713700000000003</v>
      </c>
      <c r="Z43" s="4">
        <v>22.278566999999999</v>
      </c>
      <c r="AA43" s="10">
        <v>21.821192052899999</v>
      </c>
      <c r="AB43" s="10">
        <v>23.041958041899999</v>
      </c>
      <c r="AC43" s="4">
        <v>9.0676070000000006</v>
      </c>
      <c r="AD43" s="4">
        <v>8.6245726923076997</v>
      </c>
      <c r="AE43" s="4">
        <v>8.9695555999999996</v>
      </c>
      <c r="AF43" s="4">
        <v>16.313424000000001</v>
      </c>
      <c r="AG43" s="4" t="s">
        <v>2934</v>
      </c>
      <c r="AH43" s="4" t="s">
        <v>2934</v>
      </c>
      <c r="AI43" s="4">
        <v>2.070764</v>
      </c>
      <c r="AJ43" s="4">
        <v>2.070764</v>
      </c>
    </row>
    <row r="44" spans="1:36" x14ac:dyDescent="0.3">
      <c r="A44" s="1" t="s">
        <v>1189</v>
      </c>
      <c r="B44" s="2">
        <v>4187964</v>
      </c>
      <c r="C44" s="3" t="s">
        <v>2956</v>
      </c>
      <c r="D44" s="4">
        <v>474.75458312000001</v>
      </c>
      <c r="E44" s="3" t="s">
        <v>3093</v>
      </c>
      <c r="F44" s="3" t="s">
        <v>3093</v>
      </c>
      <c r="G44" s="3" t="s">
        <v>3094</v>
      </c>
      <c r="H44" s="3" t="s">
        <v>3095</v>
      </c>
      <c r="I44" s="3" t="s">
        <v>3096</v>
      </c>
      <c r="J44" s="4">
        <v>26.0181</v>
      </c>
      <c r="K44" s="4">
        <v>14.845361</v>
      </c>
      <c r="L44" s="4">
        <v>-9.0612250000000003</v>
      </c>
      <c r="M44" s="4">
        <v>1.9213180000000001</v>
      </c>
      <c r="N44" s="4" t="s">
        <v>2924</v>
      </c>
      <c r="O44" s="4" t="s">
        <v>2924</v>
      </c>
      <c r="P44" s="4">
        <v>1.4885090000000001</v>
      </c>
      <c r="Q44" s="4">
        <v>11.233883000000001</v>
      </c>
      <c r="R44" s="4" t="s">
        <v>2924</v>
      </c>
      <c r="S44" s="3" t="s">
        <v>4931</v>
      </c>
      <c r="T44" s="4">
        <v>11.14</v>
      </c>
      <c r="U44" s="4">
        <v>474.75458312000001</v>
      </c>
      <c r="V44" s="10">
        <v>554.077583</v>
      </c>
      <c r="W44" s="4">
        <v>0</v>
      </c>
      <c r="X44" s="4">
        <v>14</v>
      </c>
      <c r="Y44" s="5">
        <v>4.3319999999999999</v>
      </c>
      <c r="Z44" s="4" t="s">
        <v>2924</v>
      </c>
      <c r="AA44" s="10" t="s">
        <v>2924</v>
      </c>
      <c r="AB44" s="10" t="s">
        <v>2924</v>
      </c>
      <c r="AC44" s="4">
        <v>1.290476</v>
      </c>
      <c r="AD44" s="4">
        <v>1.5818336794893999</v>
      </c>
      <c r="AE44" s="4">
        <v>1.3577720536611999</v>
      </c>
      <c r="AF44" s="4">
        <v>11.233883000000001</v>
      </c>
      <c r="AG44" s="4">
        <v>11.5765656052819</v>
      </c>
      <c r="AH44" s="4">
        <v>27.700416597925301</v>
      </c>
      <c r="AI44" s="4">
        <v>1.4885090000000001</v>
      </c>
      <c r="AJ44" s="4">
        <v>1.4885090000000001</v>
      </c>
    </row>
    <row r="45" spans="1:36" x14ac:dyDescent="0.3">
      <c r="A45" s="1" t="s">
        <v>1162</v>
      </c>
      <c r="B45" s="2">
        <v>4040227</v>
      </c>
      <c r="C45" s="3" t="s">
        <v>2956</v>
      </c>
      <c r="D45" s="4">
        <v>475.04850119999998</v>
      </c>
      <c r="E45" s="3" t="s">
        <v>2930</v>
      </c>
      <c r="F45" s="3" t="s">
        <v>2931</v>
      </c>
      <c r="G45" s="3" t="s">
        <v>2931</v>
      </c>
      <c r="H45" s="3" t="s">
        <v>2932</v>
      </c>
      <c r="I45" s="3" t="s">
        <v>3216</v>
      </c>
      <c r="J45" s="4">
        <v>-1.0638300000000001</v>
      </c>
      <c r="K45" s="4">
        <v>-8.4645670000000006</v>
      </c>
      <c r="L45" s="4">
        <v>-8.1027670000000001</v>
      </c>
      <c r="M45" s="4">
        <v>-6.6577450000000002</v>
      </c>
      <c r="N45" s="4">
        <v>19.241379310344801</v>
      </c>
      <c r="O45" s="4">
        <v>24.21875</v>
      </c>
      <c r="P45" s="4">
        <v>2.196332</v>
      </c>
      <c r="Q45" s="4" t="s">
        <v>2934</v>
      </c>
      <c r="R45" s="4" t="s">
        <v>2934</v>
      </c>
      <c r="S45" s="3" t="s">
        <v>4904</v>
      </c>
      <c r="T45" s="4">
        <v>27.9</v>
      </c>
      <c r="U45" s="4">
        <v>475.04850119999998</v>
      </c>
      <c r="V45" s="10" t="s">
        <v>2934</v>
      </c>
      <c r="W45" s="4">
        <v>1.2903225806451599</v>
      </c>
      <c r="X45" s="4">
        <v>37.25</v>
      </c>
      <c r="Y45" s="4">
        <v>24.1</v>
      </c>
      <c r="Z45" s="4">
        <v>19.375</v>
      </c>
      <c r="AA45" s="10" t="s">
        <v>2934</v>
      </c>
      <c r="AB45" s="10" t="s">
        <v>2934</v>
      </c>
      <c r="AC45" s="4" t="s">
        <v>2934</v>
      </c>
      <c r="AD45" s="4" t="s">
        <v>2934</v>
      </c>
      <c r="AE45" s="4" t="s">
        <v>2934</v>
      </c>
      <c r="AF45" s="4" t="s">
        <v>2934</v>
      </c>
      <c r="AG45" s="4" t="s">
        <v>2934</v>
      </c>
      <c r="AH45" s="4" t="s">
        <v>2934</v>
      </c>
      <c r="AI45" s="4">
        <v>2.196332</v>
      </c>
      <c r="AJ45" s="4">
        <v>2.196332</v>
      </c>
    </row>
    <row r="46" spans="1:36" x14ac:dyDescent="0.3">
      <c r="A46" s="1" t="s">
        <v>296</v>
      </c>
      <c r="B46" s="2">
        <v>4294278</v>
      </c>
      <c r="C46" s="3" t="s">
        <v>2919</v>
      </c>
      <c r="D46" s="4">
        <v>476.47508787999999</v>
      </c>
      <c r="E46" s="3" t="s">
        <v>3102</v>
      </c>
      <c r="F46" s="3" t="s">
        <v>3142</v>
      </c>
      <c r="G46" s="3" t="s">
        <v>3143</v>
      </c>
      <c r="H46" s="3" t="s">
        <v>3144</v>
      </c>
      <c r="I46" s="3" t="s">
        <v>3224</v>
      </c>
      <c r="J46" s="4">
        <v>19.695923000000001</v>
      </c>
      <c r="K46" s="4">
        <v>0</v>
      </c>
      <c r="L46" s="4">
        <v>-19.85192</v>
      </c>
      <c r="M46" s="4">
        <v>-4.4150109999999998</v>
      </c>
      <c r="N46" s="4" t="s">
        <v>2924</v>
      </c>
      <c r="O46" s="4">
        <v>10.955092</v>
      </c>
      <c r="P46" s="4">
        <v>1.4154949999999999</v>
      </c>
      <c r="Q46" s="4">
        <v>21.832882999999999</v>
      </c>
      <c r="R46" s="4">
        <v>14.814066</v>
      </c>
      <c r="S46" s="3" t="s">
        <v>4041</v>
      </c>
      <c r="T46" s="4">
        <v>17.32</v>
      </c>
      <c r="U46" s="4">
        <v>476.47508787999999</v>
      </c>
      <c r="V46" s="10">
        <v>925.60508700000003</v>
      </c>
      <c r="W46" s="4">
        <v>0</v>
      </c>
      <c r="X46" s="4">
        <v>25.022099999999998</v>
      </c>
      <c r="Y46" s="5">
        <v>11.9</v>
      </c>
      <c r="Z46" s="4" t="s">
        <v>2924</v>
      </c>
      <c r="AA46" s="10">
        <v>11.8817314948</v>
      </c>
      <c r="AB46" s="10">
        <v>12.733983266399999</v>
      </c>
      <c r="AC46" s="4">
        <v>1.314959</v>
      </c>
      <c r="AD46" s="4">
        <v>1.208947898498</v>
      </c>
      <c r="AE46" s="4">
        <v>1.2471572785227001</v>
      </c>
      <c r="AF46" s="4">
        <v>21.832882999999999</v>
      </c>
      <c r="AG46" s="4">
        <v>11.585849307181</v>
      </c>
      <c r="AH46" s="4">
        <v>11.7197838258756</v>
      </c>
      <c r="AI46" s="4">
        <v>1.4154949999999999</v>
      </c>
      <c r="AJ46" s="4" t="s">
        <v>2924</v>
      </c>
    </row>
    <row r="47" spans="1:36" x14ac:dyDescent="0.3">
      <c r="A47" s="1" t="s">
        <v>377</v>
      </c>
      <c r="B47" s="2">
        <v>5721530</v>
      </c>
      <c r="C47" s="3" t="s">
        <v>2935</v>
      </c>
      <c r="D47" s="4">
        <v>476.54318461999998</v>
      </c>
      <c r="E47" s="3" t="s">
        <v>2930</v>
      </c>
      <c r="F47" s="3" t="s">
        <v>2953</v>
      </c>
      <c r="G47" s="3" t="s">
        <v>2954</v>
      </c>
      <c r="H47" s="3" t="s">
        <v>2955</v>
      </c>
      <c r="I47" s="3"/>
      <c r="J47" s="4">
        <v>-3.339518</v>
      </c>
      <c r="K47" s="4">
        <v>-8.6766000000000005</v>
      </c>
      <c r="L47" s="4">
        <v>-8.1938329999999997</v>
      </c>
      <c r="M47" s="4">
        <v>0.19230800000000001</v>
      </c>
      <c r="N47" s="4">
        <v>30.737463000000002</v>
      </c>
      <c r="O47" s="4">
        <v>9.4213380000000004</v>
      </c>
      <c r="P47" s="4">
        <v>0.84936400000000001</v>
      </c>
      <c r="Q47" s="4" t="s">
        <v>2934</v>
      </c>
      <c r="R47" s="4" t="s">
        <v>2934</v>
      </c>
      <c r="S47" s="3" t="s">
        <v>4122</v>
      </c>
      <c r="T47" s="5">
        <v>10.42</v>
      </c>
      <c r="U47" s="4">
        <v>476.54318461999998</v>
      </c>
      <c r="V47" s="10">
        <v>771.08291399999996</v>
      </c>
      <c r="W47" s="4">
        <v>6.2763915547025002</v>
      </c>
      <c r="X47" s="4">
        <v>11.74</v>
      </c>
      <c r="Y47" s="5">
        <v>10.27</v>
      </c>
      <c r="Z47" s="4">
        <v>30.737463000000002</v>
      </c>
      <c r="AA47" s="10" t="s">
        <v>2934</v>
      </c>
      <c r="AB47" s="10" t="s">
        <v>2934</v>
      </c>
      <c r="AC47" s="4">
        <v>20.595296000000001</v>
      </c>
      <c r="AD47" s="4" t="s">
        <v>2934</v>
      </c>
      <c r="AE47" s="4" t="s">
        <v>2934</v>
      </c>
      <c r="AF47" s="4" t="s">
        <v>2934</v>
      </c>
      <c r="AG47" s="4" t="s">
        <v>2934</v>
      </c>
      <c r="AH47" s="4" t="s">
        <v>2934</v>
      </c>
      <c r="AI47" s="4">
        <v>0.84936400000000001</v>
      </c>
      <c r="AJ47" s="4">
        <v>0.84936400000000001</v>
      </c>
    </row>
    <row r="48" spans="1:36" x14ac:dyDescent="0.3">
      <c r="A48" s="1" t="s">
        <v>214</v>
      </c>
      <c r="B48" s="2">
        <v>100134</v>
      </c>
      <c r="C48" s="3" t="s">
        <v>2919</v>
      </c>
      <c r="D48" s="4">
        <v>476.89354020000002</v>
      </c>
      <c r="E48" s="3" t="s">
        <v>2930</v>
      </c>
      <c r="F48" s="3" t="s">
        <v>2931</v>
      </c>
      <c r="G48" s="3" t="s">
        <v>2931</v>
      </c>
      <c r="H48" s="3" t="s">
        <v>2932</v>
      </c>
      <c r="I48" s="3" t="s">
        <v>2933</v>
      </c>
      <c r="J48" s="4">
        <v>1.968504</v>
      </c>
      <c r="K48" s="4">
        <v>0.67137800000000003</v>
      </c>
      <c r="L48" s="4">
        <v>-13.666667</v>
      </c>
      <c r="M48" s="4">
        <v>-1.758621</v>
      </c>
      <c r="N48" s="4">
        <v>14.535714285714301</v>
      </c>
      <c r="O48" s="4">
        <v>61.137338999999997</v>
      </c>
      <c r="P48" s="4">
        <v>1.212134</v>
      </c>
      <c r="Q48" s="4" t="s">
        <v>2934</v>
      </c>
      <c r="R48" s="4" t="s">
        <v>2934</v>
      </c>
      <c r="S48" s="3" t="s">
        <v>3961</v>
      </c>
      <c r="T48" s="4">
        <v>28.49</v>
      </c>
      <c r="U48" s="4">
        <v>476.89354020000002</v>
      </c>
      <c r="V48" s="10" t="s">
        <v>2934</v>
      </c>
      <c r="W48" s="4">
        <v>3.93120393120393</v>
      </c>
      <c r="X48" s="4">
        <v>34.630000000000003</v>
      </c>
      <c r="Y48" s="4">
        <v>21.5001</v>
      </c>
      <c r="Z48" s="4">
        <v>14.535714</v>
      </c>
      <c r="AA48" s="10">
        <v>11.283168316799999</v>
      </c>
      <c r="AB48" s="10">
        <v>13.5666666666</v>
      </c>
      <c r="AC48" s="4" t="s">
        <v>2934</v>
      </c>
      <c r="AD48" s="4" t="s">
        <v>2934</v>
      </c>
      <c r="AE48" s="4" t="s">
        <v>2934</v>
      </c>
      <c r="AF48" s="4" t="s">
        <v>2934</v>
      </c>
      <c r="AG48" s="4" t="s">
        <v>2934</v>
      </c>
      <c r="AH48" s="4" t="s">
        <v>2934</v>
      </c>
      <c r="AI48" s="4">
        <v>1.212134</v>
      </c>
      <c r="AJ48" s="4">
        <v>1.2978320000000001</v>
      </c>
    </row>
    <row r="49" spans="1:36" x14ac:dyDescent="0.3">
      <c r="A49" s="1" t="s">
        <v>1010</v>
      </c>
      <c r="B49" s="2">
        <v>5738438</v>
      </c>
      <c r="C49" s="3" t="s">
        <v>2940</v>
      </c>
      <c r="D49" s="4">
        <v>479.03917908</v>
      </c>
      <c r="E49" s="3" t="s">
        <v>2930</v>
      </c>
      <c r="F49" s="3" t="s">
        <v>2953</v>
      </c>
      <c r="G49" s="3" t="s">
        <v>2954</v>
      </c>
      <c r="H49" s="3" t="s">
        <v>2955</v>
      </c>
      <c r="I49" s="3"/>
      <c r="J49" s="4">
        <v>9.8246040000000008</v>
      </c>
      <c r="K49" s="4">
        <v>-4.7851980000000003</v>
      </c>
      <c r="L49" s="4">
        <v>2.8013780000000001</v>
      </c>
      <c r="M49" s="4">
        <v>2.4954209999999999</v>
      </c>
      <c r="N49" s="4" t="s">
        <v>2934</v>
      </c>
      <c r="O49" s="4" t="s">
        <v>2934</v>
      </c>
      <c r="P49" s="4" t="s">
        <v>2934</v>
      </c>
      <c r="Q49" s="4" t="s">
        <v>2934</v>
      </c>
      <c r="R49" s="4" t="s">
        <v>2934</v>
      </c>
      <c r="S49" s="3" t="s">
        <v>4752</v>
      </c>
      <c r="T49" s="4">
        <v>89.54</v>
      </c>
      <c r="U49" s="4">
        <v>479.03917908</v>
      </c>
      <c r="V49" s="10" t="s">
        <v>2934</v>
      </c>
      <c r="W49" s="4">
        <v>0.73931957612939203</v>
      </c>
      <c r="X49" s="4">
        <v>107.74</v>
      </c>
      <c r="Y49" s="4">
        <v>75.62</v>
      </c>
      <c r="Z49" s="4" t="s">
        <v>2934</v>
      </c>
      <c r="AA49" s="10" t="s">
        <v>2934</v>
      </c>
      <c r="AB49" s="10" t="s">
        <v>2934</v>
      </c>
      <c r="AC49" s="4" t="s">
        <v>2934</v>
      </c>
      <c r="AD49" s="4" t="s">
        <v>2934</v>
      </c>
      <c r="AE49" s="4" t="s">
        <v>2934</v>
      </c>
      <c r="AF49" s="4" t="s">
        <v>2934</v>
      </c>
      <c r="AG49" s="4" t="s">
        <v>2934</v>
      </c>
      <c r="AH49" s="4" t="s">
        <v>2934</v>
      </c>
      <c r="AI49" s="4" t="s">
        <v>2934</v>
      </c>
      <c r="AJ49" s="4" t="s">
        <v>2934</v>
      </c>
    </row>
    <row r="50" spans="1:36" x14ac:dyDescent="0.3">
      <c r="A50" s="1" t="s">
        <v>331</v>
      </c>
      <c r="B50" s="2">
        <v>21923391</v>
      </c>
      <c r="C50" s="3" t="s">
        <v>2940</v>
      </c>
      <c r="D50" s="4">
        <v>480.46927740000001</v>
      </c>
      <c r="E50" s="3" t="s">
        <v>2945</v>
      </c>
      <c r="F50" s="3" t="s">
        <v>2946</v>
      </c>
      <c r="G50" s="3" t="s">
        <v>2984</v>
      </c>
      <c r="H50" s="3" t="s">
        <v>3061</v>
      </c>
      <c r="I50" s="3" t="s">
        <v>3063</v>
      </c>
      <c r="J50" s="4">
        <v>-36.998972000000002</v>
      </c>
      <c r="K50" s="4">
        <v>0.82236799999999999</v>
      </c>
      <c r="L50" s="4">
        <v>-17.273954</v>
      </c>
      <c r="M50" s="4">
        <v>-0.80906199999999995</v>
      </c>
      <c r="N50" s="4" t="s">
        <v>2924</v>
      </c>
      <c r="O50" s="4">
        <v>20.365449000000002</v>
      </c>
      <c r="P50" s="4">
        <v>16.567568000000001</v>
      </c>
      <c r="Q50" s="4" t="s">
        <v>2924</v>
      </c>
      <c r="R50" s="4">
        <v>11.46256</v>
      </c>
      <c r="S50" s="3" t="s">
        <v>4076</v>
      </c>
      <c r="T50" s="4">
        <v>6.13</v>
      </c>
      <c r="U50" s="4">
        <v>480.46927740000001</v>
      </c>
      <c r="V50" s="10">
        <v>534.05927699999995</v>
      </c>
      <c r="W50" s="4">
        <v>0</v>
      </c>
      <c r="X50" s="5">
        <v>10.17</v>
      </c>
      <c r="Y50" s="5">
        <v>5.125</v>
      </c>
      <c r="Z50" s="4" t="s">
        <v>2924</v>
      </c>
      <c r="AA50" s="10">
        <v>24.344718030100001</v>
      </c>
      <c r="AB50" s="10">
        <v>25.700150930700001</v>
      </c>
      <c r="AC50" s="4">
        <v>1.618126</v>
      </c>
      <c r="AD50" s="4">
        <v>1.5501510416788</v>
      </c>
      <c r="AE50" s="4">
        <v>1.6048951592389</v>
      </c>
      <c r="AF50" s="4" t="s">
        <v>2924</v>
      </c>
      <c r="AG50" s="4">
        <v>20.293858825138798</v>
      </c>
      <c r="AH50" s="4">
        <v>25.9255348368475</v>
      </c>
      <c r="AI50" s="4">
        <v>16.567568000000001</v>
      </c>
      <c r="AJ50" s="4" t="s">
        <v>2924</v>
      </c>
    </row>
    <row r="51" spans="1:36" x14ac:dyDescent="0.3">
      <c r="A51" s="1" t="s">
        <v>1164</v>
      </c>
      <c r="B51" s="2">
        <v>4150752</v>
      </c>
      <c r="C51" s="3" t="s">
        <v>2919</v>
      </c>
      <c r="D51" s="4">
        <v>481.73337819</v>
      </c>
      <c r="E51" s="3" t="s">
        <v>2930</v>
      </c>
      <c r="F51" s="3" t="s">
        <v>2957</v>
      </c>
      <c r="G51" s="3" t="s">
        <v>2957</v>
      </c>
      <c r="H51" s="3" t="s">
        <v>3281</v>
      </c>
      <c r="I51" s="3" t="s">
        <v>3282</v>
      </c>
      <c r="J51" s="4">
        <v>21.103328000000001</v>
      </c>
      <c r="K51" s="4">
        <v>0.948905</v>
      </c>
      <c r="L51" s="4">
        <v>-7.3677159999999997</v>
      </c>
      <c r="M51" s="4">
        <v>-0.50359699999999996</v>
      </c>
      <c r="N51" s="4">
        <v>5.4880952380952399</v>
      </c>
      <c r="O51" s="4">
        <v>4.540381</v>
      </c>
      <c r="P51" s="4">
        <v>0.72613700000000003</v>
      </c>
      <c r="Q51" s="4">
        <v>4.9397120000000001</v>
      </c>
      <c r="R51" s="4">
        <v>5.928388</v>
      </c>
      <c r="S51" s="3" t="s">
        <v>4906</v>
      </c>
      <c r="T51" s="4">
        <v>13.83</v>
      </c>
      <c r="U51" s="4">
        <v>481.73337819</v>
      </c>
      <c r="V51" s="10">
        <v>490.83937800000001</v>
      </c>
      <c r="W51" s="4">
        <v>0</v>
      </c>
      <c r="X51" s="4">
        <v>15.82</v>
      </c>
      <c r="Y51" s="5">
        <v>10.95</v>
      </c>
      <c r="Z51" s="4">
        <v>5.4664029999999997</v>
      </c>
      <c r="AA51" s="10">
        <v>4.6505171097</v>
      </c>
      <c r="AB51" s="10">
        <v>4.6505171097</v>
      </c>
      <c r="AC51" s="4">
        <v>0.69894800000000001</v>
      </c>
      <c r="AD51" s="4" t="s">
        <v>2934</v>
      </c>
      <c r="AE51" s="4" t="s">
        <v>2934</v>
      </c>
      <c r="AF51" s="4">
        <v>4.9397120000000001</v>
      </c>
      <c r="AG51" s="4" t="s">
        <v>2934</v>
      </c>
      <c r="AH51" s="4" t="s">
        <v>2934</v>
      </c>
      <c r="AI51" s="4">
        <v>0.72613700000000003</v>
      </c>
      <c r="AJ51" s="4">
        <v>0.72613700000000003</v>
      </c>
    </row>
    <row r="52" spans="1:36" x14ac:dyDescent="0.3">
      <c r="A52" s="1" t="s">
        <v>1163</v>
      </c>
      <c r="B52" s="2">
        <v>108606569</v>
      </c>
      <c r="C52" s="3" t="s">
        <v>2935</v>
      </c>
      <c r="D52" s="4">
        <v>483.50050943999997</v>
      </c>
      <c r="E52" s="3" t="s">
        <v>3093</v>
      </c>
      <c r="F52" s="3" t="s">
        <v>3093</v>
      </c>
      <c r="G52" s="3" t="s">
        <v>3094</v>
      </c>
      <c r="H52" s="3" t="s">
        <v>3147</v>
      </c>
      <c r="I52" s="3" t="s">
        <v>3148</v>
      </c>
      <c r="J52" s="4">
        <v>43.209876999999999</v>
      </c>
      <c r="K52" s="4">
        <v>-6.5771810000000004</v>
      </c>
      <c r="L52" s="4">
        <v>-3.7344400000000002</v>
      </c>
      <c r="M52" s="4">
        <v>14.285714</v>
      </c>
      <c r="N52" s="4">
        <v>17.316044000000002</v>
      </c>
      <c r="O52" s="4">
        <v>41.789386999999998</v>
      </c>
      <c r="P52" s="4">
        <v>0.87981799999999999</v>
      </c>
      <c r="Q52" s="4">
        <v>4.7482009999999999</v>
      </c>
      <c r="R52" s="4">
        <v>14.164944999999999</v>
      </c>
      <c r="S52" s="3" t="s">
        <v>4905</v>
      </c>
      <c r="T52" s="4">
        <v>6.96</v>
      </c>
      <c r="U52" s="4">
        <v>483.50050943999997</v>
      </c>
      <c r="V52" s="10">
        <v>692.02931899999999</v>
      </c>
      <c r="W52" s="4">
        <v>0</v>
      </c>
      <c r="X52" s="5">
        <v>8.1599000000000004</v>
      </c>
      <c r="Y52" s="4">
        <v>4.68</v>
      </c>
      <c r="Z52" s="4">
        <v>17.316044000000002</v>
      </c>
      <c r="AA52" s="10">
        <v>4.9113576498090001</v>
      </c>
      <c r="AB52" s="10">
        <v>10.341698968987499</v>
      </c>
      <c r="AC52" s="4">
        <v>1.2551460000000001</v>
      </c>
      <c r="AD52" s="4">
        <v>0.89274724320849996</v>
      </c>
      <c r="AE52" s="4" t="s">
        <v>2934</v>
      </c>
      <c r="AF52" s="4">
        <v>4.7482009999999999</v>
      </c>
      <c r="AG52" s="4" t="s">
        <v>2934</v>
      </c>
      <c r="AH52" s="4">
        <v>3.9485343909494</v>
      </c>
      <c r="AI52" s="4">
        <v>0.87981799999999999</v>
      </c>
      <c r="AJ52" s="4">
        <v>0.87981799999999999</v>
      </c>
    </row>
    <row r="53" spans="1:36" x14ac:dyDescent="0.3">
      <c r="A53" s="1" t="s">
        <v>1861</v>
      </c>
      <c r="B53" s="2">
        <v>4990518</v>
      </c>
      <c r="C53" s="3" t="s">
        <v>2919</v>
      </c>
      <c r="D53" s="4">
        <v>483.83472258</v>
      </c>
      <c r="E53" s="3" t="s">
        <v>2936</v>
      </c>
      <c r="F53" s="3" t="s">
        <v>2937</v>
      </c>
      <c r="G53" s="3" t="s">
        <v>3035</v>
      </c>
      <c r="H53" s="3" t="s">
        <v>3035</v>
      </c>
      <c r="I53" s="3" t="s">
        <v>3604</v>
      </c>
      <c r="J53" s="4">
        <v>61.202908000000001</v>
      </c>
      <c r="K53" s="4">
        <v>7.2795249999999996</v>
      </c>
      <c r="L53" s="4">
        <v>-13.495301</v>
      </c>
      <c r="M53" s="4">
        <v>-0.99451999999999996</v>
      </c>
      <c r="N53" s="4">
        <v>16.591837000000002</v>
      </c>
      <c r="O53" s="4">
        <v>76.698113000000006</v>
      </c>
      <c r="P53" s="4">
        <v>1.3352310000000001</v>
      </c>
      <c r="Q53" s="4">
        <v>8.6339450000000006</v>
      </c>
      <c r="R53" s="4">
        <v>88.767104000000003</v>
      </c>
      <c r="S53" s="3" t="s">
        <v>5601</v>
      </c>
      <c r="T53" s="4">
        <v>48.78</v>
      </c>
      <c r="U53" s="4">
        <v>483.83472258</v>
      </c>
      <c r="V53" s="10">
        <v>643.23972200000003</v>
      </c>
      <c r="W53" s="4">
        <v>0</v>
      </c>
      <c r="X53" s="4">
        <v>57.76</v>
      </c>
      <c r="Y53" s="4">
        <v>27.89</v>
      </c>
      <c r="Z53" s="4">
        <v>16.591837000000002</v>
      </c>
      <c r="AA53" s="10">
        <v>13.950295993299999</v>
      </c>
      <c r="AB53" s="10">
        <v>14.7223488152</v>
      </c>
      <c r="AC53" s="4">
        <v>1.3315250000000001</v>
      </c>
      <c r="AD53" s="4">
        <v>1.2950709446468001</v>
      </c>
      <c r="AE53" s="4">
        <v>1.3037850259362</v>
      </c>
      <c r="AF53" s="4">
        <v>8.6339450000000006</v>
      </c>
      <c r="AG53" s="4">
        <v>8.8927191487185002</v>
      </c>
      <c r="AH53" s="4">
        <v>9.2545820012948994</v>
      </c>
      <c r="AI53" s="4">
        <v>1.3352310000000001</v>
      </c>
      <c r="AJ53" s="5">
        <v>1.735387</v>
      </c>
    </row>
    <row r="54" spans="1:36" x14ac:dyDescent="0.3">
      <c r="A54" s="1" t="s">
        <v>1598</v>
      </c>
      <c r="B54" s="2">
        <v>4910792</v>
      </c>
      <c r="C54" s="3" t="s">
        <v>2919</v>
      </c>
      <c r="D54" s="4">
        <v>485.40875513999998</v>
      </c>
      <c r="E54" s="3" t="s">
        <v>2925</v>
      </c>
      <c r="F54" s="3" t="s">
        <v>2980</v>
      </c>
      <c r="G54" s="3" t="s">
        <v>3016</v>
      </c>
      <c r="H54" s="3" t="s">
        <v>3019</v>
      </c>
      <c r="I54" s="3" t="s">
        <v>3558</v>
      </c>
      <c r="J54" s="4">
        <v>53.585656999999998</v>
      </c>
      <c r="K54" s="4">
        <v>28.714524000000001</v>
      </c>
      <c r="L54" s="4">
        <v>-6.4887810000000004</v>
      </c>
      <c r="M54" s="4">
        <v>-0.19417499999999999</v>
      </c>
      <c r="N54" s="4">
        <v>48.1875</v>
      </c>
      <c r="O54" s="4" t="s">
        <v>2924</v>
      </c>
      <c r="P54" s="4">
        <v>2.8560840000000001</v>
      </c>
      <c r="Q54" s="4">
        <v>14.129303999999999</v>
      </c>
      <c r="R54" s="4" t="s">
        <v>2924</v>
      </c>
      <c r="S54" s="3" t="s">
        <v>5339</v>
      </c>
      <c r="T54" s="4">
        <v>15.42</v>
      </c>
      <c r="U54" s="4">
        <v>485.40875513999998</v>
      </c>
      <c r="V54" s="10">
        <v>602.38875499999995</v>
      </c>
      <c r="W54" s="4">
        <v>0</v>
      </c>
      <c r="X54" s="4">
        <v>18.739999999999998</v>
      </c>
      <c r="Y54" s="5">
        <v>8.91</v>
      </c>
      <c r="Z54" s="4">
        <v>48.1875</v>
      </c>
      <c r="AA54" s="10">
        <v>21.318954790500001</v>
      </c>
      <c r="AB54" s="10">
        <v>46.260462604600001</v>
      </c>
      <c r="AC54" s="4">
        <v>1.42337</v>
      </c>
      <c r="AD54" s="4">
        <v>1.3111226697428</v>
      </c>
      <c r="AE54" s="4">
        <v>1.395894022971</v>
      </c>
      <c r="AF54" s="4">
        <v>14.129303999999999</v>
      </c>
      <c r="AG54" s="4">
        <v>10.954116144166401</v>
      </c>
      <c r="AH54" s="4">
        <v>14.4375783578003</v>
      </c>
      <c r="AI54" s="4">
        <v>2.8560840000000001</v>
      </c>
      <c r="AJ54" s="4">
        <v>3.0486360000000001</v>
      </c>
    </row>
    <row r="55" spans="1:36" x14ac:dyDescent="0.3">
      <c r="A55" s="1" t="s">
        <v>953</v>
      </c>
      <c r="B55" s="2">
        <v>4965825</v>
      </c>
      <c r="C55" s="3" t="s">
        <v>2919</v>
      </c>
      <c r="D55" s="4">
        <v>485.41850818</v>
      </c>
      <c r="E55" s="3" t="s">
        <v>2945</v>
      </c>
      <c r="F55" s="3" t="s">
        <v>3021</v>
      </c>
      <c r="G55" s="3" t="s">
        <v>3027</v>
      </c>
      <c r="H55" s="3" t="s">
        <v>3028</v>
      </c>
      <c r="I55" s="3" t="s">
        <v>3181</v>
      </c>
      <c r="J55" s="4">
        <v>13.892588</v>
      </c>
      <c r="K55" s="4">
        <v>34.627491999999997</v>
      </c>
      <c r="L55" s="4">
        <v>-2.3220399999999999</v>
      </c>
      <c r="M55" s="4">
        <v>-1.572689</v>
      </c>
      <c r="N55" s="4" t="s">
        <v>2924</v>
      </c>
      <c r="O55" s="4">
        <v>24.912621000000001</v>
      </c>
      <c r="P55" s="4">
        <v>1.8987719999999999</v>
      </c>
      <c r="Q55" s="4">
        <v>15.421144</v>
      </c>
      <c r="R55" s="4">
        <v>11.914711</v>
      </c>
      <c r="S55" s="3" t="s">
        <v>4695</v>
      </c>
      <c r="T55" s="4">
        <v>25.66</v>
      </c>
      <c r="U55" s="4">
        <v>485.41850818</v>
      </c>
      <c r="V55" s="10">
        <v>486.845508</v>
      </c>
      <c r="W55" s="4">
        <v>0</v>
      </c>
      <c r="X55" s="4">
        <v>29.296600000000002</v>
      </c>
      <c r="Y55" s="4">
        <v>13.52</v>
      </c>
      <c r="Z55" s="4" t="s">
        <v>2924</v>
      </c>
      <c r="AA55" s="10">
        <v>28.197802197800002</v>
      </c>
      <c r="AB55" s="10">
        <v>29.664739884300001</v>
      </c>
      <c r="AC55" s="4">
        <v>1.4000600000000001</v>
      </c>
      <c r="AD55" s="4">
        <v>1.4065191558207</v>
      </c>
      <c r="AE55" s="4">
        <v>1.4322481899993</v>
      </c>
      <c r="AF55" s="4">
        <v>15.421144</v>
      </c>
      <c r="AG55" s="4">
        <v>13.201695017286999</v>
      </c>
      <c r="AH55" s="4">
        <v>13.6902410753202</v>
      </c>
      <c r="AI55" s="4">
        <v>1.8987719999999999</v>
      </c>
      <c r="AJ55" s="4">
        <v>4.9393649999999996</v>
      </c>
    </row>
    <row r="56" spans="1:36" x14ac:dyDescent="0.3">
      <c r="A56" s="1" t="s">
        <v>77</v>
      </c>
      <c r="B56" s="2">
        <v>1023992</v>
      </c>
      <c r="C56" s="3" t="s">
        <v>2956</v>
      </c>
      <c r="D56" s="4">
        <v>487.0017416</v>
      </c>
      <c r="E56" s="3" t="s">
        <v>2930</v>
      </c>
      <c r="F56" s="3" t="s">
        <v>2953</v>
      </c>
      <c r="G56" s="3" t="s">
        <v>2953</v>
      </c>
      <c r="H56" s="3" t="s">
        <v>3075</v>
      </c>
      <c r="I56" s="3" t="s">
        <v>2933</v>
      </c>
      <c r="J56" s="4">
        <v>-14.158106</v>
      </c>
      <c r="K56" s="4">
        <v>-13.850291</v>
      </c>
      <c r="L56" s="4">
        <v>-12.19735</v>
      </c>
      <c r="M56" s="4">
        <v>-3.8519260000000002</v>
      </c>
      <c r="N56" s="4">
        <v>120.125</v>
      </c>
      <c r="O56" s="4">
        <v>26.04336</v>
      </c>
      <c r="P56" s="4">
        <v>0.98417699999999997</v>
      </c>
      <c r="Q56" s="4" t="s">
        <v>2934</v>
      </c>
      <c r="R56" s="4" t="s">
        <v>2934</v>
      </c>
      <c r="S56" s="3" t="s">
        <v>3824</v>
      </c>
      <c r="T56" s="4">
        <v>19.22</v>
      </c>
      <c r="U56" s="4">
        <v>487.0017416</v>
      </c>
      <c r="V56" s="10" t="s">
        <v>2934</v>
      </c>
      <c r="W56" s="4">
        <v>4.1623309053069697</v>
      </c>
      <c r="X56" s="4">
        <v>25.85</v>
      </c>
      <c r="Y56" s="4">
        <v>18.09</v>
      </c>
      <c r="Z56" s="4">
        <v>119.378882</v>
      </c>
      <c r="AA56" s="10">
        <v>11.3795145056</v>
      </c>
      <c r="AB56" s="10">
        <v>16.749455337600001</v>
      </c>
      <c r="AC56" s="4" t="s">
        <v>2934</v>
      </c>
      <c r="AD56" s="4" t="s">
        <v>2934</v>
      </c>
      <c r="AE56" s="4" t="s">
        <v>2934</v>
      </c>
      <c r="AF56" s="4" t="s">
        <v>2934</v>
      </c>
      <c r="AG56" s="4" t="s">
        <v>2934</v>
      </c>
      <c r="AH56" s="4" t="s">
        <v>2934</v>
      </c>
      <c r="AI56" s="4">
        <v>0.98417699999999997</v>
      </c>
      <c r="AJ56" s="4">
        <v>1.164919</v>
      </c>
    </row>
    <row r="57" spans="1:36" x14ac:dyDescent="0.3">
      <c r="A57" s="1" t="s">
        <v>1818</v>
      </c>
      <c r="B57" s="2">
        <v>5733790</v>
      </c>
      <c r="C57" s="3" t="s">
        <v>2970</v>
      </c>
      <c r="D57" s="4">
        <v>487.26678079999999</v>
      </c>
      <c r="E57" s="3" t="s">
        <v>2930</v>
      </c>
      <c r="F57" s="3" t="s">
        <v>2953</v>
      </c>
      <c r="G57" s="3" t="s">
        <v>2954</v>
      </c>
      <c r="H57" s="3" t="s">
        <v>2955</v>
      </c>
      <c r="I57" s="3" t="s">
        <v>3097</v>
      </c>
      <c r="J57" s="4">
        <v>25</v>
      </c>
      <c r="K57" s="4">
        <v>5.2631579999999998</v>
      </c>
      <c r="L57" s="4">
        <v>-7.6262080000000001</v>
      </c>
      <c r="M57" s="4">
        <v>2.50298</v>
      </c>
      <c r="N57" s="4" t="s">
        <v>2934</v>
      </c>
      <c r="O57" s="4" t="s">
        <v>2934</v>
      </c>
      <c r="P57" s="4" t="s">
        <v>2934</v>
      </c>
      <c r="Q57" s="4" t="s">
        <v>2934</v>
      </c>
      <c r="R57" s="4" t="s">
        <v>2934</v>
      </c>
      <c r="S57" s="3" t="s">
        <v>5559</v>
      </c>
      <c r="T57" s="5">
        <v>8.6</v>
      </c>
      <c r="U57" s="4">
        <v>487.26678079999999</v>
      </c>
      <c r="V57" s="10" t="s">
        <v>2934</v>
      </c>
      <c r="W57" s="4">
        <v>8.1488372093023305</v>
      </c>
      <c r="X57" s="5">
        <v>9.4600000000000009</v>
      </c>
      <c r="Y57" s="4">
        <v>6.33</v>
      </c>
      <c r="Z57" s="4" t="s">
        <v>2934</v>
      </c>
      <c r="AA57" s="10" t="s">
        <v>2934</v>
      </c>
      <c r="AB57" s="10" t="s">
        <v>2934</v>
      </c>
      <c r="AC57" s="4" t="s">
        <v>2934</v>
      </c>
      <c r="AD57" s="4" t="s">
        <v>2934</v>
      </c>
      <c r="AE57" s="4" t="s">
        <v>2934</v>
      </c>
      <c r="AF57" s="4" t="s">
        <v>2934</v>
      </c>
      <c r="AG57" s="4" t="s">
        <v>2934</v>
      </c>
      <c r="AH57" s="4" t="s">
        <v>2934</v>
      </c>
      <c r="AI57" s="4" t="s">
        <v>2934</v>
      </c>
      <c r="AJ57" s="4" t="s">
        <v>2934</v>
      </c>
    </row>
    <row r="58" spans="1:36" x14ac:dyDescent="0.3">
      <c r="A58" s="1" t="s">
        <v>26</v>
      </c>
      <c r="B58" s="2">
        <v>4828634</v>
      </c>
      <c r="C58" s="3" t="s">
        <v>2935</v>
      </c>
      <c r="D58" s="4">
        <v>487.625292</v>
      </c>
      <c r="E58" s="3" t="s">
        <v>2936</v>
      </c>
      <c r="F58" s="3" t="s">
        <v>2966</v>
      </c>
      <c r="G58" s="3" t="s">
        <v>2967</v>
      </c>
      <c r="H58" s="3" t="s">
        <v>2987</v>
      </c>
      <c r="I58" s="3" t="s">
        <v>2988</v>
      </c>
      <c r="J58" s="4">
        <v>-13.651316</v>
      </c>
      <c r="K58" s="4">
        <v>-2.9574859999999998</v>
      </c>
      <c r="L58" s="4">
        <v>-9.6385539999999992</v>
      </c>
      <c r="M58" s="4">
        <v>-0.94339600000000001</v>
      </c>
      <c r="N58" s="4" t="s">
        <v>2924</v>
      </c>
      <c r="O58" s="4">
        <v>3.5811730000000002</v>
      </c>
      <c r="P58" s="4">
        <v>0.79666199999999998</v>
      </c>
      <c r="Q58" s="4">
        <v>6.1020890000000003</v>
      </c>
      <c r="R58" s="4">
        <v>6.3454480000000002</v>
      </c>
      <c r="S58" s="3" t="s">
        <v>3773</v>
      </c>
      <c r="T58" s="4">
        <v>5.25</v>
      </c>
      <c r="U58" s="4">
        <v>487.625292</v>
      </c>
      <c r="V58" s="10">
        <v>1388.2252920000001</v>
      </c>
      <c r="W58" s="4">
        <v>5.71428571428571</v>
      </c>
      <c r="X58" s="4">
        <v>6.62</v>
      </c>
      <c r="Y58" s="5">
        <v>4.3650000000000002</v>
      </c>
      <c r="Z58" s="4" t="s">
        <v>2924</v>
      </c>
      <c r="AA58" s="10">
        <v>4.6460176990999997</v>
      </c>
      <c r="AB58" s="10">
        <v>5.0319649582999997</v>
      </c>
      <c r="AC58" s="4">
        <v>0.81339700000000004</v>
      </c>
      <c r="AD58" s="4">
        <v>0.82294121252679997</v>
      </c>
      <c r="AE58" s="4">
        <v>0.82970414133280002</v>
      </c>
      <c r="AF58" s="4">
        <v>6.1020890000000003</v>
      </c>
      <c r="AG58" s="4">
        <v>5.6397533698964004</v>
      </c>
      <c r="AH58" s="4">
        <v>6.0053003834852001</v>
      </c>
      <c r="AI58" s="4">
        <v>0.79666199999999998</v>
      </c>
      <c r="AJ58" s="4" t="s">
        <v>2924</v>
      </c>
    </row>
    <row r="59" spans="1:36" x14ac:dyDescent="0.3">
      <c r="A59" s="1" t="s">
        <v>1781</v>
      </c>
      <c r="B59" s="2">
        <v>4010705</v>
      </c>
      <c r="C59" s="3" t="s">
        <v>2935</v>
      </c>
      <c r="D59" s="4">
        <v>488.75869026999999</v>
      </c>
      <c r="E59" s="3" t="s">
        <v>3093</v>
      </c>
      <c r="F59" s="3" t="s">
        <v>3093</v>
      </c>
      <c r="G59" s="3" t="s">
        <v>3172</v>
      </c>
      <c r="H59" s="3" t="s">
        <v>3501</v>
      </c>
      <c r="I59" s="3" t="s">
        <v>3502</v>
      </c>
      <c r="J59" s="4">
        <v>-37.290211999999997</v>
      </c>
      <c r="K59" s="4">
        <v>-17.368846000000001</v>
      </c>
      <c r="L59" s="4">
        <v>-30.211316</v>
      </c>
      <c r="M59" s="4">
        <v>-4.7982149999999999</v>
      </c>
      <c r="N59" s="4" t="s">
        <v>2924</v>
      </c>
      <c r="O59" s="4">
        <v>3.9037600000000001</v>
      </c>
      <c r="P59" s="4">
        <v>2.5541360000000002</v>
      </c>
      <c r="Q59" s="4">
        <v>3.9787840000000001</v>
      </c>
      <c r="R59" s="4">
        <v>11.916558999999999</v>
      </c>
      <c r="S59" s="3" t="s">
        <v>5522</v>
      </c>
      <c r="T59" s="4">
        <v>51.19</v>
      </c>
      <c r="U59" s="4">
        <v>488.75869026999999</v>
      </c>
      <c r="V59" s="10">
        <v>3581.3326900000002</v>
      </c>
      <c r="W59" s="4">
        <v>0</v>
      </c>
      <c r="X59" s="4">
        <v>105.96</v>
      </c>
      <c r="Y59" s="4">
        <v>50.225000000000001</v>
      </c>
      <c r="Z59" s="4" t="s">
        <v>2924</v>
      </c>
      <c r="AA59" s="10" t="s">
        <v>2924</v>
      </c>
      <c r="AB59" s="10" t="s">
        <v>2924</v>
      </c>
      <c r="AC59" s="4">
        <v>1.223924</v>
      </c>
      <c r="AD59" s="4">
        <v>1.1858627595175</v>
      </c>
      <c r="AE59" s="4">
        <v>1.2155830197490001</v>
      </c>
      <c r="AF59" s="4">
        <v>3.9787840000000001</v>
      </c>
      <c r="AG59" s="4">
        <v>3.8986288355907002</v>
      </c>
      <c r="AH59" s="4">
        <v>4.0298614701488997</v>
      </c>
      <c r="AI59" s="4">
        <v>2.5541360000000002</v>
      </c>
      <c r="AJ59" s="4">
        <v>2.5541360000000002</v>
      </c>
    </row>
    <row r="60" spans="1:36" x14ac:dyDescent="0.3">
      <c r="A60" s="1" t="s">
        <v>2029</v>
      </c>
      <c r="B60" s="2">
        <v>4980322</v>
      </c>
      <c r="C60" s="3" t="s">
        <v>2935</v>
      </c>
      <c r="D60" s="4">
        <v>488.92627004000002</v>
      </c>
      <c r="E60" s="3" t="s">
        <v>3093</v>
      </c>
      <c r="F60" s="3" t="s">
        <v>3093</v>
      </c>
      <c r="G60" s="3" t="s">
        <v>3094</v>
      </c>
      <c r="H60" s="3" t="s">
        <v>3147</v>
      </c>
      <c r="I60" s="3" t="s">
        <v>3148</v>
      </c>
      <c r="J60" s="4">
        <v>-24.856733999999999</v>
      </c>
      <c r="K60" s="4">
        <v>-11.922753999999999</v>
      </c>
      <c r="L60" s="4">
        <v>-20.530303</v>
      </c>
      <c r="M60" s="4">
        <v>-6.0877350000000003</v>
      </c>
      <c r="N60" s="4">
        <v>13.48329</v>
      </c>
      <c r="O60" s="4" t="s">
        <v>2934</v>
      </c>
      <c r="P60" s="4" t="s">
        <v>2924</v>
      </c>
      <c r="Q60" s="4" t="s">
        <v>2934</v>
      </c>
      <c r="R60" s="4" t="s">
        <v>2934</v>
      </c>
      <c r="S60" s="3" t="s">
        <v>5768</v>
      </c>
      <c r="T60" s="4">
        <v>10.49</v>
      </c>
      <c r="U60" s="4">
        <v>488.92627004000002</v>
      </c>
      <c r="V60" s="10">
        <v>485.19486999999998</v>
      </c>
      <c r="W60" s="4">
        <v>2.5097044804575801</v>
      </c>
      <c r="X60" s="4">
        <v>15.79</v>
      </c>
      <c r="Y60" s="5">
        <v>10.14</v>
      </c>
      <c r="Z60" s="4">
        <v>13.48329</v>
      </c>
      <c r="AA60" s="10">
        <v>18.343815513626833</v>
      </c>
      <c r="AB60" s="10">
        <v>22.819148936170212</v>
      </c>
      <c r="AC60" s="4">
        <v>12.857856999999999</v>
      </c>
      <c r="AD60" s="4">
        <v>17.346474604278999</v>
      </c>
      <c r="AE60" s="4">
        <v>22.047174597910796</v>
      </c>
      <c r="AF60" s="4" t="s">
        <v>2934</v>
      </c>
      <c r="AG60" s="4" t="s">
        <v>2934</v>
      </c>
      <c r="AH60" s="4" t="s">
        <v>2934</v>
      </c>
      <c r="AI60" s="4" t="s">
        <v>2924</v>
      </c>
      <c r="AJ60" s="4" t="s">
        <v>2924</v>
      </c>
    </row>
    <row r="61" spans="1:36" x14ac:dyDescent="0.3">
      <c r="A61" s="1" t="s">
        <v>1890</v>
      </c>
      <c r="B61" s="2">
        <v>5721199</v>
      </c>
      <c r="C61" s="3" t="s">
        <v>2935</v>
      </c>
      <c r="D61" s="4">
        <v>492.32124390000001</v>
      </c>
      <c r="E61" s="3" t="s">
        <v>2930</v>
      </c>
      <c r="F61" s="3" t="s">
        <v>2953</v>
      </c>
      <c r="G61" s="3" t="s">
        <v>2954</v>
      </c>
      <c r="H61" s="3" t="s">
        <v>2955</v>
      </c>
      <c r="I61" s="3"/>
      <c r="J61" s="4">
        <v>1.3582339999999999</v>
      </c>
      <c r="K61" s="4">
        <v>-8.3653110000000002</v>
      </c>
      <c r="L61" s="4">
        <v>-4.3269229999999999</v>
      </c>
      <c r="M61" s="4">
        <v>0.58972199999999997</v>
      </c>
      <c r="N61" s="4">
        <v>13.251942</v>
      </c>
      <c r="O61" s="4" t="s">
        <v>2924</v>
      </c>
      <c r="P61" s="4">
        <v>0.85979700000000003</v>
      </c>
      <c r="Q61" s="4" t="s">
        <v>2934</v>
      </c>
      <c r="R61" s="4">
        <v>43.966625000000001</v>
      </c>
      <c r="S61" s="3" t="s">
        <v>5630</v>
      </c>
      <c r="T61" s="5">
        <v>11.94</v>
      </c>
      <c r="U61" s="4">
        <v>492.32124390000001</v>
      </c>
      <c r="V61" s="10">
        <v>880.179303</v>
      </c>
      <c r="W61" s="4">
        <v>7.8894472361809003</v>
      </c>
      <c r="X61" s="4">
        <v>13.13</v>
      </c>
      <c r="Y61" s="5">
        <v>11.45</v>
      </c>
      <c r="Z61" s="4">
        <v>13.251942</v>
      </c>
      <c r="AA61" s="10" t="s">
        <v>2934</v>
      </c>
      <c r="AB61" s="10" t="s">
        <v>2934</v>
      </c>
      <c r="AC61" s="4">
        <v>24.451678000000001</v>
      </c>
      <c r="AD61" s="4" t="s">
        <v>2934</v>
      </c>
      <c r="AE61" s="4" t="s">
        <v>2934</v>
      </c>
      <c r="AF61" s="4" t="s">
        <v>2934</v>
      </c>
      <c r="AG61" s="4" t="s">
        <v>2934</v>
      </c>
      <c r="AH61" s="4" t="s">
        <v>2934</v>
      </c>
      <c r="AI61" s="4">
        <v>0.85979700000000003</v>
      </c>
      <c r="AJ61" s="4">
        <v>0.85979700000000003</v>
      </c>
    </row>
    <row r="62" spans="1:36" x14ac:dyDescent="0.3">
      <c r="A62" s="1" t="s">
        <v>982</v>
      </c>
      <c r="B62" s="2">
        <v>4161046</v>
      </c>
      <c r="C62" s="3" t="s">
        <v>2935</v>
      </c>
      <c r="D62" s="4">
        <v>492.42360231999999</v>
      </c>
      <c r="E62" s="3" t="s">
        <v>2930</v>
      </c>
      <c r="F62" s="3" t="s">
        <v>2931</v>
      </c>
      <c r="G62" s="3" t="s">
        <v>2931</v>
      </c>
      <c r="H62" s="3" t="s">
        <v>2932</v>
      </c>
      <c r="I62" s="3" t="s">
        <v>2933</v>
      </c>
      <c r="J62" s="4">
        <v>-38.223140999999998</v>
      </c>
      <c r="K62" s="4">
        <v>-1.6447369999999999</v>
      </c>
      <c r="L62" s="4">
        <v>-25.990099000000001</v>
      </c>
      <c r="M62" s="4">
        <v>-3.7037040000000001</v>
      </c>
      <c r="N62" s="4" t="s">
        <v>2924</v>
      </c>
      <c r="O62" s="4" t="s">
        <v>2924</v>
      </c>
      <c r="P62" s="4">
        <v>0.431894</v>
      </c>
      <c r="Q62" s="4" t="s">
        <v>2934</v>
      </c>
      <c r="R62" s="4" t="s">
        <v>2934</v>
      </c>
      <c r="S62" s="3" t="s">
        <v>4724</v>
      </c>
      <c r="T62" s="5">
        <v>5.98</v>
      </c>
      <c r="U62" s="4">
        <v>492.42360231999999</v>
      </c>
      <c r="V62" s="10" t="s">
        <v>2934</v>
      </c>
      <c r="W62" s="4">
        <v>0</v>
      </c>
      <c r="X62" s="4">
        <v>11.47</v>
      </c>
      <c r="Y62" s="4">
        <v>4.84</v>
      </c>
      <c r="Z62" s="4" t="s">
        <v>2924</v>
      </c>
      <c r="AA62" s="10">
        <v>19.606557377000001</v>
      </c>
      <c r="AB62" s="10">
        <v>46.901960784300002</v>
      </c>
      <c r="AC62" s="4" t="s">
        <v>2934</v>
      </c>
      <c r="AD62" s="4" t="s">
        <v>2934</v>
      </c>
      <c r="AE62" s="4" t="s">
        <v>2934</v>
      </c>
      <c r="AF62" s="4" t="s">
        <v>2934</v>
      </c>
      <c r="AG62" s="4" t="s">
        <v>2934</v>
      </c>
      <c r="AH62" s="4" t="s">
        <v>2934</v>
      </c>
      <c r="AI62" s="4">
        <v>0.431894</v>
      </c>
      <c r="AJ62" s="4">
        <v>0.43367899999999998</v>
      </c>
    </row>
    <row r="63" spans="1:36" x14ac:dyDescent="0.3">
      <c r="A63" s="1" t="s">
        <v>2223</v>
      </c>
      <c r="B63" s="2">
        <v>5720973</v>
      </c>
      <c r="C63" s="3" t="s">
        <v>2935</v>
      </c>
      <c r="D63" s="4">
        <v>493.64375139999999</v>
      </c>
      <c r="E63" s="3" t="s">
        <v>2930</v>
      </c>
      <c r="F63" s="3" t="s">
        <v>2953</v>
      </c>
      <c r="G63" s="3" t="s">
        <v>2954</v>
      </c>
      <c r="H63" s="3" t="s">
        <v>2955</v>
      </c>
      <c r="I63" s="3"/>
      <c r="J63" s="4">
        <v>5.4112549999999997</v>
      </c>
      <c r="K63" s="4">
        <v>1.247401</v>
      </c>
      <c r="L63" s="4">
        <v>-4.7898339999999999</v>
      </c>
      <c r="M63" s="4">
        <v>0.932643</v>
      </c>
      <c r="N63" s="4">
        <v>7.290419</v>
      </c>
      <c r="O63" s="4">
        <v>12.849603999999999</v>
      </c>
      <c r="P63" s="4">
        <v>0.92199900000000001</v>
      </c>
      <c r="Q63" s="4" t="s">
        <v>2934</v>
      </c>
      <c r="R63" s="4">
        <v>48.058388000000001</v>
      </c>
      <c r="S63" s="3" t="s">
        <v>5962</v>
      </c>
      <c r="T63" s="5">
        <v>9.74</v>
      </c>
      <c r="U63" s="4">
        <v>493.64375139999999</v>
      </c>
      <c r="V63" s="10">
        <v>495.621061</v>
      </c>
      <c r="W63" s="4">
        <v>8.6242299794661204</v>
      </c>
      <c r="X63" s="5">
        <v>10.43</v>
      </c>
      <c r="Y63" s="4">
        <v>8.5850000000000009</v>
      </c>
      <c r="Z63" s="4">
        <v>7.290419</v>
      </c>
      <c r="AA63" s="10" t="s">
        <v>2934</v>
      </c>
      <c r="AB63" s="10" t="s">
        <v>2934</v>
      </c>
      <c r="AC63" s="4">
        <v>66.126469</v>
      </c>
      <c r="AD63" s="4" t="s">
        <v>2934</v>
      </c>
      <c r="AE63" s="4" t="s">
        <v>2934</v>
      </c>
      <c r="AF63" s="4" t="s">
        <v>2934</v>
      </c>
      <c r="AG63" s="4" t="s">
        <v>2934</v>
      </c>
      <c r="AH63" s="4" t="s">
        <v>2934</v>
      </c>
      <c r="AI63" s="4">
        <v>0.92199900000000001</v>
      </c>
      <c r="AJ63" s="4">
        <v>0.92199900000000001</v>
      </c>
    </row>
    <row r="64" spans="1:36" x14ac:dyDescent="0.3">
      <c r="A64" s="1" t="s">
        <v>1175</v>
      </c>
      <c r="B64" s="2">
        <v>29152511</v>
      </c>
      <c r="C64" s="3" t="s">
        <v>2935</v>
      </c>
      <c r="D64" s="4">
        <v>494.04164334000001</v>
      </c>
      <c r="E64" s="3" t="s">
        <v>2930</v>
      </c>
      <c r="F64" s="3" t="s">
        <v>2953</v>
      </c>
      <c r="G64" s="3" t="s">
        <v>2954</v>
      </c>
      <c r="H64" s="3" t="s">
        <v>2955</v>
      </c>
      <c r="I64" s="3"/>
      <c r="J64" s="4">
        <v>2.1828099999999999</v>
      </c>
      <c r="K64" s="4">
        <v>-8.1545059999999996</v>
      </c>
      <c r="L64" s="4">
        <v>-3.789339</v>
      </c>
      <c r="M64" s="4">
        <v>-0.13333300000000001</v>
      </c>
      <c r="N64" s="4" t="s">
        <v>2934</v>
      </c>
      <c r="O64" s="4" t="s">
        <v>2934</v>
      </c>
      <c r="P64" s="4" t="s">
        <v>2934</v>
      </c>
      <c r="Q64" s="4" t="s">
        <v>2934</v>
      </c>
      <c r="R64" s="4" t="s">
        <v>2934</v>
      </c>
      <c r="S64" s="3" t="s">
        <v>4917</v>
      </c>
      <c r="T64" s="4">
        <v>14.98</v>
      </c>
      <c r="U64" s="4">
        <v>494.04164334000001</v>
      </c>
      <c r="V64" s="10" t="s">
        <v>2934</v>
      </c>
      <c r="W64" s="4">
        <v>9.5126835781041397</v>
      </c>
      <c r="X64" s="4">
        <v>16.88</v>
      </c>
      <c r="Y64" s="4">
        <v>13.93</v>
      </c>
      <c r="Z64" s="4" t="s">
        <v>2934</v>
      </c>
      <c r="AA64" s="10" t="s">
        <v>2934</v>
      </c>
      <c r="AB64" s="10" t="s">
        <v>2934</v>
      </c>
      <c r="AC64" s="4" t="s">
        <v>2934</v>
      </c>
      <c r="AD64" s="4" t="s">
        <v>2934</v>
      </c>
      <c r="AE64" s="4" t="s">
        <v>2934</v>
      </c>
      <c r="AF64" s="4" t="s">
        <v>2934</v>
      </c>
      <c r="AG64" s="4" t="s">
        <v>2934</v>
      </c>
      <c r="AH64" s="4" t="s">
        <v>2934</v>
      </c>
      <c r="AI64" s="4" t="s">
        <v>2934</v>
      </c>
      <c r="AJ64" s="4" t="s">
        <v>2934</v>
      </c>
    </row>
    <row r="65" spans="1:36" x14ac:dyDescent="0.3">
      <c r="A65" s="1" t="s">
        <v>1198</v>
      </c>
      <c r="B65" s="2">
        <v>4669068</v>
      </c>
      <c r="C65" s="3" t="s">
        <v>2919</v>
      </c>
      <c r="D65" s="4">
        <v>495.35730596000002</v>
      </c>
      <c r="E65" s="3" t="s">
        <v>2930</v>
      </c>
      <c r="F65" s="3" t="s">
        <v>2931</v>
      </c>
      <c r="G65" s="3" t="s">
        <v>2931</v>
      </c>
      <c r="H65" s="3" t="s">
        <v>2932</v>
      </c>
      <c r="I65" s="3" t="s">
        <v>2933</v>
      </c>
      <c r="J65" s="4">
        <v>8.3473000000000006E-2</v>
      </c>
      <c r="K65" s="4">
        <v>-3.0719479999999999</v>
      </c>
      <c r="L65" s="4">
        <v>-7.1981419999999998</v>
      </c>
      <c r="M65" s="4">
        <v>-0.82713000000000003</v>
      </c>
      <c r="N65" s="4">
        <v>42.821428571428598</v>
      </c>
      <c r="O65" s="4" t="s">
        <v>2924</v>
      </c>
      <c r="P65" s="4">
        <v>0.84951100000000002</v>
      </c>
      <c r="Q65" s="4" t="s">
        <v>2934</v>
      </c>
      <c r="R65" s="4" t="s">
        <v>2934</v>
      </c>
      <c r="S65" s="3" t="s">
        <v>4940</v>
      </c>
      <c r="T65" s="4">
        <v>11.99</v>
      </c>
      <c r="U65" s="4">
        <v>495.35730596000002</v>
      </c>
      <c r="V65" s="10" t="s">
        <v>2934</v>
      </c>
      <c r="W65" s="4">
        <v>2.6688907422852401</v>
      </c>
      <c r="X65" s="4">
        <v>14</v>
      </c>
      <c r="Y65" s="5">
        <v>9.1549999999999994</v>
      </c>
      <c r="Z65" s="4">
        <v>43.759124</v>
      </c>
      <c r="AA65" s="10">
        <v>14.8482972136</v>
      </c>
      <c r="AB65" s="10">
        <v>19.575510204</v>
      </c>
      <c r="AC65" s="4" t="s">
        <v>2934</v>
      </c>
      <c r="AD65" s="4" t="s">
        <v>2934</v>
      </c>
      <c r="AE65" s="4" t="s">
        <v>2934</v>
      </c>
      <c r="AF65" s="4" t="s">
        <v>2934</v>
      </c>
      <c r="AG65" s="4" t="s">
        <v>2934</v>
      </c>
      <c r="AH65" s="4" t="s">
        <v>2934</v>
      </c>
      <c r="AI65" s="4">
        <v>0.84951100000000002</v>
      </c>
      <c r="AJ65" s="4">
        <v>0.94677800000000001</v>
      </c>
    </row>
    <row r="66" spans="1:36" x14ac:dyDescent="0.3">
      <c r="A66" s="1" t="s">
        <v>373</v>
      </c>
      <c r="B66" s="2">
        <v>5721262</v>
      </c>
      <c r="C66" s="3" t="s">
        <v>2935</v>
      </c>
      <c r="D66" s="4">
        <v>495.40684127999998</v>
      </c>
      <c r="E66" s="3" t="s">
        <v>2930</v>
      </c>
      <c r="F66" s="3" t="s">
        <v>2953</v>
      </c>
      <c r="G66" s="3" t="s">
        <v>2954</v>
      </c>
      <c r="H66" s="3" t="s">
        <v>2955</v>
      </c>
      <c r="I66" s="3" t="s">
        <v>3001</v>
      </c>
      <c r="J66" s="4">
        <v>-2.808989</v>
      </c>
      <c r="K66" s="4">
        <v>-7.8152749999999997</v>
      </c>
      <c r="L66" s="4">
        <v>-5.3783050000000001</v>
      </c>
      <c r="M66" s="4">
        <v>-0.95419900000000002</v>
      </c>
      <c r="N66" s="4">
        <v>17.773973000000002</v>
      </c>
      <c r="O66" s="4">
        <v>4.6693660000000001</v>
      </c>
      <c r="P66" s="4">
        <v>0.85446200000000005</v>
      </c>
      <c r="Q66" s="4" t="s">
        <v>2934</v>
      </c>
      <c r="R66" s="4">
        <v>33.307734000000004</v>
      </c>
      <c r="S66" s="3" t="s">
        <v>4118</v>
      </c>
      <c r="T66" s="4">
        <v>10.38</v>
      </c>
      <c r="U66" s="4">
        <v>495.40684127999998</v>
      </c>
      <c r="V66" s="10">
        <v>758.27832100000001</v>
      </c>
      <c r="W66" s="4">
        <v>6.2427745664739902</v>
      </c>
      <c r="X66" s="4">
        <v>11.41</v>
      </c>
      <c r="Y66" s="5">
        <v>10.27</v>
      </c>
      <c r="Z66" s="4">
        <v>17.773973000000002</v>
      </c>
      <c r="AA66" s="10" t="s">
        <v>2934</v>
      </c>
      <c r="AB66" s="10" t="s">
        <v>2934</v>
      </c>
      <c r="AC66" s="4">
        <v>19.681260000000002</v>
      </c>
      <c r="AD66" s="4" t="s">
        <v>2934</v>
      </c>
      <c r="AE66" s="4" t="s">
        <v>2934</v>
      </c>
      <c r="AF66" s="4" t="s">
        <v>2934</v>
      </c>
      <c r="AG66" s="4" t="s">
        <v>2934</v>
      </c>
      <c r="AH66" s="4" t="s">
        <v>2934</v>
      </c>
      <c r="AI66" s="4">
        <v>0.85446200000000005</v>
      </c>
      <c r="AJ66" s="4">
        <v>0.85446200000000005</v>
      </c>
    </row>
    <row r="67" spans="1:36" x14ac:dyDescent="0.3">
      <c r="A67" s="1" t="s">
        <v>2609</v>
      </c>
      <c r="B67" s="2">
        <v>4980550</v>
      </c>
      <c r="C67" s="3" t="s">
        <v>2935</v>
      </c>
      <c r="D67" s="4">
        <v>496.57929848999999</v>
      </c>
      <c r="E67" s="3" t="s">
        <v>3093</v>
      </c>
      <c r="F67" s="3" t="s">
        <v>3093</v>
      </c>
      <c r="G67" s="3" t="s">
        <v>3094</v>
      </c>
      <c r="H67" s="3" t="s">
        <v>3145</v>
      </c>
      <c r="I67" s="3" t="s">
        <v>3303</v>
      </c>
      <c r="J67" s="4">
        <v>-24.257425999999999</v>
      </c>
      <c r="K67" s="4">
        <v>-33.766233999999997</v>
      </c>
      <c r="L67" s="4">
        <v>-9.7103000000000002</v>
      </c>
      <c r="M67" s="4">
        <v>4.275093</v>
      </c>
      <c r="N67" s="4">
        <v>3.0795970000000001</v>
      </c>
      <c r="O67" s="4" t="s">
        <v>2934</v>
      </c>
      <c r="P67" s="4">
        <v>0.28402699999999997</v>
      </c>
      <c r="Q67" s="4">
        <v>4.5032719999999999</v>
      </c>
      <c r="R67" s="4" t="s">
        <v>2934</v>
      </c>
      <c r="S67" s="3" t="s">
        <v>6347</v>
      </c>
      <c r="T67" s="4">
        <v>16.829999999999998</v>
      </c>
      <c r="U67" s="4">
        <v>496.57929848999999</v>
      </c>
      <c r="V67" s="10">
        <v>1889.4942980000001</v>
      </c>
      <c r="W67" s="4">
        <v>8.9126559714795004</v>
      </c>
      <c r="X67" s="4">
        <v>31.48</v>
      </c>
      <c r="Y67" s="4">
        <v>15.8802</v>
      </c>
      <c r="Z67" s="4">
        <v>3.0795970000000001</v>
      </c>
      <c r="AA67" s="10">
        <v>4.2770012705999996</v>
      </c>
      <c r="AB67" s="10">
        <v>4.2392947103000003</v>
      </c>
      <c r="AC67" s="4">
        <v>2.2600470000000001</v>
      </c>
      <c r="AD67" s="4">
        <v>2.7796879855182</v>
      </c>
      <c r="AE67" s="4">
        <v>2.8751534574992998</v>
      </c>
      <c r="AF67" s="4">
        <v>4.5032719999999999</v>
      </c>
      <c r="AG67" s="4">
        <v>4.4626959252239002</v>
      </c>
      <c r="AH67" s="4">
        <v>4.6486255772357996</v>
      </c>
      <c r="AI67" s="4">
        <v>0.28402699999999997</v>
      </c>
      <c r="AJ67" s="4">
        <v>0.28402699999999997</v>
      </c>
    </row>
    <row r="68" spans="1:36" x14ac:dyDescent="0.3">
      <c r="A68" s="1" t="s">
        <v>1</v>
      </c>
      <c r="B68" s="2">
        <v>4122591</v>
      </c>
      <c r="C68" s="3" t="s">
        <v>2919</v>
      </c>
      <c r="D68" s="4">
        <v>496.76037544000002</v>
      </c>
      <c r="E68" s="3" t="s">
        <v>2925</v>
      </c>
      <c r="F68" s="3" t="s">
        <v>2926</v>
      </c>
      <c r="G68" s="3" t="s">
        <v>2927</v>
      </c>
      <c r="H68" s="3" t="s">
        <v>2928</v>
      </c>
      <c r="I68" s="3" t="s">
        <v>2929</v>
      </c>
      <c r="J68" s="4">
        <v>-27.829314</v>
      </c>
      <c r="K68" s="4">
        <v>-2.261307</v>
      </c>
      <c r="L68" s="4">
        <v>-6.1519899999999996</v>
      </c>
      <c r="M68" s="4">
        <v>8.5076710000000002</v>
      </c>
      <c r="N68" s="4" t="s">
        <v>2924</v>
      </c>
      <c r="O68" s="4">
        <v>27.985612</v>
      </c>
      <c r="P68" s="4">
        <v>1.149867</v>
      </c>
      <c r="Q68" s="4">
        <v>7.5465520000000001</v>
      </c>
      <c r="R68" s="4">
        <v>44.293017999999996</v>
      </c>
      <c r="S68" s="3" t="s">
        <v>3748</v>
      </c>
      <c r="T68" s="4">
        <v>7.78</v>
      </c>
      <c r="U68" s="4">
        <v>496.76037544000002</v>
      </c>
      <c r="V68" s="10">
        <v>839.38037499999996</v>
      </c>
      <c r="W68" s="4">
        <v>0</v>
      </c>
      <c r="X68" s="4">
        <v>11.42</v>
      </c>
      <c r="Y68" s="5">
        <v>7.07</v>
      </c>
      <c r="Z68" s="4" t="s">
        <v>2924</v>
      </c>
      <c r="AA68" s="10">
        <v>45.764705882299999</v>
      </c>
      <c r="AB68" s="10">
        <v>50.740233483300003</v>
      </c>
      <c r="AC68" s="4">
        <v>0.46516999999999997</v>
      </c>
      <c r="AD68" s="4">
        <v>0.46717551900749998</v>
      </c>
      <c r="AE68" s="4">
        <v>0.46862651090079999</v>
      </c>
      <c r="AF68" s="4">
        <v>7.5465520000000001</v>
      </c>
      <c r="AG68" s="4">
        <v>9.8388101137924995</v>
      </c>
      <c r="AH68" s="4">
        <v>9.7031463135504996</v>
      </c>
      <c r="AI68" s="4">
        <v>1.149867</v>
      </c>
      <c r="AJ68" s="4">
        <v>3.0909810000000002</v>
      </c>
    </row>
    <row r="69" spans="1:36" x14ac:dyDescent="0.3">
      <c r="A69" s="1" t="s">
        <v>657</v>
      </c>
      <c r="B69" s="2">
        <v>4810560</v>
      </c>
      <c r="C69" s="3" t="s">
        <v>2940</v>
      </c>
      <c r="D69" s="4">
        <v>498.15984484000001</v>
      </c>
      <c r="E69" s="3" t="s">
        <v>2920</v>
      </c>
      <c r="F69" s="3" t="s">
        <v>2921</v>
      </c>
      <c r="G69" s="3" t="s">
        <v>3109</v>
      </c>
      <c r="H69" s="3" t="s">
        <v>3109</v>
      </c>
      <c r="I69" s="3" t="s">
        <v>3048</v>
      </c>
      <c r="J69" s="4">
        <v>118.35106399999999</v>
      </c>
      <c r="K69" s="4">
        <v>1.9875780000000001</v>
      </c>
      <c r="L69" s="4">
        <v>-17.735471</v>
      </c>
      <c r="M69" s="4">
        <v>-4.2007000000000003</v>
      </c>
      <c r="N69" s="4" t="s">
        <v>2924</v>
      </c>
      <c r="O69" s="4" t="s">
        <v>2924</v>
      </c>
      <c r="P69" s="4">
        <v>8.0966470000000008</v>
      </c>
      <c r="Q69" s="4" t="s">
        <v>2924</v>
      </c>
      <c r="R69" s="4" t="s">
        <v>2924</v>
      </c>
      <c r="S69" s="3" t="s">
        <v>4400</v>
      </c>
      <c r="T69" s="4">
        <v>8.2100000000000009</v>
      </c>
      <c r="U69" s="4">
        <v>498.15984484000001</v>
      </c>
      <c r="V69" s="10">
        <v>452.68674399999998</v>
      </c>
      <c r="W69" s="4">
        <v>0</v>
      </c>
      <c r="X69" s="4">
        <v>13.85</v>
      </c>
      <c r="Y69" s="4">
        <v>2.89</v>
      </c>
      <c r="Z69" s="4" t="s">
        <v>2924</v>
      </c>
      <c r="AA69" s="10">
        <v>12.4393939393</v>
      </c>
      <c r="AB69" s="10" t="s">
        <v>2924</v>
      </c>
      <c r="AC69" s="4">
        <v>36.917150999999997</v>
      </c>
      <c r="AD69" s="4">
        <v>3.3138979447668002</v>
      </c>
      <c r="AE69" s="4">
        <v>14.036471833988401</v>
      </c>
      <c r="AF69" s="4" t="s">
        <v>2924</v>
      </c>
      <c r="AG69" s="4" t="s">
        <v>2934</v>
      </c>
      <c r="AH69" s="4" t="s">
        <v>2934</v>
      </c>
      <c r="AI69" s="4">
        <v>8.0966470000000008</v>
      </c>
      <c r="AJ69" s="4">
        <v>8.3690110000000004</v>
      </c>
    </row>
    <row r="70" spans="1:36" x14ac:dyDescent="0.3">
      <c r="A70" s="1" t="s">
        <v>2155</v>
      </c>
      <c r="B70" s="2">
        <v>4985655</v>
      </c>
      <c r="C70" s="3" t="s">
        <v>2935</v>
      </c>
      <c r="D70" s="4">
        <v>498.98289366</v>
      </c>
      <c r="E70" s="3" t="s">
        <v>3031</v>
      </c>
      <c r="F70" s="3" t="s">
        <v>3031</v>
      </c>
      <c r="G70" s="3" t="s">
        <v>3032</v>
      </c>
      <c r="H70" s="3" t="s">
        <v>3068</v>
      </c>
      <c r="I70" s="3" t="s">
        <v>3034</v>
      </c>
      <c r="J70" s="4">
        <v>86.913579999999996</v>
      </c>
      <c r="K70" s="4">
        <v>-10.941177</v>
      </c>
      <c r="L70" s="4">
        <v>-13.188072999999999</v>
      </c>
      <c r="M70" s="4">
        <v>1.3386880000000001</v>
      </c>
      <c r="N70" s="4" t="s">
        <v>2924</v>
      </c>
      <c r="O70" s="4">
        <v>5.4775689999999999</v>
      </c>
      <c r="P70" s="4">
        <v>0.68081700000000001</v>
      </c>
      <c r="Q70" s="4">
        <v>5.549188</v>
      </c>
      <c r="R70" s="4">
        <v>12.518693000000001</v>
      </c>
      <c r="S70" s="3" t="s">
        <v>5894</v>
      </c>
      <c r="T70" s="4">
        <v>7.57</v>
      </c>
      <c r="U70" s="4">
        <v>498.98289366</v>
      </c>
      <c r="V70" s="10">
        <v>1170.1628929999999</v>
      </c>
      <c r="W70" s="4">
        <v>0</v>
      </c>
      <c r="X70" s="5">
        <v>10.28</v>
      </c>
      <c r="Y70" s="5">
        <v>3.15</v>
      </c>
      <c r="Z70" s="4" t="s">
        <v>2924</v>
      </c>
      <c r="AA70" s="10">
        <v>142.02626641649999</v>
      </c>
      <c r="AB70" s="10" t="s">
        <v>2924</v>
      </c>
      <c r="AC70" s="4">
        <v>0.71776399999999996</v>
      </c>
      <c r="AD70" s="4">
        <v>0.69904291824730003</v>
      </c>
      <c r="AE70" s="4">
        <v>0.71950987624410001</v>
      </c>
      <c r="AF70" s="4">
        <v>5.549188</v>
      </c>
      <c r="AG70" s="4">
        <v>5.4438841265411</v>
      </c>
      <c r="AH70" s="4">
        <v>5.4868531168043999</v>
      </c>
      <c r="AI70" s="4">
        <v>0.68081700000000001</v>
      </c>
      <c r="AJ70" s="4">
        <v>0.69227300000000003</v>
      </c>
    </row>
    <row r="71" spans="1:36" x14ac:dyDescent="0.3">
      <c r="A71" s="1" t="s">
        <v>1732</v>
      </c>
      <c r="B71" s="2">
        <v>18141529</v>
      </c>
      <c r="C71" s="3" t="s">
        <v>2919</v>
      </c>
      <c r="D71" s="4">
        <v>501.5887596</v>
      </c>
      <c r="E71" s="3" t="s">
        <v>2920</v>
      </c>
      <c r="F71" s="3" t="s">
        <v>2921</v>
      </c>
      <c r="G71" s="3" t="s">
        <v>3109</v>
      </c>
      <c r="H71" s="3" t="s">
        <v>3109</v>
      </c>
      <c r="I71" s="3" t="s">
        <v>3048</v>
      </c>
      <c r="J71" s="4">
        <v>86.885245999999995</v>
      </c>
      <c r="K71" s="4">
        <v>16.923076999999999</v>
      </c>
      <c r="L71" s="4">
        <v>-17.191282999999999</v>
      </c>
      <c r="M71" s="4">
        <v>-4.4692740000000004</v>
      </c>
      <c r="N71" s="4" t="s">
        <v>2924</v>
      </c>
      <c r="O71" s="4" t="s">
        <v>2924</v>
      </c>
      <c r="P71" s="4">
        <v>2.1281889999999999</v>
      </c>
      <c r="Q71" s="4" t="s">
        <v>2934</v>
      </c>
      <c r="R71" s="4" t="s">
        <v>2924</v>
      </c>
      <c r="S71" s="3" t="s">
        <v>5473</v>
      </c>
      <c r="T71" s="4">
        <v>6.84</v>
      </c>
      <c r="U71" s="4">
        <v>501.5887596</v>
      </c>
      <c r="V71" s="10">
        <v>230.615759</v>
      </c>
      <c r="W71" s="4">
        <v>0</v>
      </c>
      <c r="X71" s="5">
        <v>12.22</v>
      </c>
      <c r="Y71" s="4">
        <v>3.49</v>
      </c>
      <c r="Z71" s="4" t="s">
        <v>2924</v>
      </c>
      <c r="AA71" s="10" t="s">
        <v>2924</v>
      </c>
      <c r="AB71" s="10" t="s">
        <v>2924</v>
      </c>
      <c r="AC71" s="4" t="s">
        <v>2934</v>
      </c>
      <c r="AD71" s="4" t="s">
        <v>2934</v>
      </c>
      <c r="AE71" s="4" t="s">
        <v>2934</v>
      </c>
      <c r="AF71" s="4" t="s">
        <v>2934</v>
      </c>
      <c r="AG71" s="4" t="s">
        <v>2924</v>
      </c>
      <c r="AH71" s="4" t="s">
        <v>2924</v>
      </c>
      <c r="AI71" s="4">
        <v>2.1281889999999999</v>
      </c>
      <c r="AJ71" s="4">
        <v>2.3038059999999998</v>
      </c>
    </row>
    <row r="72" spans="1:36" x14ac:dyDescent="0.3">
      <c r="A72" s="1" t="s">
        <v>1857</v>
      </c>
      <c r="B72" s="2">
        <v>4087277</v>
      </c>
      <c r="C72" s="3" t="s">
        <v>2919</v>
      </c>
      <c r="D72" s="4">
        <v>501.97774770000001</v>
      </c>
      <c r="E72" s="3" t="s">
        <v>2930</v>
      </c>
      <c r="F72" s="3" t="s">
        <v>2931</v>
      </c>
      <c r="G72" s="3" t="s">
        <v>2931</v>
      </c>
      <c r="H72" s="3" t="s">
        <v>2932</v>
      </c>
      <c r="I72" s="3" t="s">
        <v>3216</v>
      </c>
      <c r="J72" s="4">
        <v>-6.9952310000000004</v>
      </c>
      <c r="K72" s="4">
        <v>2.6315789999999999</v>
      </c>
      <c r="L72" s="4">
        <v>-12.881608</v>
      </c>
      <c r="M72" s="4">
        <v>-2.5</v>
      </c>
      <c r="N72" s="4">
        <v>18.28125</v>
      </c>
      <c r="O72" s="4">
        <v>13.31058</v>
      </c>
      <c r="P72" s="4">
        <v>0.71757099999999996</v>
      </c>
      <c r="Q72" s="4" t="s">
        <v>2934</v>
      </c>
      <c r="R72" s="4" t="s">
        <v>2934</v>
      </c>
      <c r="S72" s="3" t="s">
        <v>5597</v>
      </c>
      <c r="T72" s="4">
        <v>11.7</v>
      </c>
      <c r="U72" s="4">
        <v>501.97774770000001</v>
      </c>
      <c r="V72" s="10" t="s">
        <v>2934</v>
      </c>
      <c r="W72" s="4">
        <v>4.4444444444444402</v>
      </c>
      <c r="X72" s="4">
        <v>14.39</v>
      </c>
      <c r="Y72" s="4">
        <v>6.98</v>
      </c>
      <c r="Z72" s="4">
        <v>18.28125</v>
      </c>
      <c r="AA72" s="10">
        <v>14.0963855421</v>
      </c>
      <c r="AB72" s="10">
        <v>17.817168440700001</v>
      </c>
      <c r="AC72" s="4" t="s">
        <v>2934</v>
      </c>
      <c r="AD72" s="4" t="s">
        <v>2934</v>
      </c>
      <c r="AE72" s="4" t="s">
        <v>2934</v>
      </c>
      <c r="AF72" s="4" t="s">
        <v>2934</v>
      </c>
      <c r="AG72" s="4" t="s">
        <v>2934</v>
      </c>
      <c r="AH72" s="4" t="s">
        <v>2934</v>
      </c>
      <c r="AI72" s="4">
        <v>0.71757099999999996</v>
      </c>
      <c r="AJ72" s="4">
        <v>0.76226499999999997</v>
      </c>
    </row>
    <row r="73" spans="1:36" x14ac:dyDescent="0.3">
      <c r="A73" s="1" t="s">
        <v>2825</v>
      </c>
      <c r="B73" s="2">
        <v>5721905</v>
      </c>
      <c r="C73" s="3" t="s">
        <v>2935</v>
      </c>
      <c r="D73" s="4">
        <v>502.32174013999997</v>
      </c>
      <c r="E73" s="3" t="s">
        <v>2930</v>
      </c>
      <c r="F73" s="3" t="s">
        <v>2953</v>
      </c>
      <c r="G73" s="3" t="s">
        <v>2954</v>
      </c>
      <c r="H73" s="3" t="s">
        <v>2955</v>
      </c>
      <c r="I73" s="3"/>
      <c r="J73" s="5">
        <v>-5.3056520000000003</v>
      </c>
      <c r="K73" s="4">
        <v>-6.3854050000000004</v>
      </c>
      <c r="L73" s="4">
        <v>-5.1963049999999997</v>
      </c>
      <c r="M73" s="4">
        <v>-1.911589</v>
      </c>
      <c r="N73" s="4">
        <v>24.147058999999999</v>
      </c>
      <c r="O73" s="4">
        <v>9.3614599999999992</v>
      </c>
      <c r="P73" s="4">
        <v>0.827538</v>
      </c>
      <c r="Q73" s="4" t="s">
        <v>2934</v>
      </c>
      <c r="R73" s="4">
        <v>3.6986810000000001</v>
      </c>
      <c r="S73" s="3" t="s">
        <v>6563</v>
      </c>
      <c r="T73" s="4">
        <v>8.2100000000000009</v>
      </c>
      <c r="U73" s="4">
        <v>502.32174013999997</v>
      </c>
      <c r="V73" s="10">
        <v>872.71599000000003</v>
      </c>
      <c r="W73" s="4">
        <v>8.8428745432399491</v>
      </c>
      <c r="X73" s="4">
        <v>8.8800000000000008</v>
      </c>
      <c r="Y73" s="4">
        <v>8.2100000000000009</v>
      </c>
      <c r="Z73" s="4">
        <v>24.147058999999999</v>
      </c>
      <c r="AA73" s="10" t="s">
        <v>2934</v>
      </c>
      <c r="AB73" s="10" t="s">
        <v>2934</v>
      </c>
      <c r="AC73" s="4">
        <v>18.189253999999998</v>
      </c>
      <c r="AD73" s="4" t="s">
        <v>2934</v>
      </c>
      <c r="AE73" s="4" t="s">
        <v>2934</v>
      </c>
      <c r="AF73" s="4" t="s">
        <v>2934</v>
      </c>
      <c r="AG73" s="4" t="s">
        <v>2934</v>
      </c>
      <c r="AH73" s="4" t="s">
        <v>2934</v>
      </c>
      <c r="AI73" s="4">
        <v>0.827538</v>
      </c>
      <c r="AJ73" s="4">
        <v>0.827538</v>
      </c>
    </row>
    <row r="74" spans="1:36" x14ac:dyDescent="0.3">
      <c r="A74" s="1" t="s">
        <v>369</v>
      </c>
      <c r="B74" s="2">
        <v>5721628</v>
      </c>
      <c r="C74" s="3" t="s">
        <v>2935</v>
      </c>
      <c r="D74" s="4">
        <v>503.14968704</v>
      </c>
      <c r="E74" s="3" t="s">
        <v>2930</v>
      </c>
      <c r="F74" s="3" t="s">
        <v>2953</v>
      </c>
      <c r="G74" s="3" t="s">
        <v>2954</v>
      </c>
      <c r="H74" s="3" t="s">
        <v>2955</v>
      </c>
      <c r="I74" s="3"/>
      <c r="J74" s="4">
        <v>0.71530800000000005</v>
      </c>
      <c r="K74" s="4">
        <v>-2.8965519999999998</v>
      </c>
      <c r="L74" s="4">
        <v>-1.675978</v>
      </c>
      <c r="M74" s="4">
        <v>0.21352299999999999</v>
      </c>
      <c r="N74" s="4">
        <v>8.9738690000000005</v>
      </c>
      <c r="O74" s="4" t="s">
        <v>2924</v>
      </c>
      <c r="P74" s="4">
        <v>1.009536</v>
      </c>
      <c r="Q74" s="4" t="s">
        <v>2934</v>
      </c>
      <c r="R74" s="4">
        <v>19.884048</v>
      </c>
      <c r="S74" s="3" t="s">
        <v>4114</v>
      </c>
      <c r="T74" s="4">
        <v>14.08</v>
      </c>
      <c r="U74" s="4">
        <v>503.14968704</v>
      </c>
      <c r="V74" s="10">
        <v>852.64506700000004</v>
      </c>
      <c r="W74" s="4">
        <v>9.6477272727272698</v>
      </c>
      <c r="X74" s="4">
        <v>14.63</v>
      </c>
      <c r="Y74" s="4">
        <v>13.24</v>
      </c>
      <c r="Z74" s="4">
        <v>8.9738690000000005</v>
      </c>
      <c r="AA74" s="10" t="s">
        <v>2934</v>
      </c>
      <c r="AB74" s="10" t="s">
        <v>2934</v>
      </c>
      <c r="AC74" s="4">
        <v>13.875304</v>
      </c>
      <c r="AD74" s="4" t="s">
        <v>2934</v>
      </c>
      <c r="AE74" s="4" t="s">
        <v>2934</v>
      </c>
      <c r="AF74" s="4" t="s">
        <v>2934</v>
      </c>
      <c r="AG74" s="4" t="s">
        <v>2934</v>
      </c>
      <c r="AH74" s="4" t="s">
        <v>2934</v>
      </c>
      <c r="AI74" s="4">
        <v>1.009536</v>
      </c>
      <c r="AJ74" s="4">
        <v>1.009536</v>
      </c>
    </row>
    <row r="75" spans="1:36" x14ac:dyDescent="0.3">
      <c r="A75" s="1" t="s">
        <v>360</v>
      </c>
      <c r="B75" s="2">
        <v>5721154</v>
      </c>
      <c r="C75" s="3" t="s">
        <v>2935</v>
      </c>
      <c r="D75" s="4">
        <v>504.88603340999998</v>
      </c>
      <c r="E75" s="3" t="s">
        <v>2930</v>
      </c>
      <c r="F75" s="3" t="s">
        <v>2953</v>
      </c>
      <c r="G75" s="3" t="s">
        <v>2954</v>
      </c>
      <c r="H75" s="3" t="s">
        <v>2955</v>
      </c>
      <c r="I75" s="3"/>
      <c r="J75" s="4">
        <v>0.18535699999999999</v>
      </c>
      <c r="K75" s="4">
        <v>-2.1719460000000002</v>
      </c>
      <c r="L75" s="4">
        <v>-0.27675300000000003</v>
      </c>
      <c r="M75" s="4">
        <v>0</v>
      </c>
      <c r="N75" s="4">
        <v>9.4</v>
      </c>
      <c r="O75" s="4">
        <v>11.648707</v>
      </c>
      <c r="P75" s="4">
        <v>1.0066109999999999</v>
      </c>
      <c r="Q75" s="4" t="s">
        <v>2934</v>
      </c>
      <c r="R75" s="4">
        <v>13.713652</v>
      </c>
      <c r="S75" s="3" t="s">
        <v>4105</v>
      </c>
      <c r="T75" s="4">
        <v>10.81</v>
      </c>
      <c r="U75" s="4">
        <v>504.88603340999998</v>
      </c>
      <c r="V75" s="10">
        <v>643.59674299999995</v>
      </c>
      <c r="W75" s="4">
        <v>10.959851988899199</v>
      </c>
      <c r="X75" s="5">
        <v>11.4</v>
      </c>
      <c r="Y75" s="5">
        <v>10.11</v>
      </c>
      <c r="Z75" s="4">
        <v>9.4</v>
      </c>
      <c r="AA75" s="10" t="s">
        <v>2934</v>
      </c>
      <c r="AB75" s="10" t="s">
        <v>2934</v>
      </c>
      <c r="AC75" s="4">
        <v>10.867062000000001</v>
      </c>
      <c r="AD75" s="4" t="s">
        <v>2934</v>
      </c>
      <c r="AE75" s="4" t="s">
        <v>2934</v>
      </c>
      <c r="AF75" s="4" t="s">
        <v>2934</v>
      </c>
      <c r="AG75" s="4" t="s">
        <v>2934</v>
      </c>
      <c r="AH75" s="4" t="s">
        <v>2934</v>
      </c>
      <c r="AI75" s="4">
        <v>1.0066109999999999</v>
      </c>
      <c r="AJ75" s="4">
        <v>1.0066109999999999</v>
      </c>
    </row>
    <row r="76" spans="1:36" x14ac:dyDescent="0.3">
      <c r="A76" s="1" t="s">
        <v>1979</v>
      </c>
      <c r="B76" s="2">
        <v>19516855</v>
      </c>
      <c r="C76" s="3" t="s">
        <v>2935</v>
      </c>
      <c r="D76" s="4">
        <v>504.89383493999998</v>
      </c>
      <c r="E76" s="3" t="s">
        <v>2930</v>
      </c>
      <c r="F76" s="3" t="s">
        <v>2953</v>
      </c>
      <c r="G76" s="3" t="s">
        <v>2954</v>
      </c>
      <c r="H76" s="3" t="s">
        <v>2955</v>
      </c>
      <c r="I76" s="3" t="s">
        <v>3484</v>
      </c>
      <c r="J76" s="4">
        <v>-4.2001239999999997</v>
      </c>
      <c r="K76" s="4">
        <v>-3.3042389999999999</v>
      </c>
      <c r="L76" s="4">
        <v>-3.0625</v>
      </c>
      <c r="M76" s="4">
        <v>-2.697616</v>
      </c>
      <c r="N76" s="4">
        <v>8.0301157817403102</v>
      </c>
      <c r="O76" s="4" t="s">
        <v>2924</v>
      </c>
      <c r="P76" s="4" t="s">
        <v>2934</v>
      </c>
      <c r="Q76" s="4" t="s">
        <v>2934</v>
      </c>
      <c r="R76" s="4" t="s">
        <v>2934</v>
      </c>
      <c r="S76" s="3" t="s">
        <v>5718</v>
      </c>
      <c r="T76" s="4">
        <v>15.51</v>
      </c>
      <c r="U76" s="4">
        <v>504.89383493999998</v>
      </c>
      <c r="V76" s="10" t="s">
        <v>2934</v>
      </c>
      <c r="W76" s="4">
        <v>10.8317214700193</v>
      </c>
      <c r="X76" s="4">
        <v>17.12</v>
      </c>
      <c r="Y76" s="4">
        <v>15.27</v>
      </c>
      <c r="Z76" s="4" t="s">
        <v>2934</v>
      </c>
      <c r="AA76" s="10">
        <v>8.4224816725</v>
      </c>
      <c r="AB76" s="10">
        <v>7.9453303893999996</v>
      </c>
      <c r="AC76" s="4" t="s">
        <v>2934</v>
      </c>
      <c r="AD76" s="4" t="s">
        <v>2934</v>
      </c>
      <c r="AE76" s="4" t="s">
        <v>2934</v>
      </c>
      <c r="AF76" s="4" t="s">
        <v>2934</v>
      </c>
      <c r="AG76" s="4" t="s">
        <v>2934</v>
      </c>
      <c r="AH76" s="4" t="s">
        <v>2934</v>
      </c>
      <c r="AI76" s="4" t="s">
        <v>2934</v>
      </c>
      <c r="AJ76" s="4" t="s">
        <v>2934</v>
      </c>
    </row>
    <row r="77" spans="1:36" x14ac:dyDescent="0.3">
      <c r="A77" s="1" t="s">
        <v>2165</v>
      </c>
      <c r="B77" s="2">
        <v>10354368</v>
      </c>
      <c r="C77" s="3" t="s">
        <v>2956</v>
      </c>
      <c r="D77" s="4">
        <v>504.91237971999999</v>
      </c>
      <c r="E77" s="3" t="s">
        <v>2945</v>
      </c>
      <c r="F77" s="3" t="s">
        <v>2946</v>
      </c>
      <c r="G77" s="3" t="s">
        <v>2947</v>
      </c>
      <c r="H77" s="3" t="s">
        <v>2989</v>
      </c>
      <c r="I77" s="3" t="s">
        <v>2949</v>
      </c>
      <c r="J77" s="4">
        <v>83.324988000000005</v>
      </c>
      <c r="K77" s="4">
        <v>28.411083999999999</v>
      </c>
      <c r="L77" s="4">
        <v>0.32885700000000001</v>
      </c>
      <c r="M77" s="4">
        <v>-3.1737639999999998</v>
      </c>
      <c r="N77" s="4">
        <v>102.54902</v>
      </c>
      <c r="O77" s="4">
        <v>42.080460000000002</v>
      </c>
      <c r="P77" s="4">
        <v>5.4854659999999997</v>
      </c>
      <c r="Q77" s="4">
        <v>61.593620000000001</v>
      </c>
      <c r="R77" s="4">
        <v>53.035629</v>
      </c>
      <c r="S77" s="3" t="s">
        <v>5904</v>
      </c>
      <c r="T77" s="4">
        <v>36.61</v>
      </c>
      <c r="U77" s="4">
        <v>504.91237971999999</v>
      </c>
      <c r="V77" s="10">
        <v>471.31437899999997</v>
      </c>
      <c r="W77" s="4">
        <v>0</v>
      </c>
      <c r="X77" s="4">
        <v>39.880000000000003</v>
      </c>
      <c r="Y77" s="4">
        <v>16.559999999999999</v>
      </c>
      <c r="Z77" s="4">
        <v>102.54902</v>
      </c>
      <c r="AA77" s="10">
        <v>41.720797720699998</v>
      </c>
      <c r="AB77" s="10">
        <v>45.197530864100003</v>
      </c>
      <c r="AC77" s="4">
        <v>6.6678129999999998</v>
      </c>
      <c r="AD77" s="4">
        <v>5.7666537666247004</v>
      </c>
      <c r="AE77" s="4">
        <v>6.3945184788212996</v>
      </c>
      <c r="AF77" s="4">
        <v>61.593620000000001</v>
      </c>
      <c r="AG77" s="4">
        <v>18.559703045935098</v>
      </c>
      <c r="AH77" s="4">
        <v>20.912915605448799</v>
      </c>
      <c r="AI77" s="4">
        <v>5.4854659999999997</v>
      </c>
      <c r="AJ77" s="4">
        <v>9.9160350000000008</v>
      </c>
    </row>
    <row r="78" spans="1:36" x14ac:dyDescent="0.3">
      <c r="A78" s="1" t="s">
        <v>943</v>
      </c>
      <c r="B78" s="2">
        <v>4811018</v>
      </c>
      <c r="C78" s="3" t="s">
        <v>2940</v>
      </c>
      <c r="D78" s="4">
        <v>505.15287119999999</v>
      </c>
      <c r="E78" s="3" t="s">
        <v>2920</v>
      </c>
      <c r="F78" s="3" t="s">
        <v>2921</v>
      </c>
      <c r="G78" s="3" t="s">
        <v>3109</v>
      </c>
      <c r="H78" s="3" t="s">
        <v>3109</v>
      </c>
      <c r="I78" s="3" t="s">
        <v>3048</v>
      </c>
      <c r="J78" s="4">
        <v>-68.844656000000001</v>
      </c>
      <c r="K78" s="4">
        <v>-9.7744359999999997</v>
      </c>
      <c r="L78" s="4">
        <v>-20.441989</v>
      </c>
      <c r="M78" s="4">
        <v>1.4084509999999999</v>
      </c>
      <c r="N78" s="4" t="s">
        <v>2924</v>
      </c>
      <c r="O78" s="4" t="s">
        <v>2924</v>
      </c>
      <c r="P78" s="4">
        <v>1.7616830000000001</v>
      </c>
      <c r="Q78" s="4" t="s">
        <v>2924</v>
      </c>
      <c r="R78" s="4" t="s">
        <v>2924</v>
      </c>
      <c r="S78" s="3" t="s">
        <v>4685</v>
      </c>
      <c r="T78" s="4">
        <v>7.2</v>
      </c>
      <c r="U78" s="4">
        <v>505.15287119999999</v>
      </c>
      <c r="V78" s="10">
        <v>274.46987100000001</v>
      </c>
      <c r="W78" s="4">
        <v>0</v>
      </c>
      <c r="X78" s="4">
        <v>30.99</v>
      </c>
      <c r="Y78" s="5">
        <v>6.9</v>
      </c>
      <c r="Z78" s="4" t="s">
        <v>2924</v>
      </c>
      <c r="AA78" s="10" t="s">
        <v>2924</v>
      </c>
      <c r="AB78" s="10" t="s">
        <v>2924</v>
      </c>
      <c r="AC78" s="4">
        <v>6.0041969999999996</v>
      </c>
      <c r="AD78" s="4">
        <v>10.7028747294742</v>
      </c>
      <c r="AE78" s="4">
        <v>6.5410567504324</v>
      </c>
      <c r="AF78" s="4" t="s">
        <v>2924</v>
      </c>
      <c r="AG78" s="4">
        <v>1.3899897144663</v>
      </c>
      <c r="AH78" s="4">
        <v>1.5658955301241</v>
      </c>
      <c r="AI78" s="4">
        <v>1.7616830000000001</v>
      </c>
      <c r="AJ78" s="4">
        <v>1.7616830000000001</v>
      </c>
    </row>
    <row r="79" spans="1:36" x14ac:dyDescent="0.3">
      <c r="A79" s="1" t="s">
        <v>252</v>
      </c>
      <c r="B79" s="2">
        <v>5253117</v>
      </c>
      <c r="C79" s="3" t="s">
        <v>2935</v>
      </c>
      <c r="D79" s="4">
        <v>506.33540245</v>
      </c>
      <c r="E79" s="3" t="s">
        <v>2920</v>
      </c>
      <c r="F79" s="3" t="s">
        <v>2960</v>
      </c>
      <c r="G79" s="3" t="s">
        <v>2973</v>
      </c>
      <c r="H79" s="3" t="s">
        <v>2974</v>
      </c>
      <c r="I79" s="3" t="s">
        <v>3204</v>
      </c>
      <c r="J79" s="4">
        <v>-28.645833</v>
      </c>
      <c r="K79" s="4">
        <v>-4.5960999999999999</v>
      </c>
      <c r="L79" s="4">
        <v>-4.9930649999999996</v>
      </c>
      <c r="M79" s="4">
        <v>1.032448</v>
      </c>
      <c r="N79" s="4" t="s">
        <v>2924</v>
      </c>
      <c r="O79" s="4">
        <v>3.2269800000000002</v>
      </c>
      <c r="P79" s="4">
        <v>1.243776</v>
      </c>
      <c r="Q79" s="4">
        <v>5.7012650000000002</v>
      </c>
      <c r="R79" s="4">
        <v>11.420525</v>
      </c>
      <c r="S79" s="3" t="s">
        <v>3998</v>
      </c>
      <c r="T79" s="5">
        <v>6.85</v>
      </c>
      <c r="U79" s="4">
        <v>506.33540245</v>
      </c>
      <c r="V79" s="10">
        <v>1472.4604919999999</v>
      </c>
      <c r="W79" s="4">
        <v>0</v>
      </c>
      <c r="X79" s="4">
        <v>10.85</v>
      </c>
      <c r="Y79" s="5">
        <v>6.17</v>
      </c>
      <c r="Z79" s="4" t="s">
        <v>2924</v>
      </c>
      <c r="AA79" s="10">
        <v>9.1333333332999995</v>
      </c>
      <c r="AB79" s="10" t="s">
        <v>2934</v>
      </c>
      <c r="AC79" s="4">
        <v>1.2605040000000001</v>
      </c>
      <c r="AD79" s="4">
        <v>1.1471076335646</v>
      </c>
      <c r="AE79" s="4">
        <v>1.2249295090609</v>
      </c>
      <c r="AF79" s="4">
        <v>5.7012650000000002</v>
      </c>
      <c r="AG79" s="4">
        <v>4.9942345869120004</v>
      </c>
      <c r="AH79" s="4">
        <v>5.3762449037225997</v>
      </c>
      <c r="AI79" s="4">
        <v>1.243776</v>
      </c>
      <c r="AJ79" s="4" t="s">
        <v>2924</v>
      </c>
    </row>
    <row r="80" spans="1:36" x14ac:dyDescent="0.3">
      <c r="A80" s="1" t="s">
        <v>2661</v>
      </c>
      <c r="B80" s="2">
        <v>103026</v>
      </c>
      <c r="C80" s="3" t="s">
        <v>2935</v>
      </c>
      <c r="D80" s="4">
        <v>506.47870175999998</v>
      </c>
      <c r="E80" s="3" t="s">
        <v>2976</v>
      </c>
      <c r="F80" s="3" t="s">
        <v>2977</v>
      </c>
      <c r="G80" s="3" t="s">
        <v>3078</v>
      </c>
      <c r="H80" s="3" t="s">
        <v>3078</v>
      </c>
      <c r="I80" s="3" t="s">
        <v>2979</v>
      </c>
      <c r="J80" s="4">
        <v>-15.445086999999999</v>
      </c>
      <c r="K80" s="4">
        <v>-19.714599</v>
      </c>
      <c r="L80" s="4">
        <v>-13.361763</v>
      </c>
      <c r="M80" s="4">
        <v>-1.6142049999999999</v>
      </c>
      <c r="N80" s="4">
        <v>27.916030534351101</v>
      </c>
      <c r="O80" s="4">
        <v>11.413857999999999</v>
      </c>
      <c r="P80" s="4">
        <v>2.7884099999999998</v>
      </c>
      <c r="Q80" s="4">
        <v>13.397328999999999</v>
      </c>
      <c r="R80" s="4">
        <v>17.394074</v>
      </c>
      <c r="S80" s="3" t="s">
        <v>6399</v>
      </c>
      <c r="T80" s="4">
        <v>36.57</v>
      </c>
      <c r="U80" s="4">
        <v>506.47870175999998</v>
      </c>
      <c r="V80" s="10">
        <v>875.14370099999996</v>
      </c>
      <c r="W80" s="4">
        <v>8.0393765381460192</v>
      </c>
      <c r="X80" s="4">
        <v>47.3</v>
      </c>
      <c r="Y80" s="4">
        <v>32.274900000000002</v>
      </c>
      <c r="Z80" s="4">
        <v>27.916031</v>
      </c>
      <c r="AA80" s="10">
        <v>35.873134328299997</v>
      </c>
      <c r="AB80" s="10">
        <v>37.790880503099999</v>
      </c>
      <c r="AC80" s="4">
        <v>8.7602849999999997</v>
      </c>
      <c r="AD80" s="4">
        <v>12.9572649610878</v>
      </c>
      <c r="AE80" s="4">
        <v>13.0677310659028</v>
      </c>
      <c r="AF80" s="4">
        <v>13.397328999999999</v>
      </c>
      <c r="AG80" s="4" t="s">
        <v>2934</v>
      </c>
      <c r="AH80" s="4" t="s">
        <v>2934</v>
      </c>
      <c r="AI80" s="4">
        <v>2.7884099999999998</v>
      </c>
      <c r="AJ80" s="4">
        <v>2.9127839999999998</v>
      </c>
    </row>
    <row r="81" spans="1:36" x14ac:dyDescent="0.3">
      <c r="A81" s="1" t="s">
        <v>1845</v>
      </c>
      <c r="B81" s="2">
        <v>5013711</v>
      </c>
      <c r="C81" s="3" t="s">
        <v>2919</v>
      </c>
      <c r="D81" s="4">
        <v>506.57106376000002</v>
      </c>
      <c r="E81" s="3" t="s">
        <v>2945</v>
      </c>
      <c r="F81" s="3" t="s">
        <v>3021</v>
      </c>
      <c r="G81" s="3" t="s">
        <v>3027</v>
      </c>
      <c r="H81" s="3" t="s">
        <v>3028</v>
      </c>
      <c r="I81" s="3" t="s">
        <v>3030</v>
      </c>
      <c r="J81" s="18">
        <v>-22.518519000000001</v>
      </c>
      <c r="K81" s="18">
        <v>-3.416436</v>
      </c>
      <c r="L81" s="18">
        <v>-2.5163090000000001</v>
      </c>
      <c r="M81" s="18">
        <v>3.6669969999999998</v>
      </c>
      <c r="N81" s="4" t="s">
        <v>2924</v>
      </c>
      <c r="O81" s="4" t="s">
        <v>2924</v>
      </c>
      <c r="P81" s="4">
        <v>2.149168</v>
      </c>
      <c r="Q81" s="4" t="s">
        <v>2924</v>
      </c>
      <c r="R81" s="4">
        <v>28.633399000000001</v>
      </c>
      <c r="S81" s="3" t="s">
        <v>5585</v>
      </c>
      <c r="T81" s="4">
        <v>10.46</v>
      </c>
      <c r="U81" s="4">
        <v>506.57106376000002</v>
      </c>
      <c r="V81" s="10">
        <v>412.50706300000002</v>
      </c>
      <c r="W81" s="4">
        <v>0</v>
      </c>
      <c r="X81" s="18">
        <v>14.7499</v>
      </c>
      <c r="Y81" s="19">
        <v>9.64</v>
      </c>
      <c r="Z81" s="4" t="s">
        <v>2924</v>
      </c>
      <c r="AA81" s="10" t="s">
        <v>2924</v>
      </c>
      <c r="AB81" s="10" t="s">
        <v>2924</v>
      </c>
      <c r="AC81" s="4">
        <v>2.0314640000000002</v>
      </c>
      <c r="AD81" s="4">
        <v>1.9240534891704</v>
      </c>
      <c r="AE81" s="4">
        <v>2.0241846073823999</v>
      </c>
      <c r="AF81" s="4" t="s">
        <v>2924</v>
      </c>
      <c r="AG81" s="4" t="s">
        <v>2924</v>
      </c>
      <c r="AH81" s="4" t="s">
        <v>2924</v>
      </c>
      <c r="AI81" s="4">
        <v>2.149168</v>
      </c>
      <c r="AJ81" s="4">
        <v>2.278867</v>
      </c>
    </row>
    <row r="82" spans="1:36" x14ac:dyDescent="0.3">
      <c r="A82" s="1" t="s">
        <v>787</v>
      </c>
      <c r="B82" s="2">
        <v>6602795</v>
      </c>
      <c r="C82" s="3" t="s">
        <v>2919</v>
      </c>
      <c r="D82" s="4">
        <v>507.92275999999998</v>
      </c>
      <c r="E82" s="3" t="s">
        <v>3102</v>
      </c>
      <c r="F82" s="3" t="s">
        <v>3103</v>
      </c>
      <c r="G82" s="3" t="s">
        <v>3196</v>
      </c>
      <c r="H82" s="3" t="s">
        <v>3403</v>
      </c>
      <c r="I82" s="3" t="s">
        <v>2949</v>
      </c>
      <c r="J82" s="4">
        <v>39.465269999999997</v>
      </c>
      <c r="K82" s="4">
        <v>-30.508475000000001</v>
      </c>
      <c r="L82" s="4">
        <v>-30.272109</v>
      </c>
      <c r="M82" s="4">
        <v>-4.916512</v>
      </c>
      <c r="N82" s="4">
        <v>4.4565219999999997</v>
      </c>
      <c r="O82" s="4">
        <v>3.8914200000000001</v>
      </c>
      <c r="P82" s="4">
        <v>0.62279700000000005</v>
      </c>
      <c r="Q82" s="4">
        <v>1.241949</v>
      </c>
      <c r="R82" s="4">
        <v>2.0935489999999999</v>
      </c>
      <c r="S82" s="3" t="s">
        <v>4530</v>
      </c>
      <c r="T82" s="4">
        <v>10.25</v>
      </c>
      <c r="U82" s="4">
        <v>507.92275999999998</v>
      </c>
      <c r="V82" s="10">
        <v>177.90876</v>
      </c>
      <c r="W82" s="4">
        <v>0</v>
      </c>
      <c r="X82" s="4">
        <v>18.213999999999999</v>
      </c>
      <c r="Y82" s="5">
        <v>7.16</v>
      </c>
      <c r="Z82" s="4">
        <v>4.4565219999999997</v>
      </c>
      <c r="AA82" s="10">
        <v>4.495614035</v>
      </c>
      <c r="AB82" s="10">
        <v>4.3710021321000001</v>
      </c>
      <c r="AC82" s="4">
        <v>0.51950499999999999</v>
      </c>
      <c r="AD82" s="4">
        <v>0.51399998844350003</v>
      </c>
      <c r="AE82" s="4">
        <v>0.5158468975685</v>
      </c>
      <c r="AF82" s="4">
        <v>1.241949</v>
      </c>
      <c r="AG82" s="4">
        <v>1.2743733207072001</v>
      </c>
      <c r="AH82" s="4">
        <v>1.2654011618498999</v>
      </c>
      <c r="AI82" s="4">
        <v>0.62279700000000005</v>
      </c>
      <c r="AJ82" s="4">
        <v>1.37547</v>
      </c>
    </row>
    <row r="83" spans="1:36" x14ac:dyDescent="0.3">
      <c r="A83" s="1" t="s">
        <v>1382</v>
      </c>
      <c r="B83" s="2">
        <v>5721734</v>
      </c>
      <c r="C83" s="3" t="s">
        <v>2935</v>
      </c>
      <c r="D83" s="4">
        <v>508.21328917</v>
      </c>
      <c r="E83" s="3" t="s">
        <v>2930</v>
      </c>
      <c r="F83" s="3" t="s">
        <v>2953</v>
      </c>
      <c r="G83" s="3" t="s">
        <v>2954</v>
      </c>
      <c r="H83" s="3" t="s">
        <v>2955</v>
      </c>
      <c r="I83" s="3"/>
      <c r="J83" s="4">
        <v>1.051525</v>
      </c>
      <c r="K83" s="4">
        <v>-7.5961540000000003</v>
      </c>
      <c r="L83" s="4">
        <v>-5.8765919999999996</v>
      </c>
      <c r="M83" s="4">
        <v>-0.31120300000000001</v>
      </c>
      <c r="N83" s="4">
        <v>9.7070709999999991</v>
      </c>
      <c r="O83" s="4">
        <v>11.805897</v>
      </c>
      <c r="P83" s="4">
        <v>0.86678100000000002</v>
      </c>
      <c r="Q83" s="4" t="s">
        <v>2934</v>
      </c>
      <c r="R83" s="4">
        <v>34.114491999999998</v>
      </c>
      <c r="S83" s="3" t="s">
        <v>5124</v>
      </c>
      <c r="T83" s="4">
        <v>9.61</v>
      </c>
      <c r="U83" s="4">
        <v>508.21328917</v>
      </c>
      <c r="V83" s="10">
        <v>789.77079900000001</v>
      </c>
      <c r="W83" s="4">
        <v>7.8792924037461001</v>
      </c>
      <c r="X83" s="4">
        <v>10.53</v>
      </c>
      <c r="Y83" s="5">
        <v>9.23</v>
      </c>
      <c r="Z83" s="4">
        <v>9.7070709999999991</v>
      </c>
      <c r="AA83" s="10" t="s">
        <v>2934</v>
      </c>
      <c r="AB83" s="10" t="s">
        <v>2934</v>
      </c>
      <c r="AC83" s="4">
        <v>19.343979000000001</v>
      </c>
      <c r="AD83" s="4" t="s">
        <v>2934</v>
      </c>
      <c r="AE83" s="4" t="s">
        <v>2934</v>
      </c>
      <c r="AF83" s="4" t="s">
        <v>2934</v>
      </c>
      <c r="AG83" s="4" t="s">
        <v>2934</v>
      </c>
      <c r="AH83" s="4" t="s">
        <v>2934</v>
      </c>
      <c r="AI83" s="4">
        <v>0.86678100000000002</v>
      </c>
      <c r="AJ83" s="4">
        <v>0.86678100000000002</v>
      </c>
    </row>
    <row r="84" spans="1:36" x14ac:dyDescent="0.3">
      <c r="A84" s="1" t="s">
        <v>2034</v>
      </c>
      <c r="B84" s="2">
        <v>9727867</v>
      </c>
      <c r="C84" s="3" t="s">
        <v>2935</v>
      </c>
      <c r="D84" s="4">
        <v>508.27457717999999</v>
      </c>
      <c r="E84" s="3" t="s">
        <v>2930</v>
      </c>
      <c r="F84" s="3" t="s">
        <v>2953</v>
      </c>
      <c r="G84" s="3" t="s">
        <v>2954</v>
      </c>
      <c r="H84" s="3" t="s">
        <v>2955</v>
      </c>
      <c r="I84" s="3"/>
      <c r="J84" s="4">
        <v>9.3309859999999993</v>
      </c>
      <c r="K84" s="4">
        <v>-2.511774</v>
      </c>
      <c r="L84" s="4">
        <v>-1.5067410000000001</v>
      </c>
      <c r="M84" s="4">
        <v>-1.035857</v>
      </c>
      <c r="N84" s="4" t="s">
        <v>2934</v>
      </c>
      <c r="O84" s="4" t="s">
        <v>2934</v>
      </c>
      <c r="P84" s="4" t="s">
        <v>2934</v>
      </c>
      <c r="Q84" s="4" t="s">
        <v>2934</v>
      </c>
      <c r="R84" s="4" t="s">
        <v>2934</v>
      </c>
      <c r="S84" s="3" t="s">
        <v>5773</v>
      </c>
      <c r="T84" s="5">
        <v>12.42</v>
      </c>
      <c r="U84" s="4">
        <v>508.27457717999999</v>
      </c>
      <c r="V84" s="10" t="s">
        <v>2934</v>
      </c>
      <c r="W84" s="4">
        <v>10.144927536231901</v>
      </c>
      <c r="X84" s="4">
        <v>13.11</v>
      </c>
      <c r="Y84" s="4">
        <v>11.05</v>
      </c>
      <c r="Z84" s="4" t="s">
        <v>2934</v>
      </c>
      <c r="AA84" s="10" t="s">
        <v>2934</v>
      </c>
      <c r="AB84" s="10" t="s">
        <v>2934</v>
      </c>
      <c r="AC84" s="4" t="s">
        <v>2934</v>
      </c>
      <c r="AD84" s="4" t="s">
        <v>2934</v>
      </c>
      <c r="AE84" s="4" t="s">
        <v>2934</v>
      </c>
      <c r="AF84" s="4" t="s">
        <v>2934</v>
      </c>
      <c r="AG84" s="4" t="s">
        <v>2934</v>
      </c>
      <c r="AH84" s="4" t="s">
        <v>2934</v>
      </c>
      <c r="AI84" s="4" t="s">
        <v>2934</v>
      </c>
      <c r="AJ84" s="4" t="s">
        <v>2934</v>
      </c>
    </row>
    <row r="85" spans="1:36" x14ac:dyDescent="0.3">
      <c r="A85" s="1" t="s">
        <v>1122</v>
      </c>
      <c r="B85" s="2">
        <v>4677448</v>
      </c>
      <c r="C85" s="3" t="s">
        <v>2935</v>
      </c>
      <c r="D85" s="4">
        <v>508.37347827999997</v>
      </c>
      <c r="E85" s="3" t="s">
        <v>2976</v>
      </c>
      <c r="F85" s="3" t="s">
        <v>2977</v>
      </c>
      <c r="G85" s="3" t="s">
        <v>3078</v>
      </c>
      <c r="H85" s="3" t="s">
        <v>3078</v>
      </c>
      <c r="I85" s="3" t="s">
        <v>2979</v>
      </c>
      <c r="J85" s="4">
        <v>-31.441441000000001</v>
      </c>
      <c r="K85" s="4">
        <v>-22.975708999999998</v>
      </c>
      <c r="L85" s="4">
        <v>-14.108352</v>
      </c>
      <c r="M85" s="4">
        <v>-3.1806619999999999</v>
      </c>
      <c r="N85" s="4" t="s">
        <v>2924</v>
      </c>
      <c r="O85" s="4">
        <v>8.0785560000000007</v>
      </c>
      <c r="P85" s="4">
        <v>1.087143</v>
      </c>
      <c r="Q85" s="4">
        <v>13.317289000000001</v>
      </c>
      <c r="R85" s="4">
        <v>12.93159</v>
      </c>
      <c r="S85" s="3" t="s">
        <v>4864</v>
      </c>
      <c r="T85" s="5">
        <v>7.61</v>
      </c>
      <c r="U85" s="4">
        <v>508.37347827999997</v>
      </c>
      <c r="V85" s="10">
        <v>1221.1154779999999</v>
      </c>
      <c r="W85" s="4">
        <v>11.0381077529566</v>
      </c>
      <c r="X85" s="5">
        <v>11.34</v>
      </c>
      <c r="Y85" s="4">
        <v>7.53</v>
      </c>
      <c r="Z85" s="4" t="s">
        <v>2924</v>
      </c>
      <c r="AA85" s="10">
        <v>128.5472972972</v>
      </c>
      <c r="AB85" s="10" t="s">
        <v>2924</v>
      </c>
      <c r="AC85" s="4">
        <v>8.940334</v>
      </c>
      <c r="AD85" s="4">
        <v>8.5004168221332002</v>
      </c>
      <c r="AE85" s="4">
        <v>8.8126587030667007</v>
      </c>
      <c r="AF85" s="4">
        <v>13.317289000000001</v>
      </c>
      <c r="AG85" s="4">
        <v>11.9629827038095</v>
      </c>
      <c r="AH85" s="4">
        <v>12.9199428444463</v>
      </c>
      <c r="AI85" s="4">
        <v>1.087143</v>
      </c>
      <c r="AJ85" s="4">
        <v>1.203352</v>
      </c>
    </row>
    <row r="86" spans="1:36" x14ac:dyDescent="0.3">
      <c r="A86" s="1" t="s">
        <v>2023</v>
      </c>
      <c r="B86" s="2">
        <v>1020405</v>
      </c>
      <c r="C86" s="3" t="s">
        <v>2919</v>
      </c>
      <c r="D86" s="4">
        <v>510.62651523</v>
      </c>
      <c r="E86" s="3" t="s">
        <v>2930</v>
      </c>
      <c r="F86" s="3" t="s">
        <v>2931</v>
      </c>
      <c r="G86" s="3" t="s">
        <v>2931</v>
      </c>
      <c r="H86" s="3" t="s">
        <v>2932</v>
      </c>
      <c r="I86" s="3" t="s">
        <v>2933</v>
      </c>
      <c r="J86" s="4">
        <v>4.9075980000000001</v>
      </c>
      <c r="K86" s="4">
        <v>9.989236</v>
      </c>
      <c r="L86" s="4">
        <v>-10.021134</v>
      </c>
      <c r="M86" s="5">
        <v>-2.0701550000000002</v>
      </c>
      <c r="N86" s="4">
        <v>49.601941747572802</v>
      </c>
      <c r="O86" s="4">
        <v>11.571914</v>
      </c>
      <c r="P86" s="4">
        <v>1.0748770000000001</v>
      </c>
      <c r="Q86" s="4" t="s">
        <v>2934</v>
      </c>
      <c r="R86" s="4" t="s">
        <v>2934</v>
      </c>
      <c r="S86" s="3" t="s">
        <v>5762</v>
      </c>
      <c r="T86" s="4">
        <v>51.09</v>
      </c>
      <c r="U86" s="4">
        <v>510.62651523</v>
      </c>
      <c r="V86" s="10" t="s">
        <v>2934</v>
      </c>
      <c r="W86" s="4">
        <v>4.8346055979643801</v>
      </c>
      <c r="X86" s="4">
        <v>59.7</v>
      </c>
      <c r="Y86" s="4">
        <v>36.260100000000001</v>
      </c>
      <c r="Z86" s="4">
        <v>65.922580999999994</v>
      </c>
      <c r="AA86" s="10">
        <v>8.6961702127000002</v>
      </c>
      <c r="AB86" s="10">
        <v>11.895227008100001</v>
      </c>
      <c r="AC86" s="4" t="s">
        <v>2934</v>
      </c>
      <c r="AD86" s="4" t="s">
        <v>2934</v>
      </c>
      <c r="AE86" s="4" t="s">
        <v>2934</v>
      </c>
      <c r="AF86" s="4" t="s">
        <v>2934</v>
      </c>
      <c r="AG86" s="4" t="s">
        <v>2934</v>
      </c>
      <c r="AH86" s="4" t="s">
        <v>2934</v>
      </c>
      <c r="AI86" s="4">
        <v>1.0748770000000001</v>
      </c>
      <c r="AJ86" s="4">
        <v>1.4098459999999999</v>
      </c>
    </row>
    <row r="87" spans="1:36" x14ac:dyDescent="0.3">
      <c r="A87" s="1" t="s">
        <v>237</v>
      </c>
      <c r="B87" s="2">
        <v>4810919</v>
      </c>
      <c r="C87" s="3" t="s">
        <v>2940</v>
      </c>
      <c r="D87" s="4">
        <v>516.37310385000001</v>
      </c>
      <c r="E87" s="3" t="s">
        <v>2920</v>
      </c>
      <c r="F87" s="3" t="s">
        <v>2921</v>
      </c>
      <c r="G87" s="3" t="s">
        <v>2941</v>
      </c>
      <c r="H87" s="3" t="s">
        <v>2941</v>
      </c>
      <c r="I87" s="3" t="s">
        <v>2942</v>
      </c>
      <c r="J87" s="4">
        <v>19.140625</v>
      </c>
      <c r="K87" s="4">
        <v>-17.863555000000002</v>
      </c>
      <c r="L87" s="4">
        <v>-12.857143000000001</v>
      </c>
      <c r="M87" s="4">
        <v>-4.2887029999999999</v>
      </c>
      <c r="N87" s="4" t="s">
        <v>2924</v>
      </c>
      <c r="O87" s="4" t="s">
        <v>2924</v>
      </c>
      <c r="P87" s="4">
        <v>2.0962200000000002</v>
      </c>
      <c r="Q87" s="4" t="s">
        <v>2924</v>
      </c>
      <c r="R87" s="4" t="s">
        <v>2924</v>
      </c>
      <c r="S87" s="3" t="s">
        <v>3984</v>
      </c>
      <c r="T87" s="4">
        <v>9.15</v>
      </c>
      <c r="U87" s="4">
        <v>516.37310385000001</v>
      </c>
      <c r="V87" s="10">
        <v>273.05210299999999</v>
      </c>
      <c r="W87" s="4">
        <v>0</v>
      </c>
      <c r="X87" s="4">
        <v>16.899999999999999</v>
      </c>
      <c r="Y87" s="4">
        <v>6.58</v>
      </c>
      <c r="Z87" s="4" t="s">
        <v>2924</v>
      </c>
      <c r="AA87" s="10" t="s">
        <v>2924</v>
      </c>
      <c r="AB87" s="10" t="s">
        <v>2924</v>
      </c>
      <c r="AC87" s="4" t="s">
        <v>2934</v>
      </c>
      <c r="AD87" s="4" t="s">
        <v>2934</v>
      </c>
      <c r="AE87" s="4" t="s">
        <v>2934</v>
      </c>
      <c r="AF87" s="4" t="s">
        <v>2924</v>
      </c>
      <c r="AG87" s="4" t="s">
        <v>2924</v>
      </c>
      <c r="AH87" s="4" t="s">
        <v>2924</v>
      </c>
      <c r="AI87" s="4">
        <v>2.0962200000000002</v>
      </c>
      <c r="AJ87" s="4">
        <v>2.0962200000000002</v>
      </c>
    </row>
    <row r="88" spans="1:36" x14ac:dyDescent="0.3">
      <c r="A88" s="1" t="s">
        <v>590</v>
      </c>
      <c r="B88" s="2">
        <v>100790</v>
      </c>
      <c r="C88" s="3" t="s">
        <v>2919</v>
      </c>
      <c r="D88" s="4">
        <v>518.12883629999999</v>
      </c>
      <c r="E88" s="3" t="s">
        <v>2930</v>
      </c>
      <c r="F88" s="3" t="s">
        <v>2931</v>
      </c>
      <c r="G88" s="3" t="s">
        <v>2931</v>
      </c>
      <c r="H88" s="3" t="s">
        <v>2932</v>
      </c>
      <c r="I88" s="3" t="s">
        <v>2933</v>
      </c>
      <c r="J88" s="4">
        <v>10.225764</v>
      </c>
      <c r="K88" s="4">
        <v>6.1381069999999998</v>
      </c>
      <c r="L88" s="4">
        <v>-11.764706</v>
      </c>
      <c r="M88" s="4">
        <v>-1.7363850000000001</v>
      </c>
      <c r="N88" s="4">
        <v>10.6410256410256</v>
      </c>
      <c r="O88" s="4">
        <v>10.826086999999999</v>
      </c>
      <c r="P88" s="4">
        <v>0.94454099999999996</v>
      </c>
      <c r="Q88" s="4" t="s">
        <v>2934</v>
      </c>
      <c r="R88" s="4" t="s">
        <v>2934</v>
      </c>
      <c r="S88" s="3" t="s">
        <v>4333</v>
      </c>
      <c r="T88" s="4">
        <v>24.9</v>
      </c>
      <c r="U88" s="4">
        <v>518.12883629999999</v>
      </c>
      <c r="V88" s="10" t="s">
        <v>2934</v>
      </c>
      <c r="W88" s="4">
        <v>2.8915662650602401</v>
      </c>
      <c r="X88" s="4">
        <v>29.29</v>
      </c>
      <c r="Y88" s="4">
        <v>17.740100000000002</v>
      </c>
      <c r="Z88" s="4">
        <v>10.686695</v>
      </c>
      <c r="AA88" s="10">
        <v>10</v>
      </c>
      <c r="AB88" s="10">
        <v>10.802603036800001</v>
      </c>
      <c r="AC88" s="4" t="s">
        <v>2934</v>
      </c>
      <c r="AD88" s="4" t="s">
        <v>2934</v>
      </c>
      <c r="AE88" s="4" t="s">
        <v>2934</v>
      </c>
      <c r="AF88" s="4" t="s">
        <v>2934</v>
      </c>
      <c r="AG88" s="4" t="s">
        <v>2934</v>
      </c>
      <c r="AH88" s="4" t="s">
        <v>2934</v>
      </c>
      <c r="AI88" s="4">
        <v>0.94454099999999996</v>
      </c>
      <c r="AJ88" s="4">
        <v>1.027101</v>
      </c>
    </row>
    <row r="89" spans="1:36" x14ac:dyDescent="0.3">
      <c r="A89" s="1" t="s">
        <v>626</v>
      </c>
      <c r="B89" s="2">
        <v>4584959</v>
      </c>
      <c r="C89" s="3" t="s">
        <v>2935</v>
      </c>
      <c r="D89" s="4">
        <v>518.2188635</v>
      </c>
      <c r="E89" s="3" t="s">
        <v>2976</v>
      </c>
      <c r="F89" s="3" t="s">
        <v>2977</v>
      </c>
      <c r="G89" s="3" t="s">
        <v>3078</v>
      </c>
      <c r="H89" s="3" t="s">
        <v>3078</v>
      </c>
      <c r="I89" s="3" t="s">
        <v>2979</v>
      </c>
      <c r="J89" s="4">
        <v>-31.118618999999999</v>
      </c>
      <c r="K89" s="4">
        <v>2.8587440000000002</v>
      </c>
      <c r="L89" s="4">
        <v>-2.3416709999999998</v>
      </c>
      <c r="M89" s="4">
        <v>0.16375600000000001</v>
      </c>
      <c r="N89" s="4" t="s">
        <v>2924</v>
      </c>
      <c r="O89" s="4">
        <v>8.4097159999999995</v>
      </c>
      <c r="P89" s="5">
        <v>1.026114</v>
      </c>
      <c r="Q89" s="4">
        <v>15.430350000000001</v>
      </c>
      <c r="R89" s="4">
        <v>14.619662999999999</v>
      </c>
      <c r="S89" s="3" t="s">
        <v>4369</v>
      </c>
      <c r="T89" s="4">
        <v>18.350000000000001</v>
      </c>
      <c r="U89" s="4">
        <v>518.2188635</v>
      </c>
      <c r="V89" s="10">
        <v>983.11386300000004</v>
      </c>
      <c r="W89" s="4">
        <v>10.1362397820163</v>
      </c>
      <c r="X89" s="4">
        <v>28.1</v>
      </c>
      <c r="Y89" s="4">
        <v>15.06</v>
      </c>
      <c r="Z89" s="4" t="s">
        <v>2924</v>
      </c>
      <c r="AA89" s="10">
        <v>53.970588235199997</v>
      </c>
      <c r="AB89" s="10" t="s">
        <v>2924</v>
      </c>
      <c r="AC89" s="4">
        <v>8.5035620000000005</v>
      </c>
      <c r="AD89" s="4">
        <v>7.9851415837989004</v>
      </c>
      <c r="AE89" s="4">
        <v>8.4668898376793003</v>
      </c>
      <c r="AF89" s="4">
        <v>15.430350000000001</v>
      </c>
      <c r="AG89" s="4">
        <v>10.973355169604099</v>
      </c>
      <c r="AH89" s="4">
        <v>11.673856949474599</v>
      </c>
      <c r="AI89" s="5">
        <v>1.026114</v>
      </c>
      <c r="AJ89" s="4">
        <v>1.0307249999999999</v>
      </c>
    </row>
    <row r="90" spans="1:36" x14ac:dyDescent="0.3">
      <c r="A90" s="1" t="s">
        <v>781</v>
      </c>
      <c r="B90" s="2">
        <v>103348</v>
      </c>
      <c r="C90" s="3" t="s">
        <v>2919</v>
      </c>
      <c r="D90" s="4">
        <v>518.65595340000004</v>
      </c>
      <c r="E90" s="3" t="s">
        <v>2930</v>
      </c>
      <c r="F90" s="3" t="s">
        <v>2957</v>
      </c>
      <c r="G90" s="3" t="s">
        <v>2957</v>
      </c>
      <c r="H90" s="3" t="s">
        <v>3113</v>
      </c>
      <c r="I90" s="3" t="s">
        <v>3125</v>
      </c>
      <c r="J90" s="4">
        <v>10.221587</v>
      </c>
      <c r="K90" s="4">
        <v>5.0408720000000002</v>
      </c>
      <c r="L90" s="4">
        <v>-6.1472920000000002</v>
      </c>
      <c r="M90" s="4">
        <v>-0.89974299999999996</v>
      </c>
      <c r="N90" s="4">
        <v>20.8006496493431</v>
      </c>
      <c r="O90" s="4">
        <v>12.3406645019087</v>
      </c>
      <c r="P90" s="4">
        <v>1.013074</v>
      </c>
      <c r="Q90" s="4">
        <v>14.99493</v>
      </c>
      <c r="R90" s="4">
        <v>10.800685</v>
      </c>
      <c r="S90" s="3" t="s">
        <v>4524</v>
      </c>
      <c r="T90" s="4">
        <v>15.42</v>
      </c>
      <c r="U90" s="4">
        <v>518.65595340000004</v>
      </c>
      <c r="V90" s="10">
        <v>525.00518299999999</v>
      </c>
      <c r="W90" s="4">
        <v>4.4747081712062204</v>
      </c>
      <c r="X90" s="4">
        <v>17</v>
      </c>
      <c r="Y90" s="5">
        <v>12.260899999999999</v>
      </c>
      <c r="Z90" s="4">
        <v>20.697987000000001</v>
      </c>
      <c r="AA90" s="10">
        <v>13.350649350599999</v>
      </c>
      <c r="AB90" s="10">
        <v>16.231578947300001</v>
      </c>
      <c r="AC90" s="4">
        <v>0.53620199999999996</v>
      </c>
      <c r="AD90" s="4">
        <v>0.510028700246</v>
      </c>
      <c r="AE90" s="4">
        <v>0.5301529683224</v>
      </c>
      <c r="AF90" s="4">
        <v>14.99493</v>
      </c>
      <c r="AG90" s="4" t="s">
        <v>2934</v>
      </c>
      <c r="AH90" s="4" t="s">
        <v>2934</v>
      </c>
      <c r="AI90" s="4">
        <v>1.013074</v>
      </c>
      <c r="AJ90" s="4">
        <v>1.0262899999999999</v>
      </c>
    </row>
    <row r="91" spans="1:36" x14ac:dyDescent="0.3">
      <c r="A91" s="1" t="s">
        <v>385</v>
      </c>
      <c r="B91" s="2">
        <v>5732489</v>
      </c>
      <c r="C91" s="3" t="s">
        <v>2935</v>
      </c>
      <c r="D91" s="4">
        <v>519.63180288000001</v>
      </c>
      <c r="E91" s="3" t="s">
        <v>2930</v>
      </c>
      <c r="F91" s="3" t="s">
        <v>2953</v>
      </c>
      <c r="G91" s="3" t="s">
        <v>2954</v>
      </c>
      <c r="H91" s="3" t="s">
        <v>2955</v>
      </c>
      <c r="I91" s="3"/>
      <c r="J91" s="4">
        <v>5.9578369999999996</v>
      </c>
      <c r="K91" s="4">
        <v>-5.439673</v>
      </c>
      <c r="L91" s="4">
        <v>-2.775442</v>
      </c>
      <c r="M91" s="4">
        <v>2.3914970000000002</v>
      </c>
      <c r="N91" s="4" t="s">
        <v>2934</v>
      </c>
      <c r="O91" s="4" t="s">
        <v>2934</v>
      </c>
      <c r="P91" s="4" t="s">
        <v>2934</v>
      </c>
      <c r="Q91" s="4" t="s">
        <v>2934</v>
      </c>
      <c r="R91" s="4" t="s">
        <v>2934</v>
      </c>
      <c r="S91" s="3" t="s">
        <v>4130</v>
      </c>
      <c r="T91" s="4">
        <v>23.12</v>
      </c>
      <c r="U91" s="4">
        <v>519.63180288000001</v>
      </c>
      <c r="V91" s="10" t="s">
        <v>2934</v>
      </c>
      <c r="W91" s="4">
        <v>7.0588235294117601</v>
      </c>
      <c r="X91" s="4">
        <v>24.936</v>
      </c>
      <c r="Y91" s="4">
        <v>20.11</v>
      </c>
      <c r="Z91" s="4" t="s">
        <v>2934</v>
      </c>
      <c r="AA91" s="10" t="s">
        <v>2934</v>
      </c>
      <c r="AB91" s="10" t="s">
        <v>2934</v>
      </c>
      <c r="AC91" s="4" t="s">
        <v>2934</v>
      </c>
      <c r="AD91" s="4" t="s">
        <v>2934</v>
      </c>
      <c r="AE91" s="4" t="s">
        <v>2934</v>
      </c>
      <c r="AF91" s="4" t="s">
        <v>2934</v>
      </c>
      <c r="AG91" s="4" t="s">
        <v>2934</v>
      </c>
      <c r="AH91" s="4" t="s">
        <v>2934</v>
      </c>
      <c r="AI91" s="4" t="s">
        <v>2934</v>
      </c>
      <c r="AJ91" s="4" t="s">
        <v>2934</v>
      </c>
    </row>
    <row r="92" spans="1:36" x14ac:dyDescent="0.3">
      <c r="A92" s="1" t="s">
        <v>367</v>
      </c>
      <c r="B92" s="2">
        <v>5722111</v>
      </c>
      <c r="C92" s="3" t="s">
        <v>2935</v>
      </c>
      <c r="D92" s="4">
        <v>520.97473167999999</v>
      </c>
      <c r="E92" s="3" t="s">
        <v>2930</v>
      </c>
      <c r="F92" s="3" t="s">
        <v>2953</v>
      </c>
      <c r="G92" s="3" t="s">
        <v>2954</v>
      </c>
      <c r="H92" s="3" t="s">
        <v>2955</v>
      </c>
      <c r="I92" s="3"/>
      <c r="J92" s="4">
        <v>-5.2891750000000002</v>
      </c>
      <c r="K92" s="4">
        <v>-8.1055159999999997</v>
      </c>
      <c r="L92" s="4">
        <v>-3.6217299999999999</v>
      </c>
      <c r="M92" s="4">
        <v>2.3504269999999998</v>
      </c>
      <c r="N92" s="4">
        <v>9.7780050000000003</v>
      </c>
      <c r="O92" s="4">
        <v>14.951229</v>
      </c>
      <c r="P92" s="4">
        <v>0.86704700000000001</v>
      </c>
      <c r="Q92" s="4" t="s">
        <v>2934</v>
      </c>
      <c r="R92" s="4" t="s">
        <v>2924</v>
      </c>
      <c r="S92" s="3" t="s">
        <v>4112</v>
      </c>
      <c r="T92" s="4">
        <v>38.32</v>
      </c>
      <c r="U92" s="4">
        <v>520.97473167999999</v>
      </c>
      <c r="V92" s="10">
        <v>522.00244099999998</v>
      </c>
      <c r="W92" s="4">
        <v>8.2077244258872692</v>
      </c>
      <c r="X92" s="4">
        <v>42.86</v>
      </c>
      <c r="Y92" s="4">
        <v>36.870100000000001</v>
      </c>
      <c r="Z92" s="4">
        <v>9.7780050000000003</v>
      </c>
      <c r="AA92" s="10" t="s">
        <v>2934</v>
      </c>
      <c r="AB92" s="10" t="s">
        <v>2934</v>
      </c>
      <c r="AC92" s="4">
        <v>65.323949999999996</v>
      </c>
      <c r="AD92" s="4" t="s">
        <v>2934</v>
      </c>
      <c r="AE92" s="4" t="s">
        <v>2934</v>
      </c>
      <c r="AF92" s="4" t="s">
        <v>2934</v>
      </c>
      <c r="AG92" s="4" t="s">
        <v>2934</v>
      </c>
      <c r="AH92" s="4" t="s">
        <v>2934</v>
      </c>
      <c r="AI92" s="4">
        <v>0.86704700000000001</v>
      </c>
      <c r="AJ92" s="4">
        <v>0.86704700000000001</v>
      </c>
    </row>
    <row r="93" spans="1:36" x14ac:dyDescent="0.3">
      <c r="A93" s="1" t="s">
        <v>364</v>
      </c>
      <c r="B93" s="2">
        <v>5727003</v>
      </c>
      <c r="C93" s="3" t="s">
        <v>2935</v>
      </c>
      <c r="D93" s="4">
        <v>522.06537233999995</v>
      </c>
      <c r="E93" s="3" t="s">
        <v>2930</v>
      </c>
      <c r="F93" s="3" t="s">
        <v>2953</v>
      </c>
      <c r="G93" s="3" t="s">
        <v>2954</v>
      </c>
      <c r="H93" s="3" t="s">
        <v>2955</v>
      </c>
      <c r="I93" s="3"/>
      <c r="J93" s="4">
        <v>1.328273</v>
      </c>
      <c r="K93" s="4">
        <v>-7.7720209999999996</v>
      </c>
      <c r="L93" s="4">
        <v>-3.2608700000000002</v>
      </c>
      <c r="M93" s="4">
        <v>0.37594</v>
      </c>
      <c r="N93" s="4">
        <v>6.4259930000000001</v>
      </c>
      <c r="O93" s="4">
        <v>11.125</v>
      </c>
      <c r="P93" s="4">
        <v>0.86017999999999994</v>
      </c>
      <c r="Q93" s="4" t="s">
        <v>2934</v>
      </c>
      <c r="R93" s="4">
        <v>31.985585</v>
      </c>
      <c r="S93" s="3" t="s">
        <v>4109</v>
      </c>
      <c r="T93" s="4">
        <v>5.34</v>
      </c>
      <c r="U93" s="4">
        <v>522.06537233999995</v>
      </c>
      <c r="V93" s="10">
        <v>521.98360200000002</v>
      </c>
      <c r="W93" s="4">
        <v>9.5730337078651697</v>
      </c>
      <c r="X93" s="4">
        <v>5.83</v>
      </c>
      <c r="Y93" s="5">
        <v>5.1279000000000003</v>
      </c>
      <c r="Z93" s="4">
        <v>6.4259930000000001</v>
      </c>
      <c r="AA93" s="10" t="s">
        <v>2934</v>
      </c>
      <c r="AB93" s="10" t="s">
        <v>2934</v>
      </c>
      <c r="AC93" s="4">
        <v>33.864547999999999</v>
      </c>
      <c r="AD93" s="4" t="s">
        <v>2934</v>
      </c>
      <c r="AE93" s="4" t="s">
        <v>2934</v>
      </c>
      <c r="AF93" s="4" t="s">
        <v>2934</v>
      </c>
      <c r="AG93" s="4" t="s">
        <v>2934</v>
      </c>
      <c r="AH93" s="4" t="s">
        <v>2934</v>
      </c>
      <c r="AI93" s="4">
        <v>0.86017999999999994</v>
      </c>
      <c r="AJ93" s="4">
        <v>0.86017999999999994</v>
      </c>
    </row>
    <row r="94" spans="1:36" x14ac:dyDescent="0.3">
      <c r="A94" s="1" t="s">
        <v>1726</v>
      </c>
      <c r="B94" s="2">
        <v>1022911</v>
      </c>
      <c r="C94" s="3" t="s">
        <v>2919</v>
      </c>
      <c r="D94" s="4">
        <v>522.41024885000002</v>
      </c>
      <c r="E94" s="3" t="s">
        <v>2930</v>
      </c>
      <c r="F94" s="3" t="s">
        <v>2931</v>
      </c>
      <c r="G94" s="3" t="s">
        <v>2931</v>
      </c>
      <c r="H94" s="3" t="s">
        <v>2932</v>
      </c>
      <c r="I94" s="3" t="s">
        <v>2933</v>
      </c>
      <c r="J94" s="4">
        <v>-11.429608</v>
      </c>
      <c r="K94" s="4">
        <v>10.452489</v>
      </c>
      <c r="L94" s="4">
        <v>-9.6929339999999993</v>
      </c>
      <c r="M94" s="4">
        <v>-0.77235799999999999</v>
      </c>
      <c r="N94" s="4">
        <v>10.5670995670996</v>
      </c>
      <c r="O94" s="4">
        <v>3.5203350000000002</v>
      </c>
      <c r="P94" s="4">
        <v>0.73790800000000001</v>
      </c>
      <c r="Q94" s="4" t="s">
        <v>2934</v>
      </c>
      <c r="R94" s="4" t="s">
        <v>2934</v>
      </c>
      <c r="S94" s="3" t="s">
        <v>5467</v>
      </c>
      <c r="T94" s="4">
        <v>24.41</v>
      </c>
      <c r="U94" s="4">
        <v>522.41024885000002</v>
      </c>
      <c r="V94" s="10" t="s">
        <v>2934</v>
      </c>
      <c r="W94" s="4">
        <v>5.0798852929127403</v>
      </c>
      <c r="X94" s="4">
        <v>28.1</v>
      </c>
      <c r="Y94" s="4">
        <v>20.54</v>
      </c>
      <c r="Z94" s="4">
        <v>10.599218</v>
      </c>
      <c r="AA94" s="10">
        <v>9.0340488526999998</v>
      </c>
      <c r="AB94" s="10">
        <v>11.3324048282</v>
      </c>
      <c r="AC94" s="4" t="s">
        <v>2934</v>
      </c>
      <c r="AD94" s="4" t="s">
        <v>2934</v>
      </c>
      <c r="AE94" s="4" t="s">
        <v>2934</v>
      </c>
      <c r="AF94" s="4" t="s">
        <v>2934</v>
      </c>
      <c r="AG94" s="4" t="s">
        <v>2934</v>
      </c>
      <c r="AH94" s="4" t="s">
        <v>2934</v>
      </c>
      <c r="AI94" s="4">
        <v>0.73790800000000001</v>
      </c>
      <c r="AJ94" s="4">
        <v>0.98024299999999998</v>
      </c>
    </row>
    <row r="95" spans="1:36" x14ac:dyDescent="0.3">
      <c r="A95" s="1" t="s">
        <v>1826</v>
      </c>
      <c r="B95" s="2">
        <v>4091029</v>
      </c>
      <c r="C95" s="3" t="s">
        <v>2919</v>
      </c>
      <c r="D95" s="4">
        <v>524.45500971000001</v>
      </c>
      <c r="E95" s="3" t="s">
        <v>2930</v>
      </c>
      <c r="F95" s="3" t="s">
        <v>2953</v>
      </c>
      <c r="G95" s="3" t="s">
        <v>3049</v>
      </c>
      <c r="H95" s="3" t="s">
        <v>3050</v>
      </c>
      <c r="I95" s="3" t="s">
        <v>2971</v>
      </c>
      <c r="J95" s="4">
        <v>-32.121923000000002</v>
      </c>
      <c r="K95" s="4">
        <v>-11.332312</v>
      </c>
      <c r="L95" s="4">
        <v>-6.9131830000000001</v>
      </c>
      <c r="M95" s="4">
        <v>-2.5252530000000002</v>
      </c>
      <c r="N95" s="4" t="s">
        <v>2924</v>
      </c>
      <c r="O95" s="4" t="s">
        <v>2924</v>
      </c>
      <c r="P95" s="4">
        <v>0.57715300000000003</v>
      </c>
      <c r="Q95" s="4" t="s">
        <v>2934</v>
      </c>
      <c r="R95" s="4" t="s">
        <v>2934</v>
      </c>
      <c r="S95" s="3" t="s">
        <v>5567</v>
      </c>
      <c r="T95" s="4">
        <v>5.79</v>
      </c>
      <c r="U95" s="4">
        <v>524.45500971000001</v>
      </c>
      <c r="V95" s="10" t="s">
        <v>2934</v>
      </c>
      <c r="W95" s="4">
        <v>13.816925734024201</v>
      </c>
      <c r="X95" s="4">
        <v>8.67</v>
      </c>
      <c r="Y95" s="5">
        <v>5.14</v>
      </c>
      <c r="Z95" s="4" t="s">
        <v>2924</v>
      </c>
      <c r="AA95" s="10">
        <v>12.8666666666</v>
      </c>
      <c r="AB95" s="10" t="s">
        <v>2924</v>
      </c>
      <c r="AC95" s="4" t="s">
        <v>2934</v>
      </c>
      <c r="AD95" s="4" t="s">
        <v>2934</v>
      </c>
      <c r="AE95" s="4" t="s">
        <v>2934</v>
      </c>
      <c r="AF95" s="4" t="s">
        <v>2934</v>
      </c>
      <c r="AG95" s="4" t="s">
        <v>2934</v>
      </c>
      <c r="AH95" s="4" t="s">
        <v>2934</v>
      </c>
      <c r="AI95" s="4">
        <v>0.57715300000000003</v>
      </c>
      <c r="AJ95" s="4">
        <v>0.57715300000000003</v>
      </c>
    </row>
    <row r="96" spans="1:36" x14ac:dyDescent="0.3">
      <c r="A96" s="1" t="s">
        <v>1578</v>
      </c>
      <c r="B96" s="2">
        <v>4211977</v>
      </c>
      <c r="C96" s="3" t="s">
        <v>2919</v>
      </c>
      <c r="D96" s="4">
        <v>524.45983450000006</v>
      </c>
      <c r="E96" s="3" t="s">
        <v>2930</v>
      </c>
      <c r="F96" s="3" t="s">
        <v>2953</v>
      </c>
      <c r="G96" s="3" t="s">
        <v>3101</v>
      </c>
      <c r="H96" s="3" t="s">
        <v>3101</v>
      </c>
      <c r="I96" s="3" t="s">
        <v>3552</v>
      </c>
      <c r="J96" s="4">
        <v>29.452507000000001</v>
      </c>
      <c r="K96" s="4">
        <v>-30.432471</v>
      </c>
      <c r="L96" s="4">
        <v>-10.490308000000001</v>
      </c>
      <c r="M96" s="4">
        <v>-0.90886100000000003</v>
      </c>
      <c r="N96" s="4" t="s">
        <v>2924</v>
      </c>
      <c r="O96" s="4">
        <v>9.2527109999999997</v>
      </c>
      <c r="P96" s="4">
        <v>5.5634300000000003</v>
      </c>
      <c r="Q96" s="4">
        <v>19.499345000000002</v>
      </c>
      <c r="R96" s="4">
        <v>12.193759999999999</v>
      </c>
      <c r="S96" s="3" t="s">
        <v>5319</v>
      </c>
      <c r="T96" s="4">
        <v>39.25</v>
      </c>
      <c r="U96" s="4">
        <v>524.45983450000006</v>
      </c>
      <c r="V96" s="10">
        <v>976.54183399999999</v>
      </c>
      <c r="W96" s="4">
        <v>0</v>
      </c>
      <c r="X96" s="4">
        <v>62.49</v>
      </c>
      <c r="Y96" s="4">
        <v>24.55</v>
      </c>
      <c r="Z96" s="4" t="s">
        <v>2924</v>
      </c>
      <c r="AA96" s="10">
        <v>10.4904450086</v>
      </c>
      <c r="AB96" s="10">
        <v>14.760078219</v>
      </c>
      <c r="AC96" s="4">
        <v>1.2632319999999999</v>
      </c>
      <c r="AD96" s="4">
        <v>0.9627960904956</v>
      </c>
      <c r="AE96" s="4">
        <v>1.1146255480864</v>
      </c>
      <c r="AF96" s="4">
        <v>19.499345000000002</v>
      </c>
      <c r="AG96" s="4">
        <v>8.6890995755736995</v>
      </c>
      <c r="AH96" s="4">
        <v>10.4246736597769</v>
      </c>
      <c r="AI96" s="4">
        <v>5.5634300000000003</v>
      </c>
      <c r="AJ96" s="4" t="s">
        <v>2924</v>
      </c>
    </row>
    <row r="97" spans="1:36" x14ac:dyDescent="0.3">
      <c r="A97" s="1" t="s">
        <v>16</v>
      </c>
      <c r="B97" s="2">
        <v>19477916</v>
      </c>
      <c r="C97" s="3" t="s">
        <v>2935</v>
      </c>
      <c r="D97" s="4">
        <v>525.0483322</v>
      </c>
      <c r="E97" s="3" t="s">
        <v>2930</v>
      </c>
      <c r="F97" s="3" t="s">
        <v>2953</v>
      </c>
      <c r="G97" s="3" t="s">
        <v>2954</v>
      </c>
      <c r="H97" s="3" t="s">
        <v>2955</v>
      </c>
      <c r="I97" s="3" t="s">
        <v>2971</v>
      </c>
      <c r="J97" s="4">
        <v>1.114827</v>
      </c>
      <c r="K97" s="4">
        <v>-9.5712860000000006</v>
      </c>
      <c r="L97" s="4">
        <v>-8.1983809999999995</v>
      </c>
      <c r="M97" s="4">
        <v>2.428007</v>
      </c>
      <c r="N97" s="4" t="s">
        <v>2934</v>
      </c>
      <c r="O97" s="4" t="s">
        <v>2934</v>
      </c>
      <c r="P97" s="4" t="s">
        <v>2934</v>
      </c>
      <c r="Q97" s="4" t="s">
        <v>2934</v>
      </c>
      <c r="R97" s="4" t="s">
        <v>2934</v>
      </c>
      <c r="S97" s="3" t="s">
        <v>3763</v>
      </c>
      <c r="T97" s="4">
        <v>18.14</v>
      </c>
      <c r="U97" s="4">
        <v>525.0483322</v>
      </c>
      <c r="V97" s="10" t="s">
        <v>2934</v>
      </c>
      <c r="W97" s="4">
        <v>13.230429988974601</v>
      </c>
      <c r="X97" s="4">
        <v>20.350000000000001</v>
      </c>
      <c r="Y97" s="4">
        <v>16.579999999999998</v>
      </c>
      <c r="Z97" s="4" t="s">
        <v>2934</v>
      </c>
      <c r="AA97" s="10" t="s">
        <v>2934</v>
      </c>
      <c r="AB97" s="10" t="s">
        <v>2934</v>
      </c>
      <c r="AC97" s="4" t="s">
        <v>2934</v>
      </c>
      <c r="AD97" s="4" t="s">
        <v>2934</v>
      </c>
      <c r="AE97" s="4" t="s">
        <v>2934</v>
      </c>
      <c r="AF97" s="4" t="s">
        <v>2934</v>
      </c>
      <c r="AG97" s="4" t="s">
        <v>2934</v>
      </c>
      <c r="AH97" s="4" t="s">
        <v>2934</v>
      </c>
      <c r="AI97" s="4" t="s">
        <v>2934</v>
      </c>
      <c r="AJ97" s="4" t="s">
        <v>2934</v>
      </c>
    </row>
    <row r="98" spans="1:36" x14ac:dyDescent="0.3">
      <c r="A98" s="1" t="s">
        <v>2327</v>
      </c>
      <c r="B98" s="2">
        <v>4254612</v>
      </c>
      <c r="C98" s="3" t="s">
        <v>2935</v>
      </c>
      <c r="D98" s="4">
        <v>525.56391269999995</v>
      </c>
      <c r="E98" s="3" t="s">
        <v>2930</v>
      </c>
      <c r="F98" s="3" t="s">
        <v>2931</v>
      </c>
      <c r="G98" s="3" t="s">
        <v>2931</v>
      </c>
      <c r="H98" s="3" t="s">
        <v>2932</v>
      </c>
      <c r="I98" s="3" t="s">
        <v>2933</v>
      </c>
      <c r="J98" s="4">
        <v>26.786442999999998</v>
      </c>
      <c r="K98" s="4">
        <v>8.4148049999999994</v>
      </c>
      <c r="L98" s="4">
        <v>-14.321192</v>
      </c>
      <c r="M98" s="4">
        <v>-1.365947</v>
      </c>
      <c r="N98" s="4">
        <v>16.005154639175299</v>
      </c>
      <c r="O98" s="4">
        <v>12.905237</v>
      </c>
      <c r="P98" s="4">
        <v>1.074729</v>
      </c>
      <c r="Q98" s="4" t="s">
        <v>2934</v>
      </c>
      <c r="R98" s="4" t="s">
        <v>2934</v>
      </c>
      <c r="S98" s="3" t="s">
        <v>6066</v>
      </c>
      <c r="T98" s="4">
        <v>31.05</v>
      </c>
      <c r="U98" s="4">
        <v>525.56391269999995</v>
      </c>
      <c r="V98" s="10" t="s">
        <v>2934</v>
      </c>
      <c r="W98" s="4">
        <v>1.0305958132045101</v>
      </c>
      <c r="X98" s="4">
        <v>37.72</v>
      </c>
      <c r="Y98" s="4">
        <v>19</v>
      </c>
      <c r="Z98" s="4">
        <v>16.088083000000001</v>
      </c>
      <c r="AA98" s="10">
        <v>14.1780821917</v>
      </c>
      <c r="AB98" s="10">
        <v>15.525</v>
      </c>
      <c r="AC98" s="4" t="s">
        <v>2934</v>
      </c>
      <c r="AD98" s="4" t="s">
        <v>2934</v>
      </c>
      <c r="AE98" s="4" t="s">
        <v>2934</v>
      </c>
      <c r="AF98" s="4" t="s">
        <v>2934</v>
      </c>
      <c r="AG98" s="4" t="s">
        <v>2934</v>
      </c>
      <c r="AH98" s="4" t="s">
        <v>2934</v>
      </c>
      <c r="AI98" s="4">
        <v>1.074729</v>
      </c>
      <c r="AJ98" s="4">
        <v>1.369712</v>
      </c>
    </row>
    <row r="99" spans="1:36" x14ac:dyDescent="0.3">
      <c r="A99" s="1" t="s">
        <v>2148</v>
      </c>
      <c r="B99" s="2">
        <v>4885921</v>
      </c>
      <c r="C99" s="3" t="s">
        <v>2919</v>
      </c>
      <c r="D99" s="4">
        <v>525.94375935999994</v>
      </c>
      <c r="E99" s="3" t="s">
        <v>3031</v>
      </c>
      <c r="F99" s="3" t="s">
        <v>3031</v>
      </c>
      <c r="G99" s="3" t="s">
        <v>3051</v>
      </c>
      <c r="H99" s="3" t="s">
        <v>3079</v>
      </c>
      <c r="I99" s="3" t="s">
        <v>3096</v>
      </c>
      <c r="J99" s="4">
        <v>-41.268917000000002</v>
      </c>
      <c r="K99" s="4">
        <v>-12.337097999999999</v>
      </c>
      <c r="L99" s="4">
        <v>-20.986688000000001</v>
      </c>
      <c r="M99" s="4">
        <v>-1.5609759999999999</v>
      </c>
      <c r="N99" s="4">
        <v>14.131653</v>
      </c>
      <c r="O99" s="4">
        <v>7.6613519999999999</v>
      </c>
      <c r="P99" s="4">
        <v>1.464866</v>
      </c>
      <c r="Q99" s="4">
        <v>5.2734009999999998</v>
      </c>
      <c r="R99" s="4">
        <v>14.477425999999999</v>
      </c>
      <c r="S99" s="3" t="s">
        <v>5887</v>
      </c>
      <c r="T99" s="4">
        <v>10.09</v>
      </c>
      <c r="U99" s="4">
        <v>525.94375935999994</v>
      </c>
      <c r="V99" s="10">
        <v>593.06775900000002</v>
      </c>
      <c r="W99" s="4">
        <v>0</v>
      </c>
      <c r="X99" s="4">
        <v>22.7</v>
      </c>
      <c r="Y99" s="5">
        <v>9.0299999999999994</v>
      </c>
      <c r="Z99" s="4">
        <v>14.131653</v>
      </c>
      <c r="AA99" s="10">
        <v>5.7988505747000003</v>
      </c>
      <c r="AB99" s="10">
        <v>26.552631578900002</v>
      </c>
      <c r="AC99" s="4">
        <v>0.84950700000000001</v>
      </c>
      <c r="AD99" s="4">
        <v>0.70005077916309999</v>
      </c>
      <c r="AE99" s="4">
        <v>0.86415906304500001</v>
      </c>
      <c r="AF99" s="4">
        <v>5.2734009999999998</v>
      </c>
      <c r="AG99" s="4">
        <v>3.0322111803718999</v>
      </c>
      <c r="AH99" s="4">
        <v>5.1283178955165001</v>
      </c>
      <c r="AI99" s="4">
        <v>1.464866</v>
      </c>
      <c r="AJ99" s="4">
        <v>1.464866</v>
      </c>
    </row>
    <row r="100" spans="1:36" x14ac:dyDescent="0.3">
      <c r="A100" s="1" t="s">
        <v>951</v>
      </c>
      <c r="B100" s="2">
        <v>100716</v>
      </c>
      <c r="C100" s="3" t="s">
        <v>2956</v>
      </c>
      <c r="D100" s="4">
        <v>526.22824800000001</v>
      </c>
      <c r="E100" s="3" t="s">
        <v>2930</v>
      </c>
      <c r="F100" s="3" t="s">
        <v>2931</v>
      </c>
      <c r="G100" s="3" t="s">
        <v>2931</v>
      </c>
      <c r="H100" s="3" t="s">
        <v>2932</v>
      </c>
      <c r="I100" s="3" t="s">
        <v>2933</v>
      </c>
      <c r="J100" s="4">
        <v>-3.1141869999999998</v>
      </c>
      <c r="K100" s="4">
        <v>-4.2407659999999998</v>
      </c>
      <c r="L100" s="4">
        <v>-10.771191999999999</v>
      </c>
      <c r="M100" s="4">
        <v>-3.7138930000000001</v>
      </c>
      <c r="N100" s="4">
        <v>11.3821138211382</v>
      </c>
      <c r="O100" s="4">
        <v>8.9916509999999992</v>
      </c>
      <c r="P100" s="4">
        <v>1.196377</v>
      </c>
      <c r="Q100" s="4" t="s">
        <v>2934</v>
      </c>
      <c r="R100" s="4" t="s">
        <v>2934</v>
      </c>
      <c r="S100" s="3" t="s">
        <v>4693</v>
      </c>
      <c r="T100" s="4">
        <v>14</v>
      </c>
      <c r="U100" s="4">
        <v>526.22824800000001</v>
      </c>
      <c r="V100" s="10" t="s">
        <v>2934</v>
      </c>
      <c r="W100" s="4">
        <v>4.8571428571428603</v>
      </c>
      <c r="X100" s="4">
        <v>16.32</v>
      </c>
      <c r="Y100" s="4">
        <v>11.55</v>
      </c>
      <c r="Z100" s="4">
        <v>11.382114</v>
      </c>
      <c r="AA100" s="10">
        <v>9.9290780140999999</v>
      </c>
      <c r="AB100" s="10">
        <v>11.382113821100001</v>
      </c>
      <c r="AC100" s="4" t="s">
        <v>2934</v>
      </c>
      <c r="AD100" s="4" t="s">
        <v>2934</v>
      </c>
      <c r="AE100" s="4" t="s">
        <v>2934</v>
      </c>
      <c r="AF100" s="4" t="s">
        <v>2934</v>
      </c>
      <c r="AG100" s="4" t="s">
        <v>2934</v>
      </c>
      <c r="AH100" s="4" t="s">
        <v>2934</v>
      </c>
      <c r="AI100" s="4">
        <v>1.196377</v>
      </c>
      <c r="AJ100" s="4">
        <v>2.0929880000000001</v>
      </c>
    </row>
    <row r="101" spans="1:36" x14ac:dyDescent="0.3">
      <c r="A101" s="1" t="s">
        <v>1379</v>
      </c>
      <c r="B101" s="2">
        <v>5721449</v>
      </c>
      <c r="C101" s="3" t="s">
        <v>2935</v>
      </c>
      <c r="D101" s="4">
        <v>527.90080355999999</v>
      </c>
      <c r="E101" s="3" t="s">
        <v>2930</v>
      </c>
      <c r="F101" s="3" t="s">
        <v>2953</v>
      </c>
      <c r="G101" s="3" t="s">
        <v>2954</v>
      </c>
      <c r="H101" s="3" t="s">
        <v>2955</v>
      </c>
      <c r="I101" s="3"/>
      <c r="J101" s="4">
        <v>0.104932</v>
      </c>
      <c r="K101" s="4">
        <v>-6.7448680000000003</v>
      </c>
      <c r="L101" s="4">
        <v>-6.2868370000000002</v>
      </c>
      <c r="M101" s="4">
        <v>-0.104712</v>
      </c>
      <c r="N101" s="4">
        <v>9.9168400000000005</v>
      </c>
      <c r="O101" s="4">
        <v>9.906542</v>
      </c>
      <c r="P101" s="4">
        <v>0.86561999999999995</v>
      </c>
      <c r="Q101" s="4" t="s">
        <v>2934</v>
      </c>
      <c r="R101" s="4">
        <v>37.734712000000002</v>
      </c>
      <c r="S101" s="3" t="s">
        <v>5121</v>
      </c>
      <c r="T101" s="4">
        <v>9.5399999999999991</v>
      </c>
      <c r="U101" s="4">
        <v>527.90080355999999</v>
      </c>
      <c r="V101" s="10">
        <v>844.49066300000004</v>
      </c>
      <c r="W101" s="4">
        <v>7.89937106918239</v>
      </c>
      <c r="X101" s="5">
        <v>10.4696</v>
      </c>
      <c r="Y101" s="5">
        <v>9.15</v>
      </c>
      <c r="Z101" s="4">
        <v>9.9168400000000005</v>
      </c>
      <c r="AA101" s="10" t="s">
        <v>2934</v>
      </c>
      <c r="AB101" s="10" t="s">
        <v>2934</v>
      </c>
      <c r="AC101" s="4">
        <v>19.757673</v>
      </c>
      <c r="AD101" s="4" t="s">
        <v>2934</v>
      </c>
      <c r="AE101" s="4" t="s">
        <v>2934</v>
      </c>
      <c r="AF101" s="4" t="s">
        <v>2934</v>
      </c>
      <c r="AG101" s="4" t="s">
        <v>2934</v>
      </c>
      <c r="AH101" s="4" t="s">
        <v>2934</v>
      </c>
      <c r="AI101" s="4">
        <v>0.86561999999999995</v>
      </c>
      <c r="AJ101" s="4">
        <v>0.86561999999999995</v>
      </c>
    </row>
    <row r="102" spans="1:36" x14ac:dyDescent="0.3">
      <c r="A102" s="1" t="s">
        <v>2295</v>
      </c>
      <c r="B102" s="2">
        <v>1027751</v>
      </c>
      <c r="C102" s="3" t="s">
        <v>2919</v>
      </c>
      <c r="D102" s="4">
        <v>528.22933620000003</v>
      </c>
      <c r="E102" s="3" t="s">
        <v>2930</v>
      </c>
      <c r="F102" s="3" t="s">
        <v>2931</v>
      </c>
      <c r="G102" s="3" t="s">
        <v>2931</v>
      </c>
      <c r="H102" s="3" t="s">
        <v>2932</v>
      </c>
      <c r="I102" s="3" t="s">
        <v>2933</v>
      </c>
      <c r="J102" s="4">
        <v>11.228070000000001</v>
      </c>
      <c r="K102" s="4">
        <v>15.188954000000001</v>
      </c>
      <c r="L102" s="4">
        <v>-3.5888080000000002</v>
      </c>
      <c r="M102" s="4">
        <v>-0.99937500000000001</v>
      </c>
      <c r="N102" s="4">
        <v>12.68</v>
      </c>
      <c r="O102" s="4">
        <v>11.899399000000001</v>
      </c>
      <c r="P102" s="5">
        <v>0.99056299999999997</v>
      </c>
      <c r="Q102" s="4" t="s">
        <v>2934</v>
      </c>
      <c r="R102" s="4" t="s">
        <v>2934</v>
      </c>
      <c r="S102" s="3" t="s">
        <v>6034</v>
      </c>
      <c r="T102" s="4">
        <v>15.85</v>
      </c>
      <c r="U102" s="4">
        <v>528.22933620000003</v>
      </c>
      <c r="V102" s="10" t="s">
        <v>2934</v>
      </c>
      <c r="W102" s="4">
        <v>3.0283911671924302</v>
      </c>
      <c r="X102" s="4">
        <v>17.61</v>
      </c>
      <c r="Y102" s="5">
        <v>10.06</v>
      </c>
      <c r="Z102" s="4">
        <v>12.844408</v>
      </c>
      <c r="AA102" s="10">
        <v>10.819112627899999</v>
      </c>
      <c r="AB102" s="10">
        <v>12.3828125</v>
      </c>
      <c r="AC102" s="4" t="s">
        <v>2934</v>
      </c>
      <c r="AD102" s="4" t="s">
        <v>2934</v>
      </c>
      <c r="AE102" s="4" t="s">
        <v>2934</v>
      </c>
      <c r="AF102" s="4" t="s">
        <v>2934</v>
      </c>
      <c r="AG102" s="4" t="s">
        <v>2934</v>
      </c>
      <c r="AH102" s="4" t="s">
        <v>2934</v>
      </c>
      <c r="AI102" s="5">
        <v>0.99056299999999997</v>
      </c>
      <c r="AJ102" s="4">
        <v>1.230208</v>
      </c>
    </row>
    <row r="103" spans="1:36" x14ac:dyDescent="0.3">
      <c r="A103" s="1" t="s">
        <v>2563</v>
      </c>
      <c r="B103" s="2">
        <v>23266914</v>
      </c>
      <c r="C103" s="3" t="s">
        <v>2919</v>
      </c>
      <c r="D103" s="4">
        <v>529.35106949999999</v>
      </c>
      <c r="E103" s="3" t="s">
        <v>2930</v>
      </c>
      <c r="F103" s="3" t="s">
        <v>2953</v>
      </c>
      <c r="G103" s="3" t="s">
        <v>2954</v>
      </c>
      <c r="H103" s="3" t="s">
        <v>2955</v>
      </c>
      <c r="I103" s="3"/>
      <c r="J103" s="4">
        <v>6.3829789999999997</v>
      </c>
      <c r="K103" s="4">
        <v>-5.7142860000000004</v>
      </c>
      <c r="L103" s="4">
        <v>-1.138406</v>
      </c>
      <c r="M103" s="4">
        <v>1.7576320000000001</v>
      </c>
      <c r="N103" s="4" t="s">
        <v>2934</v>
      </c>
      <c r="O103" s="4" t="s">
        <v>2934</v>
      </c>
      <c r="P103" s="4" t="s">
        <v>2934</v>
      </c>
      <c r="Q103" s="4" t="s">
        <v>2934</v>
      </c>
      <c r="R103" s="4" t="s">
        <v>2934</v>
      </c>
      <c r="S103" s="3" t="s">
        <v>6301</v>
      </c>
      <c r="T103" s="4">
        <v>16.5</v>
      </c>
      <c r="U103" s="4">
        <v>529.35106949999999</v>
      </c>
      <c r="V103" s="10" t="s">
        <v>2934</v>
      </c>
      <c r="W103" s="4">
        <v>7.5759999999999996</v>
      </c>
      <c r="X103" s="4">
        <v>17.889900000000001</v>
      </c>
      <c r="Y103" s="4">
        <v>15.14</v>
      </c>
      <c r="Z103" s="4" t="s">
        <v>2934</v>
      </c>
      <c r="AA103" s="10" t="s">
        <v>2934</v>
      </c>
      <c r="AB103" s="10" t="s">
        <v>2934</v>
      </c>
      <c r="AC103" s="4" t="s">
        <v>2934</v>
      </c>
      <c r="AD103" s="4" t="s">
        <v>2934</v>
      </c>
      <c r="AE103" s="4" t="s">
        <v>2934</v>
      </c>
      <c r="AF103" s="4" t="s">
        <v>2934</v>
      </c>
      <c r="AG103" s="4" t="s">
        <v>2934</v>
      </c>
      <c r="AH103" s="4" t="s">
        <v>2934</v>
      </c>
      <c r="AI103" s="4" t="s">
        <v>2934</v>
      </c>
      <c r="AJ103" s="4" t="s">
        <v>2934</v>
      </c>
    </row>
    <row r="104" spans="1:36" x14ac:dyDescent="0.3">
      <c r="A104" s="1" t="s">
        <v>2753</v>
      </c>
      <c r="B104" s="2">
        <v>29322786</v>
      </c>
      <c r="C104" s="3" t="s">
        <v>2940</v>
      </c>
      <c r="D104" s="4">
        <v>529.67774999999995</v>
      </c>
      <c r="E104" s="3" t="s">
        <v>2930</v>
      </c>
      <c r="F104" s="3" t="s">
        <v>2953</v>
      </c>
      <c r="G104" s="3" t="s">
        <v>2954</v>
      </c>
      <c r="H104" s="3" t="s">
        <v>2955</v>
      </c>
      <c r="I104" s="3"/>
      <c r="J104" s="4">
        <v>-1.8194380000000001</v>
      </c>
      <c r="K104" s="4">
        <v>-4.3741589999999997</v>
      </c>
      <c r="L104" s="4">
        <v>-2.0900319999999999</v>
      </c>
      <c r="M104" s="4">
        <v>-0.30402299999999999</v>
      </c>
      <c r="N104" s="4" t="s">
        <v>2934</v>
      </c>
      <c r="O104" s="4" t="s">
        <v>2934</v>
      </c>
      <c r="P104" s="4" t="s">
        <v>2934</v>
      </c>
      <c r="Q104" s="4" t="s">
        <v>2934</v>
      </c>
      <c r="R104" s="4" t="s">
        <v>2934</v>
      </c>
      <c r="S104" s="3" t="s">
        <v>6491</v>
      </c>
      <c r="T104" s="4">
        <v>21.315000000000001</v>
      </c>
      <c r="U104" s="4">
        <v>529.67774999999995</v>
      </c>
      <c r="V104" s="10" t="s">
        <v>2934</v>
      </c>
      <c r="W104" s="4">
        <v>8.7403001876172599</v>
      </c>
      <c r="X104" s="4">
        <v>22.43</v>
      </c>
      <c r="Y104" s="4">
        <v>20.9</v>
      </c>
      <c r="Z104" s="4" t="s">
        <v>2934</v>
      </c>
      <c r="AA104" s="10" t="s">
        <v>2934</v>
      </c>
      <c r="AB104" s="10" t="s">
        <v>2934</v>
      </c>
      <c r="AC104" s="4" t="s">
        <v>2934</v>
      </c>
      <c r="AD104" s="4" t="s">
        <v>2934</v>
      </c>
      <c r="AE104" s="4" t="s">
        <v>2934</v>
      </c>
      <c r="AF104" s="4" t="s">
        <v>2934</v>
      </c>
      <c r="AG104" s="4" t="s">
        <v>2934</v>
      </c>
      <c r="AH104" s="4" t="s">
        <v>2934</v>
      </c>
      <c r="AI104" s="4" t="s">
        <v>2934</v>
      </c>
      <c r="AJ104" s="4" t="s">
        <v>2934</v>
      </c>
    </row>
    <row r="105" spans="1:36" x14ac:dyDescent="0.3">
      <c r="A105" s="1" t="s">
        <v>2575</v>
      </c>
      <c r="B105" s="2">
        <v>111741150</v>
      </c>
      <c r="C105" s="3" t="s">
        <v>2919</v>
      </c>
      <c r="D105" s="4">
        <v>530.28917479999996</v>
      </c>
      <c r="E105" s="3" t="s">
        <v>2920</v>
      </c>
      <c r="F105" s="3" t="s">
        <v>2921</v>
      </c>
      <c r="G105" s="3" t="s">
        <v>2941</v>
      </c>
      <c r="H105" s="3" t="s">
        <v>2941</v>
      </c>
      <c r="I105" s="3" t="s">
        <v>3697</v>
      </c>
      <c r="J105" s="4">
        <v>-21.008403000000001</v>
      </c>
      <c r="K105" s="4">
        <v>-17.28</v>
      </c>
      <c r="L105" s="4">
        <v>-19.407637999999999</v>
      </c>
      <c r="M105" s="4">
        <v>0.14527899999999999</v>
      </c>
      <c r="N105" s="4" t="s">
        <v>2924</v>
      </c>
      <c r="O105" s="4" t="s">
        <v>2924</v>
      </c>
      <c r="P105" s="4">
        <v>1.6516249999999999</v>
      </c>
      <c r="Q105" s="4" t="s">
        <v>2924</v>
      </c>
      <c r="R105" s="4" t="s">
        <v>2924</v>
      </c>
      <c r="S105" s="3" t="s">
        <v>6313</v>
      </c>
      <c r="T105" s="4">
        <v>20.68</v>
      </c>
      <c r="U105" s="4">
        <v>530.28917479999996</v>
      </c>
      <c r="V105" s="10">
        <v>248.65517399999999</v>
      </c>
      <c r="W105" s="4">
        <v>0</v>
      </c>
      <c r="X105" s="4">
        <v>48.31</v>
      </c>
      <c r="Y105" s="5">
        <v>12.12</v>
      </c>
      <c r="Z105" s="4" t="s">
        <v>2924</v>
      </c>
      <c r="AA105" s="10" t="s">
        <v>2924</v>
      </c>
      <c r="AB105" s="10" t="s">
        <v>2924</v>
      </c>
      <c r="AC105" s="4" t="s">
        <v>2934</v>
      </c>
      <c r="AD105" s="4" t="s">
        <v>2934</v>
      </c>
      <c r="AE105" s="4" t="s">
        <v>2934</v>
      </c>
      <c r="AF105" s="4" t="s">
        <v>2924</v>
      </c>
      <c r="AG105" s="4" t="s">
        <v>2934</v>
      </c>
      <c r="AH105" s="4" t="s">
        <v>2934</v>
      </c>
      <c r="AI105" s="4">
        <v>1.6516249999999999</v>
      </c>
      <c r="AJ105" s="4">
        <v>1.6516249999999999</v>
      </c>
    </row>
    <row r="106" spans="1:36" x14ac:dyDescent="0.3">
      <c r="A106" s="1" t="s">
        <v>2756</v>
      </c>
      <c r="B106" s="2">
        <v>5736049</v>
      </c>
      <c r="C106" s="3" t="s">
        <v>2940</v>
      </c>
      <c r="D106" s="4">
        <v>531.66240000000005</v>
      </c>
      <c r="E106" s="3" t="s">
        <v>2930</v>
      </c>
      <c r="F106" s="3" t="s">
        <v>2953</v>
      </c>
      <c r="G106" s="3" t="s">
        <v>2954</v>
      </c>
      <c r="H106" s="3" t="s">
        <v>2955</v>
      </c>
      <c r="I106" s="3"/>
      <c r="J106" s="4">
        <v>14.902854</v>
      </c>
      <c r="K106" s="5">
        <v>-0.26494600000000001</v>
      </c>
      <c r="L106" s="5">
        <v>-5.6303530000000004</v>
      </c>
      <c r="M106" s="5">
        <v>0.376917</v>
      </c>
      <c r="N106" s="4" t="s">
        <v>2934</v>
      </c>
      <c r="O106" s="4" t="s">
        <v>2934</v>
      </c>
      <c r="P106" s="4" t="s">
        <v>2934</v>
      </c>
      <c r="Q106" s="4" t="s">
        <v>2934</v>
      </c>
      <c r="R106" s="4" t="s">
        <v>2934</v>
      </c>
      <c r="S106" s="3" t="s">
        <v>6494</v>
      </c>
      <c r="T106" s="4">
        <v>85.751999999999995</v>
      </c>
      <c r="U106" s="4">
        <v>531.66240000000005</v>
      </c>
      <c r="V106" s="10" t="s">
        <v>2934</v>
      </c>
      <c r="W106" s="4">
        <v>3.2999369674331702</v>
      </c>
      <c r="X106" s="4">
        <v>91.344999999999999</v>
      </c>
      <c r="Y106" s="4">
        <v>73.3</v>
      </c>
      <c r="Z106" s="4" t="s">
        <v>2934</v>
      </c>
      <c r="AA106" s="10" t="s">
        <v>2934</v>
      </c>
      <c r="AB106" s="10" t="s">
        <v>2934</v>
      </c>
      <c r="AC106" s="4" t="s">
        <v>2934</v>
      </c>
      <c r="AD106" s="4" t="s">
        <v>2934</v>
      </c>
      <c r="AE106" s="4" t="s">
        <v>2934</v>
      </c>
      <c r="AF106" s="4" t="s">
        <v>2934</v>
      </c>
      <c r="AG106" s="4" t="s">
        <v>2934</v>
      </c>
      <c r="AH106" s="4" t="s">
        <v>2934</v>
      </c>
      <c r="AI106" s="4" t="s">
        <v>2934</v>
      </c>
      <c r="AJ106" s="4" t="s">
        <v>2934</v>
      </c>
    </row>
    <row r="107" spans="1:36" x14ac:dyDescent="0.3">
      <c r="A107" s="1" t="s">
        <v>692</v>
      </c>
      <c r="B107" s="2">
        <v>4698627</v>
      </c>
      <c r="C107" s="3" t="s">
        <v>2940</v>
      </c>
      <c r="D107" s="4">
        <v>532.13122385999998</v>
      </c>
      <c r="E107" s="3" t="s">
        <v>3031</v>
      </c>
      <c r="F107" s="3" t="s">
        <v>3031</v>
      </c>
      <c r="G107" s="3" t="s">
        <v>3051</v>
      </c>
      <c r="H107" s="3" t="s">
        <v>3270</v>
      </c>
      <c r="I107" s="3" t="s">
        <v>3377</v>
      </c>
      <c r="J107" s="4">
        <v>-40.326433999999999</v>
      </c>
      <c r="K107" s="4">
        <v>-9.8765429999999999</v>
      </c>
      <c r="L107" s="4">
        <v>-2.0864379999999998</v>
      </c>
      <c r="M107" s="4">
        <v>-0.75528700000000004</v>
      </c>
      <c r="N107" s="4" t="s">
        <v>2924</v>
      </c>
      <c r="O107" s="4" t="s">
        <v>2924</v>
      </c>
      <c r="P107" s="4" t="s">
        <v>2924</v>
      </c>
      <c r="Q107" s="4" t="s">
        <v>2924</v>
      </c>
      <c r="R107" s="4">
        <v>10.484052999999999</v>
      </c>
      <c r="S107" s="3" t="s">
        <v>4435</v>
      </c>
      <c r="T107" s="5">
        <v>6.57</v>
      </c>
      <c r="U107" s="4">
        <v>532.13122385999998</v>
      </c>
      <c r="V107" s="10">
        <v>535.17447300000003</v>
      </c>
      <c r="W107" s="4">
        <v>0</v>
      </c>
      <c r="X107" s="4">
        <v>22.5</v>
      </c>
      <c r="Y107" s="5">
        <v>5.3240999999999996</v>
      </c>
      <c r="Z107" s="4" t="s">
        <v>2924</v>
      </c>
      <c r="AA107" s="10" t="s">
        <v>2934</v>
      </c>
      <c r="AB107" s="10" t="s">
        <v>2934</v>
      </c>
      <c r="AC107" s="4" t="s">
        <v>2924</v>
      </c>
      <c r="AD107" s="4" t="s">
        <v>2934</v>
      </c>
      <c r="AE107" s="4" t="s">
        <v>2934</v>
      </c>
      <c r="AF107" s="4" t="s">
        <v>2924</v>
      </c>
      <c r="AG107" s="4" t="s">
        <v>2934</v>
      </c>
      <c r="AH107" s="4" t="s">
        <v>2934</v>
      </c>
      <c r="AI107" s="4" t="s">
        <v>2924</v>
      </c>
      <c r="AJ107" s="4" t="s">
        <v>2924</v>
      </c>
    </row>
    <row r="108" spans="1:36" x14ac:dyDescent="0.3">
      <c r="A108" s="1" t="s">
        <v>1383</v>
      </c>
      <c r="B108" s="2">
        <v>10702054</v>
      </c>
      <c r="C108" s="3" t="s">
        <v>2935</v>
      </c>
      <c r="D108" s="4">
        <v>532.55792575999999</v>
      </c>
      <c r="E108" s="3" t="s">
        <v>2930</v>
      </c>
      <c r="F108" s="3" t="s">
        <v>2953</v>
      </c>
      <c r="G108" s="3" t="s">
        <v>2954</v>
      </c>
      <c r="H108" s="3" t="s">
        <v>2955</v>
      </c>
      <c r="I108" s="3"/>
      <c r="J108" s="4">
        <v>-0.70778600000000003</v>
      </c>
      <c r="K108" s="4">
        <v>-6.387035</v>
      </c>
      <c r="L108" s="4">
        <v>-5.39499</v>
      </c>
      <c r="M108" s="4">
        <v>-0.70778600000000003</v>
      </c>
      <c r="N108" s="4">
        <v>9.989827</v>
      </c>
      <c r="O108" s="4">
        <v>8.1224150000000002</v>
      </c>
      <c r="P108" s="4">
        <v>0.86527399999999999</v>
      </c>
      <c r="Q108" s="4" t="s">
        <v>2934</v>
      </c>
      <c r="R108" s="4">
        <v>33.588504999999998</v>
      </c>
      <c r="S108" s="3" t="s">
        <v>5125</v>
      </c>
      <c r="T108" s="5">
        <v>9.82</v>
      </c>
      <c r="U108" s="4">
        <v>532.55792575999999</v>
      </c>
      <c r="V108" s="10">
        <v>831.30855499999996</v>
      </c>
      <c r="W108" s="4">
        <v>7.8940936863543802</v>
      </c>
      <c r="X108" s="5">
        <v>10.7</v>
      </c>
      <c r="Y108" s="4">
        <v>9.4700000000000006</v>
      </c>
      <c r="Z108" s="4">
        <v>9.989827</v>
      </c>
      <c r="AA108" s="10" t="s">
        <v>2934</v>
      </c>
      <c r="AB108" s="10" t="s">
        <v>2934</v>
      </c>
      <c r="AC108" s="4">
        <v>19.279102000000002</v>
      </c>
      <c r="AD108" s="4" t="s">
        <v>2934</v>
      </c>
      <c r="AE108" s="4" t="s">
        <v>2934</v>
      </c>
      <c r="AF108" s="4" t="s">
        <v>2934</v>
      </c>
      <c r="AG108" s="4" t="s">
        <v>2934</v>
      </c>
      <c r="AH108" s="4" t="s">
        <v>2934</v>
      </c>
      <c r="AI108" s="4">
        <v>0.86527399999999999</v>
      </c>
      <c r="AJ108" s="4">
        <v>0.86527399999999999</v>
      </c>
    </row>
    <row r="109" spans="1:36" x14ac:dyDescent="0.3">
      <c r="A109" s="1" t="s">
        <v>1017</v>
      </c>
      <c r="B109" s="2">
        <v>20079688</v>
      </c>
      <c r="C109" s="3" t="s">
        <v>2935</v>
      </c>
      <c r="D109" s="4">
        <v>534.31153016999997</v>
      </c>
      <c r="E109" s="3" t="s">
        <v>2930</v>
      </c>
      <c r="F109" s="3" t="s">
        <v>2953</v>
      </c>
      <c r="G109" s="3" t="s">
        <v>2954</v>
      </c>
      <c r="H109" s="3" t="s">
        <v>2955</v>
      </c>
      <c r="I109" s="3" t="s">
        <v>2971</v>
      </c>
      <c r="J109" s="4">
        <v>4.3072509999999999</v>
      </c>
      <c r="K109" s="4">
        <v>-2.8743319999999999</v>
      </c>
      <c r="L109" s="4">
        <v>-2.0889489999999999</v>
      </c>
      <c r="M109" s="4">
        <v>-0.81911299999999998</v>
      </c>
      <c r="N109" s="4" t="s">
        <v>2934</v>
      </c>
      <c r="O109" s="4" t="s">
        <v>2934</v>
      </c>
      <c r="P109" s="4" t="s">
        <v>2934</v>
      </c>
      <c r="Q109" s="4" t="s">
        <v>2934</v>
      </c>
      <c r="R109" s="4" t="s">
        <v>2934</v>
      </c>
      <c r="S109" s="3" t="s">
        <v>4759</v>
      </c>
      <c r="T109" s="4">
        <v>14.53</v>
      </c>
      <c r="U109" s="4">
        <v>534.31153016999997</v>
      </c>
      <c r="V109" s="10" t="s">
        <v>2934</v>
      </c>
      <c r="W109" s="4">
        <v>10.3234686854783</v>
      </c>
      <c r="X109" s="4">
        <v>15.13</v>
      </c>
      <c r="Y109" s="4">
        <v>13.59</v>
      </c>
      <c r="Z109" s="4" t="s">
        <v>2934</v>
      </c>
      <c r="AA109" s="10" t="s">
        <v>2934</v>
      </c>
      <c r="AB109" s="10" t="s">
        <v>2934</v>
      </c>
      <c r="AC109" s="4" t="s">
        <v>2934</v>
      </c>
      <c r="AD109" s="4" t="s">
        <v>2934</v>
      </c>
      <c r="AE109" s="4" t="s">
        <v>2934</v>
      </c>
      <c r="AF109" s="4" t="s">
        <v>2934</v>
      </c>
      <c r="AG109" s="4" t="s">
        <v>2934</v>
      </c>
      <c r="AH109" s="4" t="s">
        <v>2934</v>
      </c>
      <c r="AI109" s="4" t="s">
        <v>2934</v>
      </c>
      <c r="AJ109" s="4" t="s">
        <v>2934</v>
      </c>
    </row>
    <row r="110" spans="1:36" x14ac:dyDescent="0.3">
      <c r="A110" s="1" t="s">
        <v>617</v>
      </c>
      <c r="B110" s="2">
        <v>5730563</v>
      </c>
      <c r="C110" s="3" t="s">
        <v>2935</v>
      </c>
      <c r="D110" s="4">
        <v>534.49071924999998</v>
      </c>
      <c r="E110" s="3" t="s">
        <v>2930</v>
      </c>
      <c r="F110" s="3" t="s">
        <v>2953</v>
      </c>
      <c r="G110" s="3" t="s">
        <v>2954</v>
      </c>
      <c r="H110" s="3" t="s">
        <v>2955</v>
      </c>
      <c r="I110" s="3"/>
      <c r="J110" s="4">
        <v>2.1835439999999999</v>
      </c>
      <c r="K110" s="4">
        <v>-2.5648759999999999</v>
      </c>
      <c r="L110" s="4">
        <v>-4.8054249999999996</v>
      </c>
      <c r="M110" s="4">
        <v>2.1189119999999999</v>
      </c>
      <c r="N110" s="4" t="s">
        <v>2934</v>
      </c>
      <c r="O110" s="4" t="s">
        <v>2934</v>
      </c>
      <c r="P110" s="4" t="s">
        <v>2934</v>
      </c>
      <c r="Q110" s="4" t="s">
        <v>2934</v>
      </c>
      <c r="R110" s="4" t="s">
        <v>2934</v>
      </c>
      <c r="S110" s="3" t="s">
        <v>4360</v>
      </c>
      <c r="T110" s="4">
        <v>32.29</v>
      </c>
      <c r="U110" s="4">
        <v>534.49071924999998</v>
      </c>
      <c r="V110" s="10" t="s">
        <v>2934</v>
      </c>
      <c r="W110" s="4">
        <v>5.7293279653143401</v>
      </c>
      <c r="X110" s="4">
        <v>36.299999999999997</v>
      </c>
      <c r="Y110" s="4">
        <v>28.76</v>
      </c>
      <c r="Z110" s="4" t="s">
        <v>2934</v>
      </c>
      <c r="AA110" s="10" t="s">
        <v>2934</v>
      </c>
      <c r="AB110" s="10" t="s">
        <v>2934</v>
      </c>
      <c r="AC110" s="4" t="s">
        <v>2934</v>
      </c>
      <c r="AD110" s="4" t="s">
        <v>2934</v>
      </c>
      <c r="AE110" s="4" t="s">
        <v>2934</v>
      </c>
      <c r="AF110" s="4" t="s">
        <v>2934</v>
      </c>
      <c r="AG110" s="4" t="s">
        <v>2934</v>
      </c>
      <c r="AH110" s="4" t="s">
        <v>2934</v>
      </c>
      <c r="AI110" s="4" t="s">
        <v>2934</v>
      </c>
      <c r="AJ110" s="4" t="s">
        <v>2934</v>
      </c>
    </row>
    <row r="111" spans="1:36" x14ac:dyDescent="0.3">
      <c r="A111" s="1" t="s">
        <v>1323</v>
      </c>
      <c r="B111" s="2">
        <v>4987231</v>
      </c>
      <c r="C111" s="3" t="s">
        <v>2935</v>
      </c>
      <c r="D111" s="4">
        <v>535.90736615000003</v>
      </c>
      <c r="E111" s="3" t="s">
        <v>2936</v>
      </c>
      <c r="F111" s="3" t="s">
        <v>2937</v>
      </c>
      <c r="G111" s="3" t="s">
        <v>2943</v>
      </c>
      <c r="H111" s="3" t="s">
        <v>2943</v>
      </c>
      <c r="I111" s="3" t="s">
        <v>3520</v>
      </c>
      <c r="J111" s="4">
        <v>-28.049098999999998</v>
      </c>
      <c r="K111" s="4">
        <v>-10.783678999999999</v>
      </c>
      <c r="L111" s="4">
        <v>-9.1059059999999992</v>
      </c>
      <c r="M111" s="4">
        <v>-2.7189269999999999</v>
      </c>
      <c r="N111" s="4">
        <v>27.828282999999999</v>
      </c>
      <c r="O111" s="4">
        <v>13.754367999999999</v>
      </c>
      <c r="P111" s="4">
        <v>1.5274160000000001</v>
      </c>
      <c r="Q111" s="4">
        <v>11.592136</v>
      </c>
      <c r="R111" s="4">
        <v>14.039232999999999</v>
      </c>
      <c r="S111" s="3" t="s">
        <v>5065</v>
      </c>
      <c r="T111" s="4">
        <v>27.55</v>
      </c>
      <c r="U111" s="4">
        <v>535.90736615000003</v>
      </c>
      <c r="V111" s="10">
        <v>426.057366</v>
      </c>
      <c r="W111" s="4">
        <v>0.43557168784028999</v>
      </c>
      <c r="X111" s="4">
        <v>38.89</v>
      </c>
      <c r="Y111" s="4">
        <v>26.7422</v>
      </c>
      <c r="Z111" s="4">
        <v>27.828282999999999</v>
      </c>
      <c r="AA111" s="10">
        <v>21.952191235000001</v>
      </c>
      <c r="AB111" s="10">
        <v>21.952191235000001</v>
      </c>
      <c r="AC111" s="4">
        <v>0.80510000000000004</v>
      </c>
      <c r="AD111" s="4">
        <v>0.74927323423509995</v>
      </c>
      <c r="AE111" s="4">
        <v>0.74927323423509995</v>
      </c>
      <c r="AF111" s="4">
        <v>11.592136</v>
      </c>
      <c r="AG111" s="4">
        <v>9.0608091106290995</v>
      </c>
      <c r="AH111" s="4">
        <v>9.0608091106290995</v>
      </c>
      <c r="AI111" s="4">
        <v>1.5274160000000001</v>
      </c>
      <c r="AJ111" s="4">
        <v>1.5960840000000001</v>
      </c>
    </row>
    <row r="112" spans="1:36" x14ac:dyDescent="0.3">
      <c r="A112" s="1" t="s">
        <v>791</v>
      </c>
      <c r="B112" s="2">
        <v>4995489</v>
      </c>
      <c r="C112" s="3" t="s">
        <v>2935</v>
      </c>
      <c r="D112" s="4">
        <v>538.55317604000004</v>
      </c>
      <c r="E112" s="3" t="s">
        <v>2936</v>
      </c>
      <c r="F112" s="3" t="s">
        <v>2937</v>
      </c>
      <c r="G112" s="3" t="s">
        <v>3044</v>
      </c>
      <c r="H112" s="3" t="s">
        <v>3099</v>
      </c>
      <c r="I112" s="3" t="s">
        <v>3314</v>
      </c>
      <c r="J112" s="4">
        <v>-21.428571000000002</v>
      </c>
      <c r="K112" s="4">
        <v>-15.476622000000001</v>
      </c>
      <c r="L112" s="4">
        <v>-9.0483619999999991</v>
      </c>
      <c r="M112" s="4">
        <v>-2.4267780000000001</v>
      </c>
      <c r="N112" s="4">
        <v>9.9914310000000004</v>
      </c>
      <c r="O112" s="4">
        <v>14.694392000000001</v>
      </c>
      <c r="P112" s="4">
        <v>2.0653619999999999</v>
      </c>
      <c r="Q112" s="4">
        <v>10.993717999999999</v>
      </c>
      <c r="R112" s="4">
        <v>15.465514000000001</v>
      </c>
      <c r="S112" s="3" t="s">
        <v>4534</v>
      </c>
      <c r="T112" s="4">
        <v>23.32</v>
      </c>
      <c r="U112" s="4">
        <v>538.55317604000004</v>
      </c>
      <c r="V112" s="10">
        <v>816.95417599999996</v>
      </c>
      <c r="W112" s="4">
        <v>5.0600343053173198</v>
      </c>
      <c r="X112" s="4">
        <v>30.975000000000001</v>
      </c>
      <c r="Y112" s="4">
        <v>21.31</v>
      </c>
      <c r="Z112" s="4">
        <v>9.9914310000000004</v>
      </c>
      <c r="AA112" s="10">
        <v>13.479768786099999</v>
      </c>
      <c r="AB112" s="10">
        <v>16.939426296699999</v>
      </c>
      <c r="AC112" s="4">
        <v>1.460934</v>
      </c>
      <c r="AD112" s="4">
        <v>1.3441167752550001</v>
      </c>
      <c r="AE112" s="4">
        <v>1.4082179625846001</v>
      </c>
      <c r="AF112" s="4">
        <v>10.993717999999999</v>
      </c>
      <c r="AG112" s="4">
        <v>9.8073730612244994</v>
      </c>
      <c r="AH112" s="4">
        <v>10.693117486911</v>
      </c>
      <c r="AI112" s="4">
        <v>2.0653619999999999</v>
      </c>
      <c r="AJ112" s="4">
        <v>16.597864999999999</v>
      </c>
    </row>
    <row r="113" spans="1:36" x14ac:dyDescent="0.3">
      <c r="A113" s="1" t="s">
        <v>468</v>
      </c>
      <c r="B113" s="2">
        <v>4055941</v>
      </c>
      <c r="C113" s="3" t="s">
        <v>2956</v>
      </c>
      <c r="D113" s="4">
        <v>538.76689899999997</v>
      </c>
      <c r="E113" s="3" t="s">
        <v>2930</v>
      </c>
      <c r="F113" s="3" t="s">
        <v>2931</v>
      </c>
      <c r="G113" s="3" t="s">
        <v>2931</v>
      </c>
      <c r="H113" s="3" t="s">
        <v>2932</v>
      </c>
      <c r="I113" s="3" t="s">
        <v>2933</v>
      </c>
      <c r="J113" s="4">
        <v>-3.4582130000000002</v>
      </c>
      <c r="K113" s="4">
        <v>14.023145</v>
      </c>
      <c r="L113" s="4">
        <v>-5.8459810000000001</v>
      </c>
      <c r="M113" s="4">
        <v>5.9736999999999998E-2</v>
      </c>
      <c r="N113" s="4" t="s">
        <v>2924</v>
      </c>
      <c r="O113" s="4">
        <v>19.590643</v>
      </c>
      <c r="P113" s="4">
        <v>1.080924</v>
      </c>
      <c r="Q113" s="4" t="s">
        <v>2934</v>
      </c>
      <c r="R113" s="4" t="s">
        <v>2934</v>
      </c>
      <c r="S113" s="3" t="s">
        <v>4211</v>
      </c>
      <c r="T113" s="4">
        <v>16.75</v>
      </c>
      <c r="U113" s="4">
        <v>538.76689899999997</v>
      </c>
      <c r="V113" s="10" t="s">
        <v>2934</v>
      </c>
      <c r="W113" s="4">
        <v>0</v>
      </c>
      <c r="X113" s="4">
        <v>18.489999999999998</v>
      </c>
      <c r="Y113" s="5">
        <v>12.3</v>
      </c>
      <c r="Z113" s="4" t="s">
        <v>2924</v>
      </c>
      <c r="AA113" s="10">
        <v>9.4275904767000007</v>
      </c>
      <c r="AB113" s="10">
        <v>17.327526456800001</v>
      </c>
      <c r="AC113" s="4" t="s">
        <v>2934</v>
      </c>
      <c r="AD113" s="4" t="s">
        <v>2934</v>
      </c>
      <c r="AE113" s="4" t="s">
        <v>2934</v>
      </c>
      <c r="AF113" s="4" t="s">
        <v>2934</v>
      </c>
      <c r="AG113" s="4" t="s">
        <v>2934</v>
      </c>
      <c r="AH113" s="4" t="s">
        <v>2934</v>
      </c>
      <c r="AI113" s="4">
        <v>1.080924</v>
      </c>
      <c r="AJ113" s="4">
        <v>1.4851920000000001</v>
      </c>
    </row>
    <row r="114" spans="1:36" x14ac:dyDescent="0.3">
      <c r="A114" s="1" t="s">
        <v>1572</v>
      </c>
      <c r="B114" s="2">
        <v>5737548</v>
      </c>
      <c r="C114" s="3" t="s">
        <v>2940</v>
      </c>
      <c r="D114" s="4">
        <v>539.32000000000005</v>
      </c>
      <c r="E114" s="3" t="s">
        <v>2930</v>
      </c>
      <c r="F114" s="3" t="s">
        <v>2953</v>
      </c>
      <c r="G114" s="3" t="s">
        <v>2954</v>
      </c>
      <c r="H114" s="3" t="s">
        <v>2955</v>
      </c>
      <c r="I114" s="3"/>
      <c r="J114" s="4">
        <v>6.7400279999999997</v>
      </c>
      <c r="K114" s="4">
        <v>-4.3156600000000003</v>
      </c>
      <c r="L114" s="4">
        <v>-5.9115669999999998</v>
      </c>
      <c r="M114" s="4">
        <v>0.20661199999999999</v>
      </c>
      <c r="N114" s="4" t="s">
        <v>2934</v>
      </c>
      <c r="O114" s="4" t="s">
        <v>2934</v>
      </c>
      <c r="P114" s="4" t="s">
        <v>2934</v>
      </c>
      <c r="Q114" s="4" t="s">
        <v>2934</v>
      </c>
      <c r="R114" s="4" t="s">
        <v>2934</v>
      </c>
      <c r="S114" s="3" t="s">
        <v>5313</v>
      </c>
      <c r="T114" s="4">
        <v>38.799999999999997</v>
      </c>
      <c r="U114" s="4">
        <v>539.32000000000005</v>
      </c>
      <c r="V114" s="10" t="s">
        <v>2934</v>
      </c>
      <c r="W114" s="4">
        <v>3.8155360824742299</v>
      </c>
      <c r="X114" s="4">
        <v>41.467500000000001</v>
      </c>
      <c r="Y114" s="4">
        <v>34.24</v>
      </c>
      <c r="Z114" s="4" t="s">
        <v>2934</v>
      </c>
      <c r="AA114" s="10" t="s">
        <v>2934</v>
      </c>
      <c r="AB114" s="10" t="s">
        <v>2934</v>
      </c>
      <c r="AC114" s="4" t="s">
        <v>2934</v>
      </c>
      <c r="AD114" s="4" t="s">
        <v>2934</v>
      </c>
      <c r="AE114" s="4" t="s">
        <v>2934</v>
      </c>
      <c r="AF114" s="4" t="s">
        <v>2934</v>
      </c>
      <c r="AG114" s="4" t="s">
        <v>2934</v>
      </c>
      <c r="AH114" s="4" t="s">
        <v>2934</v>
      </c>
      <c r="AI114" s="4" t="s">
        <v>2934</v>
      </c>
      <c r="AJ114" s="4" t="s">
        <v>2934</v>
      </c>
    </row>
    <row r="115" spans="1:36" x14ac:dyDescent="0.3">
      <c r="A115" s="1" t="s">
        <v>2279</v>
      </c>
      <c r="B115" s="2">
        <v>4915429</v>
      </c>
      <c r="C115" s="3" t="s">
        <v>2919</v>
      </c>
      <c r="D115" s="4">
        <v>541.73398707000001</v>
      </c>
      <c r="E115" s="3" t="s">
        <v>3006</v>
      </c>
      <c r="F115" s="3" t="s">
        <v>3007</v>
      </c>
      <c r="G115" s="3" t="s">
        <v>3008</v>
      </c>
      <c r="H115" s="3" t="s">
        <v>3009</v>
      </c>
      <c r="I115" s="3" t="s">
        <v>3219</v>
      </c>
      <c r="J115" s="4">
        <v>49.446987</v>
      </c>
      <c r="K115" s="4">
        <v>24.416574000000001</v>
      </c>
      <c r="L115" s="4">
        <v>10.380281999999999</v>
      </c>
      <c r="M115" s="4">
        <v>2.4846349999999999</v>
      </c>
      <c r="N115" s="4">
        <v>13.447152000000001</v>
      </c>
      <c r="O115" s="4">
        <v>13.328231000000001</v>
      </c>
      <c r="P115" s="4">
        <v>0.90212099999999995</v>
      </c>
      <c r="Q115" s="4">
        <v>7.3396210000000002</v>
      </c>
      <c r="R115" s="4">
        <v>21.543747</v>
      </c>
      <c r="S115" s="3" t="s">
        <v>6018</v>
      </c>
      <c r="T115" s="4">
        <v>78.37</v>
      </c>
      <c r="U115" s="4">
        <v>541.73398707000001</v>
      </c>
      <c r="V115" s="10">
        <v>1082.505987</v>
      </c>
      <c r="W115" s="4">
        <v>0</v>
      </c>
      <c r="X115" s="4">
        <v>80.650000000000006</v>
      </c>
      <c r="Y115" s="4">
        <v>43.89</v>
      </c>
      <c r="Z115" s="4">
        <v>13.447152000000001</v>
      </c>
      <c r="AA115" s="10" t="s">
        <v>2934</v>
      </c>
      <c r="AB115" s="10">
        <v>13.995348837209303</v>
      </c>
      <c r="AC115" s="4">
        <v>0.73011300000000001</v>
      </c>
      <c r="AD115" s="4" t="s">
        <v>2934</v>
      </c>
      <c r="AE115" s="4">
        <v>0.36414949424269999</v>
      </c>
      <c r="AF115" s="4">
        <v>7.3396210000000002</v>
      </c>
      <c r="AG115" s="4" t="s">
        <v>2934</v>
      </c>
      <c r="AH115" s="4">
        <v>6.9142380883202001</v>
      </c>
      <c r="AI115" s="4">
        <v>0.90212099999999995</v>
      </c>
      <c r="AJ115" s="4">
        <v>0.90212099999999995</v>
      </c>
    </row>
    <row r="116" spans="1:36" x14ac:dyDescent="0.3">
      <c r="A116" s="1" t="s">
        <v>370</v>
      </c>
      <c r="B116" s="2">
        <v>5733831</v>
      </c>
      <c r="C116" s="3" t="s">
        <v>2935</v>
      </c>
      <c r="D116" s="4">
        <v>542.25435352</v>
      </c>
      <c r="E116" s="3" t="s">
        <v>2930</v>
      </c>
      <c r="F116" s="3" t="s">
        <v>2953</v>
      </c>
      <c r="G116" s="3" t="s">
        <v>2954</v>
      </c>
      <c r="H116" s="3" t="s">
        <v>2955</v>
      </c>
      <c r="I116" s="3"/>
      <c r="J116" s="4">
        <v>-4.9333330000000002</v>
      </c>
      <c r="K116" s="4">
        <v>-5.5629140000000001</v>
      </c>
      <c r="L116" s="4">
        <v>-2.5290499999999998</v>
      </c>
      <c r="M116" s="4">
        <v>-0.41899399999999998</v>
      </c>
      <c r="N116" s="4" t="s">
        <v>2934</v>
      </c>
      <c r="O116" s="4" t="s">
        <v>2934</v>
      </c>
      <c r="P116" s="4" t="s">
        <v>2934</v>
      </c>
      <c r="Q116" s="4" t="s">
        <v>2934</v>
      </c>
      <c r="R116" s="4" t="s">
        <v>2934</v>
      </c>
      <c r="S116" s="3" t="s">
        <v>4115</v>
      </c>
      <c r="T116" s="4">
        <v>14.26</v>
      </c>
      <c r="U116" s="4">
        <v>542.25435352</v>
      </c>
      <c r="V116" s="10" t="s">
        <v>2934</v>
      </c>
      <c r="W116" s="4">
        <v>10.4095371669004</v>
      </c>
      <c r="X116" s="4">
        <v>15.98</v>
      </c>
      <c r="Y116" s="4">
        <v>14.22</v>
      </c>
      <c r="Z116" s="4" t="s">
        <v>2934</v>
      </c>
      <c r="AA116" s="10" t="s">
        <v>2934</v>
      </c>
      <c r="AB116" s="10" t="s">
        <v>2934</v>
      </c>
      <c r="AC116" s="4" t="s">
        <v>2934</v>
      </c>
      <c r="AD116" s="4" t="s">
        <v>2934</v>
      </c>
      <c r="AE116" s="4" t="s">
        <v>2934</v>
      </c>
      <c r="AF116" s="4" t="s">
        <v>2934</v>
      </c>
      <c r="AG116" s="4" t="s">
        <v>2934</v>
      </c>
      <c r="AH116" s="4" t="s">
        <v>2934</v>
      </c>
      <c r="AI116" s="4" t="s">
        <v>2934</v>
      </c>
      <c r="AJ116" s="4" t="s">
        <v>2934</v>
      </c>
    </row>
    <row r="117" spans="1:36" x14ac:dyDescent="0.3">
      <c r="A117" s="1" t="s">
        <v>2838</v>
      </c>
      <c r="B117" s="2">
        <v>4996871</v>
      </c>
      <c r="C117" s="3" t="s">
        <v>2940</v>
      </c>
      <c r="D117" s="4">
        <v>542.53606464999996</v>
      </c>
      <c r="E117" s="3" t="s">
        <v>2936</v>
      </c>
      <c r="F117" s="3" t="s">
        <v>2966</v>
      </c>
      <c r="G117" s="3" t="s">
        <v>3082</v>
      </c>
      <c r="H117" s="3" t="s">
        <v>3118</v>
      </c>
      <c r="I117" s="3" t="s">
        <v>3607</v>
      </c>
      <c r="J117" s="10">
        <v>78.651162999999997</v>
      </c>
      <c r="K117" s="10">
        <v>-6.0420740000000004</v>
      </c>
      <c r="L117" s="10">
        <v>-11.046780999999999</v>
      </c>
      <c r="M117" s="10">
        <v>-0.92855299999999996</v>
      </c>
      <c r="N117" s="4">
        <v>23.564416999999999</v>
      </c>
      <c r="O117" s="4">
        <v>11.607735999999999</v>
      </c>
      <c r="P117" s="4">
        <v>2.4210530000000001</v>
      </c>
      <c r="Q117" s="4">
        <v>10.601367</v>
      </c>
      <c r="R117" s="4">
        <v>21.785568999999999</v>
      </c>
      <c r="S117" s="3" t="s">
        <v>6576</v>
      </c>
      <c r="T117" s="4">
        <v>38.409999999999997</v>
      </c>
      <c r="U117" s="4">
        <v>542.53606464999996</v>
      </c>
      <c r="V117" s="10">
        <v>600.73706400000003</v>
      </c>
      <c r="W117" s="4">
        <v>0</v>
      </c>
      <c r="X117" s="4">
        <v>50</v>
      </c>
      <c r="Y117" s="4">
        <v>17.225000000000001</v>
      </c>
      <c r="Z117" s="4">
        <v>23.564416999999999</v>
      </c>
      <c r="AA117" s="10">
        <v>25.606666666599999</v>
      </c>
      <c r="AB117" s="10">
        <v>26.766550522599999</v>
      </c>
      <c r="AC117" s="4">
        <v>1.040392</v>
      </c>
      <c r="AD117" s="4">
        <v>1.0420417415437999</v>
      </c>
      <c r="AE117" s="4">
        <v>1.0600618740073999</v>
      </c>
      <c r="AF117" s="4">
        <v>10.601367</v>
      </c>
      <c r="AG117" s="4">
        <v>10.705940102472701</v>
      </c>
      <c r="AH117" s="4">
        <v>11.371457906243799</v>
      </c>
      <c r="AI117" s="4">
        <v>2.4210530000000001</v>
      </c>
      <c r="AJ117" s="4">
        <v>8.181044</v>
      </c>
    </row>
    <row r="118" spans="1:36" x14ac:dyDescent="0.3">
      <c r="A118" s="1" t="s">
        <v>1627</v>
      </c>
      <c r="B118" s="2">
        <v>4986013</v>
      </c>
      <c r="C118" s="3" t="s">
        <v>2935</v>
      </c>
      <c r="D118" s="4">
        <v>542.88817298000004</v>
      </c>
      <c r="E118" s="3" t="s">
        <v>3031</v>
      </c>
      <c r="F118" s="3" t="s">
        <v>3031</v>
      </c>
      <c r="G118" s="3" t="s">
        <v>3032</v>
      </c>
      <c r="H118" s="3" t="s">
        <v>3513</v>
      </c>
      <c r="I118" s="3" t="s">
        <v>3332</v>
      </c>
      <c r="J118" s="4">
        <v>-18.582170000000001</v>
      </c>
      <c r="K118" s="4">
        <v>-5.1314140000000004</v>
      </c>
      <c r="L118" s="4">
        <v>-12.471132000000001</v>
      </c>
      <c r="M118" s="4">
        <v>-0.91503299999999999</v>
      </c>
      <c r="N118" s="4" t="s">
        <v>2924</v>
      </c>
      <c r="O118" s="4">
        <v>60.64</v>
      </c>
      <c r="P118" s="4">
        <v>1.0879859999999999</v>
      </c>
      <c r="Q118" s="4">
        <v>10.052761</v>
      </c>
      <c r="R118" s="4">
        <v>50.418182000000002</v>
      </c>
      <c r="S118" s="3" t="s">
        <v>5368</v>
      </c>
      <c r="T118" s="4">
        <v>7.58</v>
      </c>
      <c r="U118" s="4">
        <v>542.88817298000004</v>
      </c>
      <c r="V118" s="10">
        <v>856.48517200000003</v>
      </c>
      <c r="W118" s="4">
        <v>0</v>
      </c>
      <c r="X118" s="5">
        <v>10.4</v>
      </c>
      <c r="Y118" s="5">
        <v>6.7401</v>
      </c>
      <c r="Z118" s="4" t="s">
        <v>2924</v>
      </c>
      <c r="AA118" s="10">
        <v>23.208818126099999</v>
      </c>
      <c r="AB118" s="10">
        <v>103.90678546940001</v>
      </c>
      <c r="AC118" s="4">
        <v>1.6467480000000001</v>
      </c>
      <c r="AD118" s="4">
        <v>1.6506036071854</v>
      </c>
      <c r="AE118" s="4">
        <v>1.6675053763620999</v>
      </c>
      <c r="AF118" s="4">
        <v>10.052761</v>
      </c>
      <c r="AG118" s="4">
        <v>6.4793547615950002</v>
      </c>
      <c r="AH118" s="4">
        <v>7.2692836427677001</v>
      </c>
      <c r="AI118" s="4">
        <v>1.0879859999999999</v>
      </c>
      <c r="AJ118" s="4">
        <v>1.089394</v>
      </c>
    </row>
    <row r="119" spans="1:36" x14ac:dyDescent="0.3">
      <c r="A119" s="1" t="s">
        <v>104</v>
      </c>
      <c r="B119" s="2">
        <v>5050244</v>
      </c>
      <c r="C119" s="3" t="s">
        <v>2940</v>
      </c>
      <c r="D119" s="4">
        <v>545.52587374999996</v>
      </c>
      <c r="E119" s="3" t="s">
        <v>2920</v>
      </c>
      <c r="F119" s="3" t="s">
        <v>2921</v>
      </c>
      <c r="G119" s="3" t="s">
        <v>2941</v>
      </c>
      <c r="H119" s="3" t="s">
        <v>2941</v>
      </c>
      <c r="I119" s="3" t="s">
        <v>2942</v>
      </c>
      <c r="J119" s="4">
        <v>-31.822222</v>
      </c>
      <c r="K119" s="4">
        <v>18.547141</v>
      </c>
      <c r="L119" s="4">
        <v>-12.142039</v>
      </c>
      <c r="M119" s="4">
        <v>-7.030303</v>
      </c>
      <c r="N119" s="4" t="s">
        <v>2924</v>
      </c>
      <c r="O119" s="4" t="s">
        <v>2924</v>
      </c>
      <c r="P119" s="4">
        <v>4.0906669999999998</v>
      </c>
      <c r="Q119" s="4" t="s">
        <v>2924</v>
      </c>
      <c r="R119" s="4" t="s">
        <v>2924</v>
      </c>
      <c r="S119" s="3" t="s">
        <v>3851</v>
      </c>
      <c r="T119" s="4">
        <v>7.67</v>
      </c>
      <c r="U119" s="4">
        <v>545.52587374999996</v>
      </c>
      <c r="V119" s="10">
        <v>407.91887300000002</v>
      </c>
      <c r="W119" s="4">
        <v>0</v>
      </c>
      <c r="X119" s="4">
        <v>14.84</v>
      </c>
      <c r="Y119" s="5">
        <v>5.2750000000000004</v>
      </c>
      <c r="Z119" s="4" t="s">
        <v>2924</v>
      </c>
      <c r="AA119" s="10" t="s">
        <v>2924</v>
      </c>
      <c r="AB119" s="10" t="s">
        <v>2924</v>
      </c>
      <c r="AC119" s="4" t="s">
        <v>2924</v>
      </c>
      <c r="AD119" s="4">
        <v>10.197207034472401</v>
      </c>
      <c r="AE119" s="4" t="s">
        <v>2924</v>
      </c>
      <c r="AF119" s="4" t="s">
        <v>2924</v>
      </c>
      <c r="AG119" s="4" t="s">
        <v>2924</v>
      </c>
      <c r="AH119" s="4" t="s">
        <v>2924</v>
      </c>
      <c r="AI119" s="4">
        <v>4.0906669999999998</v>
      </c>
      <c r="AJ119" s="4">
        <v>4.0906669999999998</v>
      </c>
    </row>
    <row r="120" spans="1:36" x14ac:dyDescent="0.3">
      <c r="A120" s="1" t="s">
        <v>33</v>
      </c>
      <c r="B120" s="2">
        <v>4783704</v>
      </c>
      <c r="C120" s="3" t="s">
        <v>2935</v>
      </c>
      <c r="D120" s="4">
        <v>545.72606303999999</v>
      </c>
      <c r="E120" s="3" t="s">
        <v>2930</v>
      </c>
      <c r="F120" s="3" t="s">
        <v>2953</v>
      </c>
      <c r="G120" s="3" t="s">
        <v>2954</v>
      </c>
      <c r="H120" s="3" t="s">
        <v>2955</v>
      </c>
      <c r="I120" s="3" t="s">
        <v>2971</v>
      </c>
      <c r="J120" s="4">
        <v>3.9263210000000002</v>
      </c>
      <c r="K120" s="4">
        <v>-7.4265980000000003</v>
      </c>
      <c r="L120" s="4">
        <v>-9.1140310000000007</v>
      </c>
      <c r="M120" s="4">
        <v>1.756051</v>
      </c>
      <c r="N120" s="4">
        <v>5.7603439999999999</v>
      </c>
      <c r="O120" s="4" t="s">
        <v>2934</v>
      </c>
      <c r="P120" s="4">
        <v>0.79091</v>
      </c>
      <c r="Q120" s="4" t="s">
        <v>2934</v>
      </c>
      <c r="R120" s="4" t="s">
        <v>2934</v>
      </c>
      <c r="S120" s="3" t="s">
        <v>3780</v>
      </c>
      <c r="T120" s="4">
        <v>21.44</v>
      </c>
      <c r="U120" s="4">
        <v>545.72606303999999</v>
      </c>
      <c r="V120" s="10">
        <v>545.57521299999996</v>
      </c>
      <c r="W120" s="4">
        <v>19.216417910447799</v>
      </c>
      <c r="X120" s="4">
        <v>24.79</v>
      </c>
      <c r="Y120" s="4">
        <v>19.850000000000001</v>
      </c>
      <c r="Z120" s="4">
        <v>5.7603439999999999</v>
      </c>
      <c r="AA120" s="10" t="s">
        <v>2934</v>
      </c>
      <c r="AB120" s="10" t="s">
        <v>2934</v>
      </c>
      <c r="AC120" s="4">
        <v>26.399771999999999</v>
      </c>
      <c r="AD120" s="4" t="s">
        <v>2934</v>
      </c>
      <c r="AE120" s="4" t="s">
        <v>2934</v>
      </c>
      <c r="AF120" s="4" t="s">
        <v>2934</v>
      </c>
      <c r="AG120" s="4" t="s">
        <v>2934</v>
      </c>
      <c r="AH120" s="4" t="s">
        <v>2934</v>
      </c>
      <c r="AI120" s="4">
        <v>0.79091</v>
      </c>
      <c r="AJ120" s="4">
        <v>0.79091</v>
      </c>
    </row>
    <row r="121" spans="1:36" x14ac:dyDescent="0.3">
      <c r="A121" s="1" t="s">
        <v>390</v>
      </c>
      <c r="B121" s="2">
        <v>5733118</v>
      </c>
      <c r="C121" s="3" t="s">
        <v>2935</v>
      </c>
      <c r="D121" s="4">
        <v>546.24539186000004</v>
      </c>
      <c r="E121" s="3" t="s">
        <v>2930</v>
      </c>
      <c r="F121" s="3" t="s">
        <v>2953</v>
      </c>
      <c r="G121" s="3" t="s">
        <v>2954</v>
      </c>
      <c r="H121" s="3" t="s">
        <v>2955</v>
      </c>
      <c r="I121" s="3"/>
      <c r="J121" s="4">
        <v>8.038869</v>
      </c>
      <c r="K121" s="4">
        <v>-0.244698</v>
      </c>
      <c r="L121" s="4">
        <v>-1.5297909999999999</v>
      </c>
      <c r="M121" s="4">
        <v>-0.48820200000000002</v>
      </c>
      <c r="N121" s="4" t="s">
        <v>2934</v>
      </c>
      <c r="O121" s="4" t="s">
        <v>2934</v>
      </c>
      <c r="P121" s="4" t="s">
        <v>2934</v>
      </c>
      <c r="Q121" s="4" t="s">
        <v>2934</v>
      </c>
      <c r="R121" s="4" t="s">
        <v>2934</v>
      </c>
      <c r="S121" s="3" t="s">
        <v>4135</v>
      </c>
      <c r="T121" s="4">
        <v>12.23</v>
      </c>
      <c r="U121" s="4">
        <v>546.24539186000004</v>
      </c>
      <c r="V121" s="10" t="s">
        <v>2934</v>
      </c>
      <c r="W121" s="4">
        <v>8.7326246933769394</v>
      </c>
      <c r="X121" s="4">
        <v>12.69</v>
      </c>
      <c r="Y121" s="4">
        <v>11.2</v>
      </c>
      <c r="Z121" s="4" t="s">
        <v>2934</v>
      </c>
      <c r="AA121" s="10" t="s">
        <v>2934</v>
      </c>
      <c r="AB121" s="10" t="s">
        <v>2934</v>
      </c>
      <c r="AC121" s="4" t="s">
        <v>2934</v>
      </c>
      <c r="AD121" s="4" t="s">
        <v>2934</v>
      </c>
      <c r="AE121" s="4" t="s">
        <v>2934</v>
      </c>
      <c r="AF121" s="4" t="s">
        <v>2934</v>
      </c>
      <c r="AG121" s="4" t="s">
        <v>2934</v>
      </c>
      <c r="AH121" s="4" t="s">
        <v>2934</v>
      </c>
      <c r="AI121" s="4" t="s">
        <v>2934</v>
      </c>
      <c r="AJ121" s="4" t="s">
        <v>2934</v>
      </c>
    </row>
    <row r="122" spans="1:36" x14ac:dyDescent="0.3">
      <c r="A122" s="1" t="s">
        <v>773</v>
      </c>
      <c r="B122" s="2">
        <v>8418777</v>
      </c>
      <c r="C122" s="3" t="s">
        <v>2956</v>
      </c>
      <c r="D122" s="4">
        <v>547.03637426</v>
      </c>
      <c r="E122" s="3" t="s">
        <v>2925</v>
      </c>
      <c r="F122" s="3" t="s">
        <v>2996</v>
      </c>
      <c r="G122" s="3" t="s">
        <v>3120</v>
      </c>
      <c r="H122" s="3" t="s">
        <v>3121</v>
      </c>
      <c r="I122" s="3" t="s">
        <v>3237</v>
      </c>
      <c r="J122" s="4">
        <v>744.18773699999997</v>
      </c>
      <c r="K122" s="4">
        <v>56.824818</v>
      </c>
      <c r="L122" s="4">
        <v>-17.142306000000001</v>
      </c>
      <c r="M122" s="4">
        <v>-8.5744679999999995</v>
      </c>
      <c r="N122" s="4" t="s">
        <v>2924</v>
      </c>
      <c r="O122" s="4" t="s">
        <v>2924</v>
      </c>
      <c r="P122" s="4">
        <v>7.1592799999999999</v>
      </c>
      <c r="Q122" s="4" t="s">
        <v>2924</v>
      </c>
      <c r="R122" s="4" t="s">
        <v>2924</v>
      </c>
      <c r="S122" s="3" t="s">
        <v>4516</v>
      </c>
      <c r="T122" s="4">
        <v>42.97</v>
      </c>
      <c r="U122" s="4">
        <v>547.03637426</v>
      </c>
      <c r="V122" s="10">
        <v>558.85839399999998</v>
      </c>
      <c r="W122" s="4">
        <v>0</v>
      </c>
      <c r="X122" s="4">
        <v>58.5</v>
      </c>
      <c r="Y122" s="5">
        <v>2.9020000000000001</v>
      </c>
      <c r="Z122" s="4" t="s">
        <v>2924</v>
      </c>
      <c r="AA122" s="10" t="s">
        <v>2934</v>
      </c>
      <c r="AB122" s="10" t="s">
        <v>2934</v>
      </c>
      <c r="AC122" s="4">
        <v>37.638879000000003</v>
      </c>
      <c r="AD122" s="4" t="s">
        <v>2934</v>
      </c>
      <c r="AE122" s="4" t="s">
        <v>2934</v>
      </c>
      <c r="AF122" s="4" t="s">
        <v>2924</v>
      </c>
      <c r="AG122" s="4" t="s">
        <v>2934</v>
      </c>
      <c r="AH122" s="4" t="s">
        <v>2934</v>
      </c>
      <c r="AI122" s="4">
        <v>7.1592799999999999</v>
      </c>
      <c r="AJ122" s="4">
        <v>7.3302630000000004</v>
      </c>
    </row>
    <row r="123" spans="1:36" x14ac:dyDescent="0.3">
      <c r="A123" s="1" t="s">
        <v>875</v>
      </c>
      <c r="B123" s="2">
        <v>4151435</v>
      </c>
      <c r="C123" s="3" t="s">
        <v>2935</v>
      </c>
      <c r="D123" s="4">
        <v>547.38112669999998</v>
      </c>
      <c r="E123" s="3" t="s">
        <v>2936</v>
      </c>
      <c r="F123" s="3" t="s">
        <v>2966</v>
      </c>
      <c r="G123" s="3" t="s">
        <v>2967</v>
      </c>
      <c r="H123" s="3" t="s">
        <v>3267</v>
      </c>
      <c r="I123" s="3" t="s">
        <v>3268</v>
      </c>
      <c r="J123" s="4">
        <v>-3.9251480000000001</v>
      </c>
      <c r="K123" s="4">
        <v>-11.480236</v>
      </c>
      <c r="L123" s="4">
        <v>-0.89453899999999997</v>
      </c>
      <c r="M123" s="4">
        <v>1.7891680000000001</v>
      </c>
      <c r="N123" s="4" t="s">
        <v>2934</v>
      </c>
      <c r="O123" s="4" t="s">
        <v>2934</v>
      </c>
      <c r="P123" s="4" t="s">
        <v>2934</v>
      </c>
      <c r="Q123" s="4" t="s">
        <v>2934</v>
      </c>
      <c r="R123" s="4" t="s">
        <v>2934</v>
      </c>
      <c r="S123" s="3" t="s">
        <v>4618</v>
      </c>
      <c r="T123" s="4">
        <v>21.05</v>
      </c>
      <c r="U123" s="4">
        <v>547.38112669999998</v>
      </c>
      <c r="V123" s="10">
        <v>483.47912600000001</v>
      </c>
      <c r="W123" s="4">
        <v>4.7505938242280301</v>
      </c>
      <c r="X123" s="4">
        <v>25.750699999999998</v>
      </c>
      <c r="Y123" s="4">
        <v>18.88</v>
      </c>
      <c r="Z123" s="4" t="s">
        <v>2934</v>
      </c>
      <c r="AA123" s="10" t="s">
        <v>2934</v>
      </c>
      <c r="AB123" s="10" t="s">
        <v>2934</v>
      </c>
      <c r="AC123" s="4" t="s">
        <v>2934</v>
      </c>
      <c r="AD123" s="4" t="s">
        <v>2934</v>
      </c>
      <c r="AE123" s="4">
        <v>1.220765077794</v>
      </c>
      <c r="AF123" s="4" t="s">
        <v>2934</v>
      </c>
      <c r="AG123" s="4" t="s">
        <v>2934</v>
      </c>
      <c r="AH123" s="4">
        <v>6.5935565283801001</v>
      </c>
      <c r="AI123" s="4" t="s">
        <v>2934</v>
      </c>
      <c r="AJ123" s="4" t="s">
        <v>2934</v>
      </c>
    </row>
    <row r="124" spans="1:36" x14ac:dyDescent="0.3">
      <c r="A124" s="1" t="s">
        <v>1088</v>
      </c>
      <c r="B124" s="2">
        <v>4027333</v>
      </c>
      <c r="C124" s="3" t="s">
        <v>2940</v>
      </c>
      <c r="D124" s="4">
        <v>548.66878612000005</v>
      </c>
      <c r="E124" s="3" t="s">
        <v>2930</v>
      </c>
      <c r="F124" s="3" t="s">
        <v>2953</v>
      </c>
      <c r="G124" s="3" t="s">
        <v>2954</v>
      </c>
      <c r="H124" s="3" t="s">
        <v>2955</v>
      </c>
      <c r="I124" s="3" t="s">
        <v>3097</v>
      </c>
      <c r="J124" s="4">
        <v>36.383929000000002</v>
      </c>
      <c r="K124" s="4">
        <v>6.7248910000000004</v>
      </c>
      <c r="L124" s="4">
        <v>-1.372074</v>
      </c>
      <c r="M124" s="4">
        <v>4</v>
      </c>
      <c r="N124" s="4" t="s">
        <v>2924</v>
      </c>
      <c r="O124" s="4">
        <v>4.5326409999999999</v>
      </c>
      <c r="P124" s="4" t="s">
        <v>2924</v>
      </c>
      <c r="Q124" s="4">
        <v>14.406629000000001</v>
      </c>
      <c r="R124" s="4">
        <v>12.092312</v>
      </c>
      <c r="S124" s="3" t="s">
        <v>4830</v>
      </c>
      <c r="T124" s="4">
        <v>12.22</v>
      </c>
      <c r="U124" s="4">
        <v>548.66878612000005</v>
      </c>
      <c r="V124" s="10">
        <v>872.26378599999998</v>
      </c>
      <c r="W124" s="4">
        <v>3.6006546644844502</v>
      </c>
      <c r="X124" s="4">
        <v>12.58</v>
      </c>
      <c r="Y124" s="5">
        <v>8.0500000000000007</v>
      </c>
      <c r="Z124" s="4" t="s">
        <v>2924</v>
      </c>
      <c r="AA124" s="10">
        <v>15.9843034663</v>
      </c>
      <c r="AB124" s="10">
        <v>18.023067166099999</v>
      </c>
      <c r="AC124" s="4">
        <v>1.885597</v>
      </c>
      <c r="AD124" s="4">
        <v>1.5727799963938001</v>
      </c>
      <c r="AE124" s="4">
        <v>1.7389974904206</v>
      </c>
      <c r="AF124" s="4">
        <v>14.406629000000001</v>
      </c>
      <c r="AG124" s="4">
        <v>3.8902712688215999</v>
      </c>
      <c r="AH124" s="4">
        <v>4.3605922373036998</v>
      </c>
      <c r="AI124" s="4" t="s">
        <v>2924</v>
      </c>
      <c r="AJ124" s="4" t="s">
        <v>2924</v>
      </c>
    </row>
    <row r="125" spans="1:36" x14ac:dyDescent="0.3">
      <c r="A125" s="1" t="s">
        <v>981</v>
      </c>
      <c r="B125" s="2">
        <v>100502</v>
      </c>
      <c r="C125" s="3" t="s">
        <v>2919</v>
      </c>
      <c r="D125" s="4">
        <v>550.03080032000003</v>
      </c>
      <c r="E125" s="3" t="s">
        <v>2930</v>
      </c>
      <c r="F125" s="3" t="s">
        <v>2931</v>
      </c>
      <c r="G125" s="3" t="s">
        <v>2931</v>
      </c>
      <c r="H125" s="3" t="s">
        <v>2932</v>
      </c>
      <c r="I125" s="3" t="s">
        <v>2933</v>
      </c>
      <c r="J125" s="4">
        <v>8.2500579999999992</v>
      </c>
      <c r="K125" s="4">
        <v>7.924004</v>
      </c>
      <c r="L125" s="4">
        <v>-5.1516999999999999</v>
      </c>
      <c r="M125" s="4">
        <v>-6.4364000000000005E-2</v>
      </c>
      <c r="N125" s="4">
        <v>12.6233062330623</v>
      </c>
      <c r="O125" s="4">
        <v>9.4617100000000001</v>
      </c>
      <c r="P125" s="4">
        <v>0.97187400000000002</v>
      </c>
      <c r="Q125" s="4" t="s">
        <v>2934</v>
      </c>
      <c r="R125" s="4" t="s">
        <v>2934</v>
      </c>
      <c r="S125" s="3" t="s">
        <v>4723</v>
      </c>
      <c r="T125" s="4">
        <v>46.58</v>
      </c>
      <c r="U125" s="4">
        <v>550.03080032000003</v>
      </c>
      <c r="V125" s="10" t="s">
        <v>2934</v>
      </c>
      <c r="W125" s="4">
        <v>4.3795620437956204</v>
      </c>
      <c r="X125" s="4">
        <v>51.87</v>
      </c>
      <c r="Y125" s="4">
        <v>34.58</v>
      </c>
      <c r="Z125" s="4">
        <v>12.647297999999999</v>
      </c>
      <c r="AA125" s="10">
        <v>9.1572139106999995</v>
      </c>
      <c r="AB125" s="10">
        <v>11.4447174447</v>
      </c>
      <c r="AC125" s="4" t="s">
        <v>2934</v>
      </c>
      <c r="AD125" s="4" t="s">
        <v>2934</v>
      </c>
      <c r="AE125" s="4" t="s">
        <v>2934</v>
      </c>
      <c r="AF125" s="4" t="s">
        <v>2934</v>
      </c>
      <c r="AG125" s="4" t="s">
        <v>2934</v>
      </c>
      <c r="AH125" s="4" t="s">
        <v>2934</v>
      </c>
      <c r="AI125" s="4">
        <v>0.97187400000000002</v>
      </c>
      <c r="AJ125" s="5">
        <v>1.234561</v>
      </c>
    </row>
    <row r="126" spans="1:36" x14ac:dyDescent="0.3">
      <c r="A126" s="1" t="s">
        <v>1384</v>
      </c>
      <c r="B126" s="2">
        <v>5721743</v>
      </c>
      <c r="C126" s="3" t="s">
        <v>2935</v>
      </c>
      <c r="D126" s="4">
        <v>551.17142068999999</v>
      </c>
      <c r="E126" s="3" t="s">
        <v>2930</v>
      </c>
      <c r="F126" s="3" t="s">
        <v>2953</v>
      </c>
      <c r="G126" s="3" t="s">
        <v>2954</v>
      </c>
      <c r="H126" s="3" t="s">
        <v>2955</v>
      </c>
      <c r="I126" s="3"/>
      <c r="J126" s="4">
        <v>-0.17050299999999999</v>
      </c>
      <c r="K126" s="4">
        <v>-8.6583459999999999</v>
      </c>
      <c r="L126" s="4">
        <v>-6.9157390000000003</v>
      </c>
      <c r="M126" s="4">
        <v>-0.84674000000000005</v>
      </c>
      <c r="N126" s="4">
        <v>10.034276</v>
      </c>
      <c r="O126" s="4">
        <v>11.089015</v>
      </c>
      <c r="P126" s="4">
        <v>0.86509999999999998</v>
      </c>
      <c r="Q126" s="4" t="s">
        <v>2934</v>
      </c>
      <c r="R126" s="4">
        <v>35.037337999999998</v>
      </c>
      <c r="S126" s="3" t="s">
        <v>5126</v>
      </c>
      <c r="T126" s="5">
        <v>11.71</v>
      </c>
      <c r="U126" s="4">
        <v>551.17142068999999</v>
      </c>
      <c r="V126" s="10">
        <v>854.63183000000004</v>
      </c>
      <c r="W126" s="4">
        <v>7.9009393680614899</v>
      </c>
      <c r="X126" s="4">
        <v>13.1</v>
      </c>
      <c r="Y126" s="5">
        <v>11.28</v>
      </c>
      <c r="Z126" s="4">
        <v>10.034276</v>
      </c>
      <c r="AA126" s="10" t="s">
        <v>2934</v>
      </c>
      <c r="AB126" s="10" t="s">
        <v>2934</v>
      </c>
      <c r="AC126" s="4">
        <v>19.296728999999999</v>
      </c>
      <c r="AD126" s="4" t="s">
        <v>2934</v>
      </c>
      <c r="AE126" s="4" t="s">
        <v>2934</v>
      </c>
      <c r="AF126" s="4" t="s">
        <v>2934</v>
      </c>
      <c r="AG126" s="4" t="s">
        <v>2934</v>
      </c>
      <c r="AH126" s="4" t="s">
        <v>2934</v>
      </c>
      <c r="AI126" s="4">
        <v>0.86509999999999998</v>
      </c>
      <c r="AJ126" s="4">
        <v>0.86509999999999998</v>
      </c>
    </row>
    <row r="127" spans="1:36" x14ac:dyDescent="0.3">
      <c r="A127" s="1" t="s">
        <v>1246</v>
      </c>
      <c r="B127" s="2">
        <v>101852</v>
      </c>
      <c r="C127" s="3" t="s">
        <v>2940</v>
      </c>
      <c r="D127" s="4">
        <v>551.86487999999997</v>
      </c>
      <c r="E127" s="3" t="s">
        <v>2930</v>
      </c>
      <c r="F127" s="3" t="s">
        <v>2931</v>
      </c>
      <c r="G127" s="3" t="s">
        <v>2931</v>
      </c>
      <c r="H127" s="3" t="s">
        <v>2932</v>
      </c>
      <c r="I127" s="3" t="s">
        <v>3216</v>
      </c>
      <c r="J127" s="4">
        <v>30.205760999999999</v>
      </c>
      <c r="K127" s="4">
        <v>7.3543130000000003</v>
      </c>
      <c r="L127" s="4">
        <v>-10.412685</v>
      </c>
      <c r="M127" s="4">
        <v>-2.0509249999999999</v>
      </c>
      <c r="N127" s="4">
        <v>23.969696969697001</v>
      </c>
      <c r="O127" s="4">
        <v>38.057434999999998</v>
      </c>
      <c r="P127" s="4">
        <v>1.308662</v>
      </c>
      <c r="Q127" s="4" t="s">
        <v>2934</v>
      </c>
      <c r="R127" s="4" t="s">
        <v>2934</v>
      </c>
      <c r="S127" s="3" t="s">
        <v>4988</v>
      </c>
      <c r="T127" s="4">
        <v>253.12</v>
      </c>
      <c r="U127" s="4">
        <v>551.86487999999997</v>
      </c>
      <c r="V127" s="10" t="s">
        <v>2934</v>
      </c>
      <c r="W127" s="4">
        <v>0.99557522123893805</v>
      </c>
      <c r="X127" s="4">
        <v>300</v>
      </c>
      <c r="Y127" s="5">
        <v>150.11000000000001</v>
      </c>
      <c r="Z127" s="4">
        <v>23.994691</v>
      </c>
      <c r="AA127" s="10" t="s">
        <v>2934</v>
      </c>
      <c r="AB127" s="10" t="s">
        <v>2934</v>
      </c>
      <c r="AC127" s="4" t="s">
        <v>2934</v>
      </c>
      <c r="AD127" s="4" t="s">
        <v>2934</v>
      </c>
      <c r="AE127" s="4" t="s">
        <v>2934</v>
      </c>
      <c r="AF127" s="4" t="s">
        <v>2934</v>
      </c>
      <c r="AG127" s="4" t="s">
        <v>2934</v>
      </c>
      <c r="AH127" s="4" t="s">
        <v>2934</v>
      </c>
      <c r="AI127" s="4">
        <v>1.308662</v>
      </c>
      <c r="AJ127" s="4">
        <v>1.308662</v>
      </c>
    </row>
    <row r="128" spans="1:36" x14ac:dyDescent="0.3">
      <c r="A128" s="1" t="s">
        <v>2826</v>
      </c>
      <c r="B128" s="2">
        <v>5721139</v>
      </c>
      <c r="C128" s="3" t="s">
        <v>2935</v>
      </c>
      <c r="D128" s="4">
        <v>552.19655327999999</v>
      </c>
      <c r="E128" s="3" t="s">
        <v>2930</v>
      </c>
      <c r="F128" s="3" t="s">
        <v>2953</v>
      </c>
      <c r="G128" s="3" t="s">
        <v>2954</v>
      </c>
      <c r="H128" s="3" t="s">
        <v>2955</v>
      </c>
      <c r="I128" s="3" t="s">
        <v>2971</v>
      </c>
      <c r="J128" s="4">
        <v>-0.58997100000000002</v>
      </c>
      <c r="K128" s="4">
        <v>-6.561922</v>
      </c>
      <c r="L128" s="4">
        <v>-4.8918160000000004</v>
      </c>
      <c r="M128" s="4">
        <v>-0.68762299999999998</v>
      </c>
      <c r="N128" s="4">
        <v>21.239495999999999</v>
      </c>
      <c r="O128" s="4">
        <v>25.274999999999999</v>
      </c>
      <c r="P128" s="4">
        <v>0.88785499999999995</v>
      </c>
      <c r="Q128" s="4" t="s">
        <v>2934</v>
      </c>
      <c r="R128" s="4">
        <v>45.188636000000002</v>
      </c>
      <c r="S128" s="3" t="s">
        <v>6564</v>
      </c>
      <c r="T128" s="4">
        <v>10.11</v>
      </c>
      <c r="U128" s="4">
        <v>552.19655327999999</v>
      </c>
      <c r="V128" s="10">
        <v>848.59838300000001</v>
      </c>
      <c r="W128" s="4">
        <v>6.4688427299703299</v>
      </c>
      <c r="X128" s="4">
        <v>11</v>
      </c>
      <c r="Y128" s="4">
        <v>9.83</v>
      </c>
      <c r="Z128" s="4">
        <v>21.239495999999999</v>
      </c>
      <c r="AA128" s="10" t="s">
        <v>2934</v>
      </c>
      <c r="AB128" s="10" t="s">
        <v>2934</v>
      </c>
      <c r="AC128" s="4">
        <v>23.386800999999998</v>
      </c>
      <c r="AD128" s="4" t="s">
        <v>2934</v>
      </c>
      <c r="AE128" s="4" t="s">
        <v>2934</v>
      </c>
      <c r="AF128" s="4" t="s">
        <v>2934</v>
      </c>
      <c r="AG128" s="4" t="s">
        <v>2934</v>
      </c>
      <c r="AH128" s="4" t="s">
        <v>2934</v>
      </c>
      <c r="AI128" s="4">
        <v>0.88785499999999995</v>
      </c>
      <c r="AJ128" s="4">
        <v>0.88785499999999995</v>
      </c>
    </row>
    <row r="129" spans="1:36" x14ac:dyDescent="0.3">
      <c r="A129" s="1" t="s">
        <v>1882</v>
      </c>
      <c r="B129" s="2">
        <v>5722315</v>
      </c>
      <c r="C129" s="3" t="s">
        <v>2935</v>
      </c>
      <c r="D129" s="4">
        <v>552.41340847000004</v>
      </c>
      <c r="E129" s="3" t="s">
        <v>2930</v>
      </c>
      <c r="F129" s="3" t="s">
        <v>2953</v>
      </c>
      <c r="G129" s="3" t="s">
        <v>2954</v>
      </c>
      <c r="H129" s="3" t="s">
        <v>2955</v>
      </c>
      <c r="I129" s="3"/>
      <c r="J129" s="4">
        <v>8.5</v>
      </c>
      <c r="K129" s="4">
        <v>2.8436020000000002</v>
      </c>
      <c r="L129" s="4">
        <v>-3.248408</v>
      </c>
      <c r="M129" s="4">
        <v>2.0833330000000001</v>
      </c>
      <c r="N129" s="4">
        <v>12.700669</v>
      </c>
      <c r="O129" s="4" t="s">
        <v>2934</v>
      </c>
      <c r="P129" s="4">
        <v>0.95848100000000003</v>
      </c>
      <c r="Q129" s="4" t="s">
        <v>2934</v>
      </c>
      <c r="R129" s="4" t="s">
        <v>2934</v>
      </c>
      <c r="S129" s="3" t="s">
        <v>5622</v>
      </c>
      <c r="T129" s="4">
        <v>15.19</v>
      </c>
      <c r="U129" s="4">
        <v>552.41340847000004</v>
      </c>
      <c r="V129" s="10">
        <v>552.69775800000002</v>
      </c>
      <c r="W129" s="4">
        <v>7.9262672811059902</v>
      </c>
      <c r="X129" s="4">
        <v>15.84</v>
      </c>
      <c r="Y129" s="4">
        <v>13.21</v>
      </c>
      <c r="Z129" s="4">
        <v>12.700669</v>
      </c>
      <c r="AA129" s="10" t="s">
        <v>2934</v>
      </c>
      <c r="AB129" s="10" t="s">
        <v>2934</v>
      </c>
      <c r="AC129" s="4">
        <v>46.352310000000003</v>
      </c>
      <c r="AD129" s="4" t="s">
        <v>2934</v>
      </c>
      <c r="AE129" s="4" t="s">
        <v>2934</v>
      </c>
      <c r="AF129" s="4" t="s">
        <v>2934</v>
      </c>
      <c r="AG129" s="4" t="s">
        <v>2934</v>
      </c>
      <c r="AH129" s="4" t="s">
        <v>2934</v>
      </c>
      <c r="AI129" s="4">
        <v>0.95848100000000003</v>
      </c>
      <c r="AJ129" s="4">
        <v>0.95848100000000003</v>
      </c>
    </row>
    <row r="130" spans="1:36" x14ac:dyDescent="0.3">
      <c r="A130" s="1" t="s">
        <v>952</v>
      </c>
      <c r="B130" s="2">
        <v>4426904</v>
      </c>
      <c r="C130" s="3" t="s">
        <v>2935</v>
      </c>
      <c r="D130" s="4">
        <v>553.12279008999997</v>
      </c>
      <c r="E130" s="3" t="s">
        <v>2976</v>
      </c>
      <c r="F130" s="3" t="s">
        <v>2977</v>
      </c>
      <c r="G130" s="3" t="s">
        <v>3133</v>
      </c>
      <c r="H130" s="3" t="s">
        <v>3423</v>
      </c>
      <c r="I130" s="3" t="s">
        <v>2979</v>
      </c>
      <c r="J130" s="4">
        <v>-7.2916670000000003</v>
      </c>
      <c r="K130" s="4">
        <v>10.506208000000001</v>
      </c>
      <c r="L130" s="4">
        <v>-8.6097950000000001</v>
      </c>
      <c r="M130" s="4">
        <v>-6.0876619999999999</v>
      </c>
      <c r="N130" s="4">
        <v>42.851851851851798</v>
      </c>
      <c r="O130" s="4">
        <v>63.571429000000002</v>
      </c>
      <c r="P130" s="4">
        <v>1.091612</v>
      </c>
      <c r="Q130" s="4">
        <v>31.203344000000001</v>
      </c>
      <c r="R130" s="4">
        <v>42.767935000000001</v>
      </c>
      <c r="S130" s="3" t="s">
        <v>4694</v>
      </c>
      <c r="T130" s="4">
        <v>11.57</v>
      </c>
      <c r="U130" s="4">
        <v>553.12279008999997</v>
      </c>
      <c r="V130" s="10">
        <v>1050.64779</v>
      </c>
      <c r="W130" s="4">
        <v>2.0743301642178</v>
      </c>
      <c r="X130" s="4">
        <v>12.85</v>
      </c>
      <c r="Y130" s="5">
        <v>9.6999999999999993</v>
      </c>
      <c r="Z130" s="4">
        <v>36.043613999999998</v>
      </c>
      <c r="AA130" s="10">
        <v>11.8061224489</v>
      </c>
      <c r="AB130" s="10">
        <v>10.712962962900001</v>
      </c>
      <c r="AC130" s="4">
        <v>17.970542999999999</v>
      </c>
      <c r="AD130" s="4">
        <v>22.029853853895801</v>
      </c>
      <c r="AE130" s="4">
        <v>19.271929673312901</v>
      </c>
      <c r="AF130" s="4">
        <v>31.203344000000001</v>
      </c>
      <c r="AG130" s="4">
        <v>40.170055056394602</v>
      </c>
      <c r="AH130" s="4">
        <v>29.954320456165402</v>
      </c>
      <c r="AI130" s="4">
        <v>1.091612</v>
      </c>
      <c r="AJ130" s="4">
        <v>1.1019049999999999</v>
      </c>
    </row>
    <row r="131" spans="1:36" x14ac:dyDescent="0.3">
      <c r="A131" s="1" t="s">
        <v>156</v>
      </c>
      <c r="B131" s="2">
        <v>5288886</v>
      </c>
      <c r="C131" s="3" t="s">
        <v>2919</v>
      </c>
      <c r="D131" s="4">
        <v>553.22029095000005</v>
      </c>
      <c r="E131" s="3" t="s">
        <v>2920</v>
      </c>
      <c r="F131" s="3" t="s">
        <v>2921</v>
      </c>
      <c r="G131" s="3" t="s">
        <v>2941</v>
      </c>
      <c r="H131" s="3" t="s">
        <v>2941</v>
      </c>
      <c r="I131" s="3" t="s">
        <v>2942</v>
      </c>
      <c r="J131" s="4">
        <v>14.317181</v>
      </c>
      <c r="K131" s="4">
        <v>-15.472313</v>
      </c>
      <c r="L131" s="4">
        <v>-2.808989</v>
      </c>
      <c r="M131" s="4">
        <v>-0.764818</v>
      </c>
      <c r="N131" s="4" t="s">
        <v>2924</v>
      </c>
      <c r="O131" s="4" t="s">
        <v>2924</v>
      </c>
      <c r="P131" s="4">
        <v>1.6549739999999999</v>
      </c>
      <c r="Q131" s="4" t="s">
        <v>2924</v>
      </c>
      <c r="R131" s="4" t="s">
        <v>2924</v>
      </c>
      <c r="S131" s="3" t="s">
        <v>3903</v>
      </c>
      <c r="T131" s="5">
        <v>5.19</v>
      </c>
      <c r="U131" s="4">
        <v>553.22029095000005</v>
      </c>
      <c r="V131" s="10">
        <v>242.71128999999999</v>
      </c>
      <c r="W131" s="4">
        <v>0</v>
      </c>
      <c r="X131" s="5">
        <v>8.4</v>
      </c>
      <c r="Y131" s="5">
        <v>3.86</v>
      </c>
      <c r="Z131" s="4" t="s">
        <v>2924</v>
      </c>
      <c r="AA131" s="10" t="s">
        <v>2924</v>
      </c>
      <c r="AB131" s="10" t="s">
        <v>2924</v>
      </c>
      <c r="AC131" s="4" t="s">
        <v>2934</v>
      </c>
      <c r="AD131" s="4" t="s">
        <v>2934</v>
      </c>
      <c r="AE131" s="4" t="s">
        <v>2934</v>
      </c>
      <c r="AF131" s="4" t="s">
        <v>2924</v>
      </c>
      <c r="AG131" s="4" t="s">
        <v>2924</v>
      </c>
      <c r="AH131" s="4" t="s">
        <v>2924</v>
      </c>
      <c r="AI131" s="4">
        <v>1.6549739999999999</v>
      </c>
      <c r="AJ131" s="4">
        <v>1.6549739999999999</v>
      </c>
    </row>
    <row r="132" spans="1:36" x14ac:dyDescent="0.3">
      <c r="A132" s="1" t="s">
        <v>1954</v>
      </c>
      <c r="B132" s="2">
        <v>5136798</v>
      </c>
      <c r="C132" s="3" t="s">
        <v>2940</v>
      </c>
      <c r="D132" s="4">
        <v>554.30277504000003</v>
      </c>
      <c r="E132" s="3" t="s">
        <v>2920</v>
      </c>
      <c r="F132" s="3" t="s">
        <v>2960</v>
      </c>
      <c r="G132" s="3" t="s">
        <v>2961</v>
      </c>
      <c r="H132" s="3" t="s">
        <v>3085</v>
      </c>
      <c r="I132" s="3" t="s">
        <v>2963</v>
      </c>
      <c r="J132" s="4">
        <v>-29.590895</v>
      </c>
      <c r="K132" s="4">
        <v>-13.492063999999999</v>
      </c>
      <c r="L132" s="4">
        <v>-9.8463960000000004</v>
      </c>
      <c r="M132" s="4">
        <v>2.2788200000000001</v>
      </c>
      <c r="N132" s="4" t="s">
        <v>2924</v>
      </c>
      <c r="O132" s="4" t="s">
        <v>2924</v>
      </c>
      <c r="P132" s="4">
        <v>1.4943200000000001</v>
      </c>
      <c r="Q132" s="4" t="s">
        <v>2924</v>
      </c>
      <c r="R132" s="4" t="s">
        <v>2924</v>
      </c>
      <c r="S132" s="3" t="s">
        <v>5694</v>
      </c>
      <c r="T132" s="4">
        <v>22.89</v>
      </c>
      <c r="U132" s="4">
        <v>554.30277504000003</v>
      </c>
      <c r="V132" s="10">
        <v>557.48277499999995</v>
      </c>
      <c r="W132" s="4">
        <v>0</v>
      </c>
      <c r="X132" s="4">
        <v>35.99</v>
      </c>
      <c r="Y132" s="4">
        <v>21.02</v>
      </c>
      <c r="Z132" s="4" t="s">
        <v>2924</v>
      </c>
      <c r="AA132" s="10" t="s">
        <v>2924</v>
      </c>
      <c r="AB132" s="10" t="s">
        <v>2924</v>
      </c>
      <c r="AC132" s="4">
        <v>2.9391780000000001</v>
      </c>
      <c r="AD132" s="4">
        <v>2.4117709088611998</v>
      </c>
      <c r="AE132" s="4">
        <v>2.7491502397604002</v>
      </c>
      <c r="AF132" s="4" t="s">
        <v>2924</v>
      </c>
      <c r="AG132" s="4">
        <v>28.380590385428</v>
      </c>
      <c r="AH132" s="4">
        <v>65.137145678031402</v>
      </c>
      <c r="AI132" s="4">
        <v>1.4943200000000001</v>
      </c>
      <c r="AJ132" s="4">
        <v>2.8431250000000001</v>
      </c>
    </row>
    <row r="133" spans="1:36" x14ac:dyDescent="0.3">
      <c r="A133" s="1" t="s">
        <v>505</v>
      </c>
      <c r="B133" s="2">
        <v>100886</v>
      </c>
      <c r="C133" s="3" t="s">
        <v>2919</v>
      </c>
      <c r="D133" s="4">
        <v>556.74612234999995</v>
      </c>
      <c r="E133" s="3" t="s">
        <v>2930</v>
      </c>
      <c r="F133" s="3" t="s">
        <v>2953</v>
      </c>
      <c r="G133" s="3" t="s">
        <v>2953</v>
      </c>
      <c r="H133" s="3" t="s">
        <v>3040</v>
      </c>
      <c r="I133" s="3" t="s">
        <v>3211</v>
      </c>
      <c r="J133" s="4">
        <v>-8.9234179999999999</v>
      </c>
      <c r="K133" s="4">
        <v>-0.82185200000000003</v>
      </c>
      <c r="L133" s="4">
        <v>-8.0044839999999997</v>
      </c>
      <c r="M133" s="4">
        <v>-2.2862589999999998</v>
      </c>
      <c r="N133" s="4">
        <v>24.422619000000001</v>
      </c>
      <c r="O133" s="4">
        <v>36.765233000000002</v>
      </c>
      <c r="P133" s="4">
        <v>2.344973</v>
      </c>
      <c r="Q133" s="4">
        <v>5.7432939999999997</v>
      </c>
      <c r="R133" s="4" t="s">
        <v>2924</v>
      </c>
      <c r="S133" s="3" t="s">
        <v>4248</v>
      </c>
      <c r="T133" s="4">
        <v>41.03</v>
      </c>
      <c r="U133" s="4">
        <v>556.74612234999995</v>
      </c>
      <c r="V133" s="10">
        <v>333.89212199999997</v>
      </c>
      <c r="W133" s="4">
        <v>3.02217889349257</v>
      </c>
      <c r="X133" s="4">
        <v>50.25</v>
      </c>
      <c r="Y133" s="4">
        <v>37.99</v>
      </c>
      <c r="Z133" s="4">
        <v>24.422619000000001</v>
      </c>
      <c r="AA133" s="10">
        <v>19.917475728100001</v>
      </c>
      <c r="AB133" s="10">
        <v>32.307086614100001</v>
      </c>
      <c r="AC133" s="4">
        <v>1.5175050000000001</v>
      </c>
      <c r="AD133" s="4">
        <v>1.6258076739542999</v>
      </c>
      <c r="AE133" s="4">
        <v>1.680712983424</v>
      </c>
      <c r="AF133" s="4">
        <v>5.7432939999999997</v>
      </c>
      <c r="AG133" s="4" t="s">
        <v>2934</v>
      </c>
      <c r="AH133" s="4" t="s">
        <v>2934</v>
      </c>
      <c r="AI133" s="4">
        <v>2.344973</v>
      </c>
      <c r="AJ133" s="4">
        <v>2.5616530000000002</v>
      </c>
    </row>
    <row r="134" spans="1:36" x14ac:dyDescent="0.3">
      <c r="A134" s="1" t="s">
        <v>681</v>
      </c>
      <c r="B134" s="2">
        <v>4024068</v>
      </c>
      <c r="C134" s="3" t="s">
        <v>2935</v>
      </c>
      <c r="D134" s="4">
        <v>557.64876528000002</v>
      </c>
      <c r="E134" s="3" t="s">
        <v>2930</v>
      </c>
      <c r="F134" s="3" t="s">
        <v>2957</v>
      </c>
      <c r="G134" s="3" t="s">
        <v>2957</v>
      </c>
      <c r="H134" s="3" t="s">
        <v>2958</v>
      </c>
      <c r="I134" s="3" t="s">
        <v>3149</v>
      </c>
      <c r="J134" s="4">
        <v>-13.990826</v>
      </c>
      <c r="K134" s="4">
        <v>1.6260159999999999</v>
      </c>
      <c r="L134" s="4">
        <v>2.4590160000000001</v>
      </c>
      <c r="M134" s="4">
        <v>2.179837</v>
      </c>
      <c r="N134" s="4">
        <v>27.915633</v>
      </c>
      <c r="O134" s="4">
        <v>65.406976999999998</v>
      </c>
      <c r="P134" s="4">
        <v>3.429878</v>
      </c>
      <c r="Q134" s="4">
        <v>8.2807490000000001</v>
      </c>
      <c r="R134" s="4">
        <v>29.518573</v>
      </c>
      <c r="S134" s="3" t="s">
        <v>4424</v>
      </c>
      <c r="T134" s="5">
        <v>11.25</v>
      </c>
      <c r="U134" s="4">
        <v>557.64876528000002</v>
      </c>
      <c r="V134" s="10">
        <v>837.41976499999998</v>
      </c>
      <c r="W134" s="4">
        <v>2.4888888888888898</v>
      </c>
      <c r="X134" s="4">
        <v>13.51</v>
      </c>
      <c r="Y134" s="4">
        <v>7.37</v>
      </c>
      <c r="Z134" s="4">
        <v>27.915633</v>
      </c>
      <c r="AA134" s="10">
        <v>11.1386138613</v>
      </c>
      <c r="AB134" s="10">
        <v>13.554216867399999</v>
      </c>
      <c r="AC134" s="4">
        <v>0.67459000000000002</v>
      </c>
      <c r="AD134" s="4">
        <v>0.60864523666759995</v>
      </c>
      <c r="AE134" s="4">
        <v>0.64476818843969996</v>
      </c>
      <c r="AF134" s="4">
        <v>8.2807490000000001</v>
      </c>
      <c r="AG134" s="4">
        <v>6.5918010210988998</v>
      </c>
      <c r="AH134" s="4">
        <v>7.5104911659192997</v>
      </c>
      <c r="AI134" s="4">
        <v>3.429878</v>
      </c>
      <c r="AJ134" s="4" t="s">
        <v>2924</v>
      </c>
    </row>
    <row r="135" spans="1:36" x14ac:dyDescent="0.3">
      <c r="A135" s="1" t="s">
        <v>335</v>
      </c>
      <c r="B135" s="2">
        <v>119020271</v>
      </c>
      <c r="C135" s="3" t="s">
        <v>2919</v>
      </c>
      <c r="D135" s="4">
        <v>557.78191865199994</v>
      </c>
      <c r="E135" s="3" t="s">
        <v>2936</v>
      </c>
      <c r="F135" s="3" t="s">
        <v>3056</v>
      </c>
      <c r="G135" s="3" t="s">
        <v>3057</v>
      </c>
      <c r="H135" s="3" t="s">
        <v>3057</v>
      </c>
      <c r="I135" s="3" t="s">
        <v>3245</v>
      </c>
      <c r="J135" s="4">
        <v>-54.694614000000001</v>
      </c>
      <c r="K135" s="4">
        <v>-54.694614000000001</v>
      </c>
      <c r="L135" s="4">
        <v>16.564285999999999</v>
      </c>
      <c r="M135" s="4">
        <v>1.6127020000000001</v>
      </c>
      <c r="N135" s="4">
        <v>41.899569999999997</v>
      </c>
      <c r="O135" s="4" t="s">
        <v>2934</v>
      </c>
      <c r="P135" s="4" t="s">
        <v>2924</v>
      </c>
      <c r="Q135" s="4">
        <v>38.884188000000002</v>
      </c>
      <c r="R135" s="4" t="s">
        <v>2934</v>
      </c>
      <c r="S135" s="3" t="s">
        <v>4080</v>
      </c>
      <c r="T135" s="4">
        <v>8.1594999999999995</v>
      </c>
      <c r="U135" s="4">
        <v>557.78191865199994</v>
      </c>
      <c r="V135" s="10">
        <v>891.99561800000004</v>
      </c>
      <c r="W135" s="4">
        <v>0</v>
      </c>
      <c r="X135" s="4">
        <v>21.9499</v>
      </c>
      <c r="Y135" s="5">
        <v>6.5000999999999998</v>
      </c>
      <c r="Z135" s="4">
        <v>41.899569999999997</v>
      </c>
      <c r="AA135" s="10" t="s">
        <v>2934</v>
      </c>
      <c r="AB135" s="10" t="s">
        <v>2934</v>
      </c>
      <c r="AC135" s="4">
        <v>1.3451029999999999</v>
      </c>
      <c r="AD135" s="4" t="s">
        <v>2934</v>
      </c>
      <c r="AE135" s="4" t="s">
        <v>2934</v>
      </c>
      <c r="AF135" s="4">
        <v>38.884188000000002</v>
      </c>
      <c r="AG135" s="4" t="s">
        <v>2934</v>
      </c>
      <c r="AH135" s="4" t="s">
        <v>2934</v>
      </c>
      <c r="AI135" s="4" t="s">
        <v>2924</v>
      </c>
      <c r="AJ135" s="4" t="s">
        <v>2924</v>
      </c>
    </row>
    <row r="136" spans="1:36" x14ac:dyDescent="0.3">
      <c r="A136" s="1" t="s">
        <v>2036</v>
      </c>
      <c r="B136" s="2">
        <v>15023264</v>
      </c>
      <c r="C136" s="3" t="s">
        <v>2919</v>
      </c>
      <c r="D136" s="4">
        <v>559.32680479999999</v>
      </c>
      <c r="E136" s="3" t="s">
        <v>2920</v>
      </c>
      <c r="F136" s="3" t="s">
        <v>2921</v>
      </c>
      <c r="G136" s="3" t="s">
        <v>3109</v>
      </c>
      <c r="H136" s="3" t="s">
        <v>3109</v>
      </c>
      <c r="I136" s="3" t="s">
        <v>3048</v>
      </c>
      <c r="J136" s="4">
        <v>-10.405257000000001</v>
      </c>
      <c r="K136" s="4">
        <v>-53.310502</v>
      </c>
      <c r="L136" s="4">
        <v>-8.8071350000000006</v>
      </c>
      <c r="M136" s="4">
        <v>9.7986579999999996</v>
      </c>
      <c r="N136" s="4" t="s">
        <v>2924</v>
      </c>
      <c r="O136" s="4" t="s">
        <v>2924</v>
      </c>
      <c r="P136" s="4" t="s">
        <v>2924</v>
      </c>
      <c r="Q136" s="4" t="s">
        <v>2924</v>
      </c>
      <c r="R136" s="4" t="s">
        <v>2924</v>
      </c>
      <c r="S136" s="3" t="s">
        <v>5775</v>
      </c>
      <c r="T136" s="4">
        <v>8.18</v>
      </c>
      <c r="U136" s="4">
        <v>559.32680479999999</v>
      </c>
      <c r="V136" s="10">
        <v>743.640804</v>
      </c>
      <c r="W136" s="4">
        <v>0</v>
      </c>
      <c r="X136" s="4">
        <v>19.71</v>
      </c>
      <c r="Y136" s="5">
        <v>6.0650000000000004</v>
      </c>
      <c r="Z136" s="4" t="s">
        <v>2924</v>
      </c>
      <c r="AA136" s="10" t="s">
        <v>2924</v>
      </c>
      <c r="AB136" s="10" t="s">
        <v>2924</v>
      </c>
      <c r="AC136" s="4">
        <v>28.307606</v>
      </c>
      <c r="AD136" s="4">
        <v>5.2804409593742001</v>
      </c>
      <c r="AE136" s="4">
        <v>14.4660706775453</v>
      </c>
      <c r="AF136" s="4" t="s">
        <v>2924</v>
      </c>
      <c r="AG136" s="4" t="s">
        <v>2924</v>
      </c>
      <c r="AH136" s="4" t="s">
        <v>2924</v>
      </c>
      <c r="AI136" s="4" t="s">
        <v>2924</v>
      </c>
      <c r="AJ136" s="4" t="s">
        <v>2924</v>
      </c>
    </row>
    <row r="137" spans="1:36" x14ac:dyDescent="0.3">
      <c r="A137" s="1" t="s">
        <v>238</v>
      </c>
      <c r="B137" s="2">
        <v>4987823</v>
      </c>
      <c r="C137" s="3" t="s">
        <v>2919</v>
      </c>
      <c r="D137" s="4">
        <v>559.40001684000003</v>
      </c>
      <c r="E137" s="3" t="s">
        <v>2936</v>
      </c>
      <c r="F137" s="3" t="s">
        <v>2937</v>
      </c>
      <c r="G137" s="3" t="s">
        <v>2951</v>
      </c>
      <c r="H137" s="3" t="s">
        <v>2951</v>
      </c>
      <c r="I137" s="3" t="s">
        <v>3191</v>
      </c>
      <c r="J137" s="4">
        <v>-7.9793339999999997</v>
      </c>
      <c r="K137" s="4">
        <v>-20.049875</v>
      </c>
      <c r="L137" s="4">
        <v>-6.2343999999999997E-2</v>
      </c>
      <c r="M137" s="4">
        <v>0.88105699999999998</v>
      </c>
      <c r="N137" s="4" t="s">
        <v>2924</v>
      </c>
      <c r="O137" s="4" t="s">
        <v>2924</v>
      </c>
      <c r="P137" s="5">
        <v>2.254254</v>
      </c>
      <c r="Q137" s="4">
        <v>13.555698</v>
      </c>
      <c r="R137" s="4">
        <v>88.629180000000005</v>
      </c>
      <c r="S137" s="3" t="s">
        <v>3985</v>
      </c>
      <c r="T137" s="4">
        <v>16.03</v>
      </c>
      <c r="U137" s="4">
        <v>559.40001684000003</v>
      </c>
      <c r="V137" s="10">
        <v>759.68501600000002</v>
      </c>
      <c r="W137" s="4">
        <v>0</v>
      </c>
      <c r="X137" s="4">
        <v>23.74</v>
      </c>
      <c r="Y137" s="4">
        <v>14.13</v>
      </c>
      <c r="Z137" s="4" t="s">
        <v>2924</v>
      </c>
      <c r="AA137" s="10">
        <v>23.573529411700001</v>
      </c>
      <c r="AB137" s="10" t="s">
        <v>2924</v>
      </c>
      <c r="AC137" s="4">
        <v>0.97124299999999997</v>
      </c>
      <c r="AD137" s="4">
        <v>0.94217837126549997</v>
      </c>
      <c r="AE137" s="4">
        <v>0.97171273471480002</v>
      </c>
      <c r="AF137" s="4">
        <v>13.555698</v>
      </c>
      <c r="AG137" s="4">
        <v>6.8465997584671996</v>
      </c>
      <c r="AH137" s="4">
        <v>8.2713362766819998</v>
      </c>
      <c r="AI137" s="5">
        <v>2.254254</v>
      </c>
      <c r="AJ137" s="4">
        <v>4.1506990000000004</v>
      </c>
    </row>
    <row r="138" spans="1:36" x14ac:dyDescent="0.3">
      <c r="A138" s="1" t="s">
        <v>1722</v>
      </c>
      <c r="B138" s="2">
        <v>100614</v>
      </c>
      <c r="C138" s="3" t="s">
        <v>2940</v>
      </c>
      <c r="D138" s="4">
        <v>559.44966783999996</v>
      </c>
      <c r="E138" s="3" t="s">
        <v>2930</v>
      </c>
      <c r="F138" s="3" t="s">
        <v>2931</v>
      </c>
      <c r="G138" s="3" t="s">
        <v>2931</v>
      </c>
      <c r="H138" s="3" t="s">
        <v>2932</v>
      </c>
      <c r="I138" s="3" t="s">
        <v>2933</v>
      </c>
      <c r="J138" s="4">
        <v>19.069192999999999</v>
      </c>
      <c r="K138" s="4">
        <v>-0.65292099999999997</v>
      </c>
      <c r="L138" s="4">
        <v>-9.8534459999999999</v>
      </c>
      <c r="M138" s="4">
        <v>-1.9667680000000001</v>
      </c>
      <c r="N138" s="4">
        <v>9.9347079037800707</v>
      </c>
      <c r="O138" s="4">
        <v>7.8838290000000004</v>
      </c>
      <c r="P138" s="4">
        <v>0.83845700000000001</v>
      </c>
      <c r="Q138" s="4" t="s">
        <v>2934</v>
      </c>
      <c r="R138" s="4" t="s">
        <v>2934</v>
      </c>
      <c r="S138" s="3" t="s">
        <v>5463</v>
      </c>
      <c r="T138" s="4">
        <v>28.91</v>
      </c>
      <c r="U138" s="4">
        <v>559.44966783999996</v>
      </c>
      <c r="V138" s="10" t="s">
        <v>2934</v>
      </c>
      <c r="W138" s="4">
        <v>2.7672085783465898</v>
      </c>
      <c r="X138" s="4">
        <v>33.865000000000002</v>
      </c>
      <c r="Y138" s="4">
        <v>19.2</v>
      </c>
      <c r="Z138" s="4">
        <v>9.94496</v>
      </c>
      <c r="AA138" s="10">
        <v>10.084766456200001</v>
      </c>
      <c r="AB138" s="10">
        <v>10.324999999999999</v>
      </c>
      <c r="AC138" s="4" t="s">
        <v>2934</v>
      </c>
      <c r="AD138" s="4" t="s">
        <v>2934</v>
      </c>
      <c r="AE138" s="4" t="s">
        <v>2934</v>
      </c>
      <c r="AF138" s="4" t="s">
        <v>2934</v>
      </c>
      <c r="AG138" s="4" t="s">
        <v>2934</v>
      </c>
      <c r="AH138" s="4" t="s">
        <v>2934</v>
      </c>
      <c r="AI138" s="4">
        <v>0.83845700000000001</v>
      </c>
      <c r="AJ138" s="4">
        <v>1.0965290000000001</v>
      </c>
    </row>
    <row r="139" spans="1:36" x14ac:dyDescent="0.3">
      <c r="A139" s="1" t="s">
        <v>1628</v>
      </c>
      <c r="B139" s="2">
        <v>4991209</v>
      </c>
      <c r="C139" s="3" t="s">
        <v>2919</v>
      </c>
      <c r="D139" s="4">
        <v>560.44504044999996</v>
      </c>
      <c r="E139" s="3" t="s">
        <v>2936</v>
      </c>
      <c r="F139" s="3" t="s">
        <v>2937</v>
      </c>
      <c r="G139" s="3" t="s">
        <v>2993</v>
      </c>
      <c r="H139" s="3" t="s">
        <v>2994</v>
      </c>
      <c r="I139" s="3" t="s">
        <v>3511</v>
      </c>
      <c r="J139" s="4">
        <v>37.997159000000003</v>
      </c>
      <c r="K139" s="4">
        <v>21.971124</v>
      </c>
      <c r="L139" s="4">
        <v>-4.1913220000000004</v>
      </c>
      <c r="M139" s="4">
        <v>3.5162490000000002</v>
      </c>
      <c r="N139" s="4">
        <v>24.878361000000002</v>
      </c>
      <c r="O139" s="4">
        <v>14.255319</v>
      </c>
      <c r="P139" s="4">
        <v>2.6500270000000001</v>
      </c>
      <c r="Q139" s="4">
        <v>11.825151</v>
      </c>
      <c r="R139" s="4">
        <v>24.316945</v>
      </c>
      <c r="S139" s="3" t="s">
        <v>5369</v>
      </c>
      <c r="T139" s="4">
        <v>19.43</v>
      </c>
      <c r="U139" s="4">
        <v>560.44504044999996</v>
      </c>
      <c r="V139" s="10">
        <v>618.00603999999998</v>
      </c>
      <c r="W139" s="4">
        <v>1.02933607822954</v>
      </c>
      <c r="X139" s="4">
        <v>21.19</v>
      </c>
      <c r="Y139" s="4">
        <v>13.32</v>
      </c>
      <c r="Z139" s="4">
        <v>24.878361000000002</v>
      </c>
      <c r="AA139" s="10">
        <v>22.6800513598</v>
      </c>
      <c r="AB139" s="10">
        <v>23.889442169799999</v>
      </c>
      <c r="AC139" s="4">
        <v>1.2761020000000001</v>
      </c>
      <c r="AD139" s="4">
        <v>1.0965686785074999</v>
      </c>
      <c r="AE139" s="4">
        <v>1.1451377712349999</v>
      </c>
      <c r="AF139" s="4">
        <v>11.825151</v>
      </c>
      <c r="AG139" s="4">
        <v>11.058254602192999</v>
      </c>
      <c r="AH139" s="4">
        <v>11.550148178729501</v>
      </c>
      <c r="AI139" s="4">
        <v>2.6500270000000001</v>
      </c>
      <c r="AJ139" s="4">
        <v>6.8900709999999998</v>
      </c>
    </row>
    <row r="140" spans="1:36" x14ac:dyDescent="0.3">
      <c r="A140" s="1" t="s">
        <v>2824</v>
      </c>
      <c r="B140" s="2">
        <v>5721694</v>
      </c>
      <c r="C140" s="3" t="s">
        <v>2935</v>
      </c>
      <c r="D140" s="4">
        <v>560.47378834999995</v>
      </c>
      <c r="E140" s="3" t="s">
        <v>2930</v>
      </c>
      <c r="F140" s="3" t="s">
        <v>2953</v>
      </c>
      <c r="G140" s="3" t="s">
        <v>2954</v>
      </c>
      <c r="H140" s="3" t="s">
        <v>2955</v>
      </c>
      <c r="I140" s="3"/>
      <c r="J140" s="4">
        <v>4.1259499999999996</v>
      </c>
      <c r="K140" s="4">
        <v>-5.4240630000000003</v>
      </c>
      <c r="L140" s="4">
        <v>-3.131313</v>
      </c>
      <c r="M140" s="4">
        <v>-2.9352230000000001</v>
      </c>
      <c r="N140" s="4">
        <v>7.9453189999999996</v>
      </c>
      <c r="O140" s="4">
        <v>6.135637</v>
      </c>
      <c r="P140" s="4">
        <v>0.92478300000000002</v>
      </c>
      <c r="Q140" s="4" t="s">
        <v>2934</v>
      </c>
      <c r="R140" s="4">
        <v>22.745714</v>
      </c>
      <c r="S140" s="3" t="s">
        <v>6562</v>
      </c>
      <c r="T140" s="4">
        <v>9.59</v>
      </c>
      <c r="U140" s="4">
        <v>560.47378834999995</v>
      </c>
      <c r="V140" s="10">
        <v>790.46596799999998</v>
      </c>
      <c r="W140" s="4">
        <v>10.948905109489001</v>
      </c>
      <c r="X140" s="4">
        <v>10.33</v>
      </c>
      <c r="Y140" s="4">
        <v>8.8800000000000008</v>
      </c>
      <c r="Z140" s="4">
        <v>7.9453189999999996</v>
      </c>
      <c r="AA140" s="10" t="s">
        <v>2934</v>
      </c>
      <c r="AB140" s="10" t="s">
        <v>2934</v>
      </c>
      <c r="AC140" s="4">
        <v>11.774081000000001</v>
      </c>
      <c r="AD140" s="4" t="s">
        <v>2934</v>
      </c>
      <c r="AE140" s="4" t="s">
        <v>2934</v>
      </c>
      <c r="AF140" s="4" t="s">
        <v>2934</v>
      </c>
      <c r="AG140" s="4" t="s">
        <v>2934</v>
      </c>
      <c r="AH140" s="4" t="s">
        <v>2934</v>
      </c>
      <c r="AI140" s="4">
        <v>0.92478300000000002</v>
      </c>
      <c r="AJ140" s="4">
        <v>0.92478300000000002</v>
      </c>
    </row>
    <row r="141" spans="1:36" x14ac:dyDescent="0.3">
      <c r="A141" s="1" t="s">
        <v>2009</v>
      </c>
      <c r="B141" s="2">
        <v>1137117</v>
      </c>
      <c r="C141" s="3" t="s">
        <v>2919</v>
      </c>
      <c r="D141" s="4">
        <v>560.83750406000001</v>
      </c>
      <c r="E141" s="3" t="s">
        <v>2930</v>
      </c>
      <c r="F141" s="3" t="s">
        <v>2931</v>
      </c>
      <c r="G141" s="3" t="s">
        <v>2931</v>
      </c>
      <c r="H141" s="3" t="s">
        <v>2932</v>
      </c>
      <c r="I141" s="3" t="s">
        <v>2933</v>
      </c>
      <c r="J141" s="4">
        <v>7.7800130000000003</v>
      </c>
      <c r="K141" s="4">
        <v>19.702048000000001</v>
      </c>
      <c r="L141" s="4">
        <v>-11.776009</v>
      </c>
      <c r="M141" s="4">
        <v>-2.4582700000000002</v>
      </c>
      <c r="N141" s="4">
        <v>17.756906077348098</v>
      </c>
      <c r="O141" s="4">
        <v>13.91342</v>
      </c>
      <c r="P141" s="4">
        <v>0.92260900000000001</v>
      </c>
      <c r="Q141" s="4" t="s">
        <v>2934</v>
      </c>
      <c r="R141" s="4" t="s">
        <v>2934</v>
      </c>
      <c r="S141" s="3" t="s">
        <v>5748</v>
      </c>
      <c r="T141" s="4">
        <v>32.14</v>
      </c>
      <c r="U141" s="4">
        <v>560.83750406000001</v>
      </c>
      <c r="V141" s="10" t="s">
        <v>2934</v>
      </c>
      <c r="W141" s="4">
        <v>0.62227753578095801</v>
      </c>
      <c r="X141" s="4">
        <v>37.880000000000003</v>
      </c>
      <c r="Y141" s="4">
        <v>20.3</v>
      </c>
      <c r="Z141" s="4">
        <v>17.678768000000002</v>
      </c>
      <c r="AA141" s="10">
        <v>13.754440022200001</v>
      </c>
      <c r="AB141" s="10">
        <v>18.578034681999998</v>
      </c>
      <c r="AC141" s="4" t="s">
        <v>2934</v>
      </c>
      <c r="AD141" s="4" t="s">
        <v>2934</v>
      </c>
      <c r="AE141" s="4" t="s">
        <v>2934</v>
      </c>
      <c r="AF141" s="4" t="s">
        <v>2934</v>
      </c>
      <c r="AG141" s="4" t="s">
        <v>2934</v>
      </c>
      <c r="AH141" s="4" t="s">
        <v>2934</v>
      </c>
      <c r="AI141" s="4">
        <v>0.92260900000000001</v>
      </c>
      <c r="AJ141" s="4">
        <v>0.99677499999999997</v>
      </c>
    </row>
    <row r="142" spans="1:36" x14ac:dyDescent="0.3">
      <c r="A142" s="1" t="s">
        <v>1594</v>
      </c>
      <c r="B142" s="2">
        <v>108596101</v>
      </c>
      <c r="C142" s="3" t="s">
        <v>2935</v>
      </c>
      <c r="D142" s="4">
        <v>561.24994660000004</v>
      </c>
      <c r="E142" s="3" t="s">
        <v>3031</v>
      </c>
      <c r="F142" s="3" t="s">
        <v>3031</v>
      </c>
      <c r="G142" s="3" t="s">
        <v>3051</v>
      </c>
      <c r="H142" s="3" t="s">
        <v>3270</v>
      </c>
      <c r="I142" s="3" t="s">
        <v>3557</v>
      </c>
      <c r="J142" s="4">
        <v>-23.119468999999999</v>
      </c>
      <c r="K142" s="4">
        <v>-1.13798</v>
      </c>
      <c r="L142" s="4">
        <v>0</v>
      </c>
      <c r="M142" s="4">
        <v>5.9451219999999996</v>
      </c>
      <c r="N142" s="4" t="s">
        <v>2924</v>
      </c>
      <c r="O142" s="4" t="s">
        <v>2924</v>
      </c>
      <c r="P142" s="4">
        <v>15.342162999999999</v>
      </c>
      <c r="Q142" s="4" t="s">
        <v>2924</v>
      </c>
      <c r="R142" s="4">
        <v>15.270099</v>
      </c>
      <c r="S142" s="3" t="s">
        <v>5335</v>
      </c>
      <c r="T142" s="4">
        <v>6.95</v>
      </c>
      <c r="U142" s="4">
        <v>561.24994660000004</v>
      </c>
      <c r="V142" s="10">
        <v>607.62316599999997</v>
      </c>
      <c r="W142" s="4">
        <v>0</v>
      </c>
      <c r="X142" s="5">
        <v>9.9700000000000006</v>
      </c>
      <c r="Y142" s="4">
        <v>4.5199999999999996</v>
      </c>
      <c r="Z142" s="4" t="s">
        <v>2924</v>
      </c>
      <c r="AA142" s="10" t="s">
        <v>2924</v>
      </c>
      <c r="AB142" s="10" t="s">
        <v>2924</v>
      </c>
      <c r="AC142" s="4" t="s">
        <v>2924</v>
      </c>
      <c r="AD142" s="4" t="s">
        <v>2924</v>
      </c>
      <c r="AE142" s="4" t="s">
        <v>2924</v>
      </c>
      <c r="AF142" s="4" t="s">
        <v>2924</v>
      </c>
      <c r="AG142" s="4" t="s">
        <v>2924</v>
      </c>
      <c r="AH142" s="4" t="s">
        <v>2924</v>
      </c>
      <c r="AI142" s="4">
        <v>15.342162999999999</v>
      </c>
      <c r="AJ142" s="4">
        <v>21.319018</v>
      </c>
    </row>
    <row r="143" spans="1:36" x14ac:dyDescent="0.3">
      <c r="A143" s="1" t="s">
        <v>285</v>
      </c>
      <c r="B143" s="2">
        <v>4067079</v>
      </c>
      <c r="C143" s="3" t="s">
        <v>2935</v>
      </c>
      <c r="D143" s="4">
        <v>561.27195173999996</v>
      </c>
      <c r="E143" s="3" t="s">
        <v>3006</v>
      </c>
      <c r="F143" s="3" t="s">
        <v>3007</v>
      </c>
      <c r="G143" s="3" t="s">
        <v>3008</v>
      </c>
      <c r="H143" s="3" t="s">
        <v>3009</v>
      </c>
      <c r="I143" s="3" t="s">
        <v>3219</v>
      </c>
      <c r="J143" s="4">
        <v>-32.476191</v>
      </c>
      <c r="K143" s="4">
        <v>-24.089936000000002</v>
      </c>
      <c r="L143" s="4">
        <v>6.1377249999999997</v>
      </c>
      <c r="M143" s="4">
        <v>-2.4759289999999998</v>
      </c>
      <c r="N143" s="4" t="s">
        <v>2924</v>
      </c>
      <c r="O143" s="4">
        <v>4.8661630000000002</v>
      </c>
      <c r="P143" s="4">
        <v>0.74310900000000002</v>
      </c>
      <c r="Q143" s="4">
        <v>8.5740540000000003</v>
      </c>
      <c r="R143" s="4">
        <v>9.4095300000000002</v>
      </c>
      <c r="S143" s="3" t="s">
        <v>4030</v>
      </c>
      <c r="T143" s="4">
        <v>7.09</v>
      </c>
      <c r="U143" s="4">
        <v>561.27195173999996</v>
      </c>
      <c r="V143" s="10">
        <v>2646.9219509999998</v>
      </c>
      <c r="W143" s="4">
        <v>10.7193229901269</v>
      </c>
      <c r="X143" s="4">
        <v>11.97</v>
      </c>
      <c r="Y143" s="5">
        <v>6.12</v>
      </c>
      <c r="Z143" s="4" t="s">
        <v>2924</v>
      </c>
      <c r="AA143" s="10">
        <v>10.5161673094</v>
      </c>
      <c r="AB143" s="10">
        <v>10.2351633439</v>
      </c>
      <c r="AC143" s="4">
        <v>1.3511500000000001</v>
      </c>
      <c r="AD143" s="4">
        <v>1.3822407639886001</v>
      </c>
      <c r="AE143" s="4">
        <v>1.3722086891831999</v>
      </c>
      <c r="AF143" s="4">
        <v>8.5740540000000003</v>
      </c>
      <c r="AG143" s="4">
        <v>9.0008397551645007</v>
      </c>
      <c r="AH143" s="4">
        <v>8.9811412561075006</v>
      </c>
      <c r="AI143" s="4">
        <v>0.74310900000000002</v>
      </c>
      <c r="AJ143" s="4" t="s">
        <v>2924</v>
      </c>
    </row>
    <row r="144" spans="1:36" x14ac:dyDescent="0.3">
      <c r="A144" s="1" t="s">
        <v>1074</v>
      </c>
      <c r="B144" s="2">
        <v>4973254</v>
      </c>
      <c r="C144" s="3" t="s">
        <v>2940</v>
      </c>
      <c r="D144" s="4">
        <v>561.87971806999997</v>
      </c>
      <c r="E144" s="3" t="s">
        <v>2920</v>
      </c>
      <c r="F144" s="3" t="s">
        <v>2960</v>
      </c>
      <c r="G144" s="3" t="s">
        <v>2973</v>
      </c>
      <c r="H144" s="3" t="s">
        <v>3004</v>
      </c>
      <c r="I144" s="3" t="s">
        <v>3465</v>
      </c>
      <c r="J144" s="4">
        <v>-36.457973000000003</v>
      </c>
      <c r="K144" s="4">
        <v>-13.185255</v>
      </c>
      <c r="L144" s="4">
        <v>1.66021</v>
      </c>
      <c r="M144" s="4">
        <v>0.163577</v>
      </c>
      <c r="N144" s="4" t="s">
        <v>2924</v>
      </c>
      <c r="O144" s="4" t="s">
        <v>2924</v>
      </c>
      <c r="P144" s="4">
        <v>0.49274400000000002</v>
      </c>
      <c r="Q144" s="4">
        <v>4.5639409999999998</v>
      </c>
      <c r="R144" s="4">
        <v>6.9718059999999999</v>
      </c>
      <c r="S144" s="3" t="s">
        <v>4816</v>
      </c>
      <c r="T144" s="4">
        <v>18.37</v>
      </c>
      <c r="U144" s="4">
        <v>561.87971806999997</v>
      </c>
      <c r="V144" s="10">
        <v>-247.02328199999999</v>
      </c>
      <c r="W144" s="4">
        <v>0</v>
      </c>
      <c r="X144" s="4">
        <v>29.91</v>
      </c>
      <c r="Y144" s="4">
        <v>16.559999999999999</v>
      </c>
      <c r="Z144" s="4" t="s">
        <v>2924</v>
      </c>
      <c r="AA144" s="10" t="s">
        <v>2924</v>
      </c>
      <c r="AB144" s="10">
        <v>56.451860729499998</v>
      </c>
      <c r="AC144" s="4" t="s">
        <v>2924</v>
      </c>
      <c r="AD144" s="4" t="s">
        <v>2924</v>
      </c>
      <c r="AE144" s="4" t="s">
        <v>2924</v>
      </c>
      <c r="AF144" s="4">
        <v>4.5639409999999998</v>
      </c>
      <c r="AG144" s="4">
        <v>35.037272456491202</v>
      </c>
      <c r="AH144" s="4">
        <v>26.0811058613608</v>
      </c>
      <c r="AI144" s="4">
        <v>0.49274400000000002</v>
      </c>
      <c r="AJ144" s="4">
        <v>0.57284500000000005</v>
      </c>
    </row>
    <row r="145" spans="1:36" x14ac:dyDescent="0.3">
      <c r="A145" s="1" t="s">
        <v>1274</v>
      </c>
      <c r="B145" s="2">
        <v>10544137</v>
      </c>
      <c r="C145" s="3" t="s">
        <v>2919</v>
      </c>
      <c r="D145" s="4">
        <v>562.06982430000005</v>
      </c>
      <c r="E145" s="3" t="s">
        <v>2930</v>
      </c>
      <c r="F145" s="3" t="s">
        <v>2953</v>
      </c>
      <c r="G145" s="3" t="s">
        <v>2953</v>
      </c>
      <c r="H145" s="3" t="s">
        <v>3040</v>
      </c>
      <c r="I145" s="3" t="s">
        <v>2949</v>
      </c>
      <c r="J145" s="4">
        <v>12.942843999999999</v>
      </c>
      <c r="K145" s="4">
        <v>13.156649</v>
      </c>
      <c r="L145" s="5">
        <v>-3.8214000000000001</v>
      </c>
      <c r="M145" s="4">
        <v>2.4421590000000002</v>
      </c>
      <c r="N145" s="4" t="s">
        <v>2924</v>
      </c>
      <c r="O145" s="4">
        <v>19.941617999999998</v>
      </c>
      <c r="P145" s="4">
        <v>1.5037739999999999</v>
      </c>
      <c r="Q145" s="4">
        <v>17.297355</v>
      </c>
      <c r="R145" s="4">
        <v>6.3509840000000004</v>
      </c>
      <c r="S145" s="3" t="s">
        <v>5016</v>
      </c>
      <c r="T145" s="4">
        <v>23.91</v>
      </c>
      <c r="U145" s="4">
        <v>562.06982430000005</v>
      </c>
      <c r="V145" s="10">
        <v>647.19782399999997</v>
      </c>
      <c r="W145" s="4">
        <v>0</v>
      </c>
      <c r="X145" s="4">
        <v>26.66</v>
      </c>
      <c r="Y145" s="4">
        <v>17.54</v>
      </c>
      <c r="Z145" s="4">
        <v>4.9400829999999996</v>
      </c>
      <c r="AA145" s="10">
        <v>20.0083682008</v>
      </c>
      <c r="AB145" s="10">
        <v>20.0083682008</v>
      </c>
      <c r="AC145" s="4">
        <v>2.8148460000000002</v>
      </c>
      <c r="AD145" s="4">
        <v>2.5728029721221999</v>
      </c>
      <c r="AE145" s="4">
        <v>2.5728029721221999</v>
      </c>
      <c r="AF145" s="4">
        <v>17.297355</v>
      </c>
      <c r="AG145" s="4">
        <v>9.6377381260492996</v>
      </c>
      <c r="AH145" s="4">
        <v>9.6377381260492996</v>
      </c>
      <c r="AI145" s="4">
        <v>1.5037739999999999</v>
      </c>
      <c r="AJ145" s="4" t="s">
        <v>2924</v>
      </c>
    </row>
    <row r="146" spans="1:36" x14ac:dyDescent="0.3">
      <c r="A146" s="1" t="s">
        <v>2073</v>
      </c>
      <c r="B146" s="2">
        <v>7462577</v>
      </c>
      <c r="C146" s="3" t="s">
        <v>2919</v>
      </c>
      <c r="D146" s="4">
        <v>562.58281160000001</v>
      </c>
      <c r="E146" s="3" t="s">
        <v>2925</v>
      </c>
      <c r="F146" s="3" t="s">
        <v>2980</v>
      </c>
      <c r="G146" s="3" t="s">
        <v>2981</v>
      </c>
      <c r="H146" s="3" t="s">
        <v>3163</v>
      </c>
      <c r="I146" s="3" t="s">
        <v>3175</v>
      </c>
      <c r="J146" s="4">
        <v>-43.628374000000001</v>
      </c>
      <c r="K146" s="4">
        <v>-31.969697</v>
      </c>
      <c r="L146" s="4">
        <v>-21.469173999999999</v>
      </c>
      <c r="M146" s="4">
        <v>3.6951499999999999</v>
      </c>
      <c r="N146" s="4">
        <v>21.534772</v>
      </c>
      <c r="O146" s="4">
        <v>224.5</v>
      </c>
      <c r="P146" s="4">
        <v>1.4611130000000001</v>
      </c>
      <c r="Q146" s="4">
        <v>9.9093210000000003</v>
      </c>
      <c r="R146" s="4">
        <v>256.58181300000001</v>
      </c>
      <c r="S146" s="3" t="s">
        <v>5812</v>
      </c>
      <c r="T146" s="5">
        <v>8.98</v>
      </c>
      <c r="U146" s="4">
        <v>562.58281160000001</v>
      </c>
      <c r="V146" s="10">
        <v>1214.8828109999999</v>
      </c>
      <c r="W146" s="4">
        <v>0</v>
      </c>
      <c r="X146" s="4">
        <v>16.36</v>
      </c>
      <c r="Y146" s="4">
        <v>8.3800000000000008</v>
      </c>
      <c r="Z146" s="4">
        <v>21.534772</v>
      </c>
      <c r="AA146" s="10">
        <v>30.700854700800001</v>
      </c>
      <c r="AB146" s="10">
        <v>29.3464052287</v>
      </c>
      <c r="AC146" s="4">
        <v>1.701986</v>
      </c>
      <c r="AD146" s="4">
        <v>1.5792022413575999</v>
      </c>
      <c r="AE146" s="4">
        <v>1.7082701425672999</v>
      </c>
      <c r="AF146" s="4">
        <v>9.9093210000000003</v>
      </c>
      <c r="AG146" s="4">
        <v>11.769805077102101</v>
      </c>
      <c r="AH146" s="4">
        <v>12.3099618171986</v>
      </c>
      <c r="AI146" s="4">
        <v>1.4611130000000001</v>
      </c>
      <c r="AJ146" s="4" t="s">
        <v>2924</v>
      </c>
    </row>
    <row r="147" spans="1:36" x14ac:dyDescent="0.3">
      <c r="A147" s="1" t="s">
        <v>1564</v>
      </c>
      <c r="B147" s="2">
        <v>29600246</v>
      </c>
      <c r="C147" s="3" t="s">
        <v>2940</v>
      </c>
      <c r="D147" s="4">
        <v>564.46040772499998</v>
      </c>
      <c r="E147" s="3" t="s">
        <v>2936</v>
      </c>
      <c r="F147" s="3" t="s">
        <v>2937</v>
      </c>
      <c r="G147" s="3" t="s">
        <v>3037</v>
      </c>
      <c r="H147" s="3" t="s">
        <v>3037</v>
      </c>
      <c r="I147" s="3" t="s">
        <v>3549</v>
      </c>
      <c r="J147" s="4">
        <v>-44.025522000000002</v>
      </c>
      <c r="K147" s="4">
        <v>26.973683999999999</v>
      </c>
      <c r="L147" s="4">
        <v>-1.5306120000000001</v>
      </c>
      <c r="M147" s="4">
        <v>-6.1284049999999999</v>
      </c>
      <c r="N147" s="4" t="s">
        <v>2924</v>
      </c>
      <c r="O147" s="4">
        <v>59.262101999999999</v>
      </c>
      <c r="P147" s="4">
        <v>2.782432</v>
      </c>
      <c r="Q147" s="4">
        <v>24.120229999999999</v>
      </c>
      <c r="R147" s="4">
        <v>5.3761049999999999</v>
      </c>
      <c r="S147" s="3" t="s">
        <v>5305</v>
      </c>
      <c r="T147" s="5">
        <v>4.8250000000000002</v>
      </c>
      <c r="U147" s="4">
        <v>564.46040772499998</v>
      </c>
      <c r="V147" s="10">
        <v>739.630267</v>
      </c>
      <c r="W147" s="4">
        <v>0</v>
      </c>
      <c r="X147" s="4">
        <v>8.8699999999999992</v>
      </c>
      <c r="Y147" s="4">
        <v>3.42</v>
      </c>
      <c r="Z147" s="4" t="s">
        <v>2924</v>
      </c>
      <c r="AA147" s="10" t="s">
        <v>2924</v>
      </c>
      <c r="AB147" s="10" t="s">
        <v>2924</v>
      </c>
      <c r="AC147" s="4">
        <v>0.43718200000000002</v>
      </c>
      <c r="AD147" s="4">
        <v>0.47072729801110003</v>
      </c>
      <c r="AE147" s="4">
        <v>0.47072729801110003</v>
      </c>
      <c r="AF147" s="4">
        <v>24.120229999999999</v>
      </c>
      <c r="AG147" s="4">
        <v>11.422861266409299</v>
      </c>
      <c r="AH147" s="4">
        <v>11.422861266409299</v>
      </c>
      <c r="AI147" s="4">
        <v>2.782432</v>
      </c>
      <c r="AJ147" s="4">
        <v>20.652636999999999</v>
      </c>
    </row>
    <row r="148" spans="1:36" x14ac:dyDescent="0.3">
      <c r="A148" s="1" t="s">
        <v>2422</v>
      </c>
      <c r="B148" s="2">
        <v>4810451</v>
      </c>
      <c r="C148" s="3" t="s">
        <v>2919</v>
      </c>
      <c r="D148" s="4">
        <v>565.01743999999997</v>
      </c>
      <c r="E148" s="3" t="s">
        <v>2920</v>
      </c>
      <c r="F148" s="3" t="s">
        <v>2960</v>
      </c>
      <c r="G148" s="3" t="s">
        <v>2961</v>
      </c>
      <c r="H148" s="3" t="s">
        <v>2962</v>
      </c>
      <c r="I148" s="3" t="s">
        <v>2963</v>
      </c>
      <c r="J148" s="4">
        <v>8.5006880000000002</v>
      </c>
      <c r="K148" s="4">
        <v>2.4681739999999999</v>
      </c>
      <c r="L148" s="4">
        <v>-0.25290800000000002</v>
      </c>
      <c r="M148" s="4">
        <v>-0.77987399999999996</v>
      </c>
      <c r="N148" s="4" t="s">
        <v>2924</v>
      </c>
      <c r="O148" s="4" t="s">
        <v>2924</v>
      </c>
      <c r="P148" s="4">
        <v>4.7518070000000003</v>
      </c>
      <c r="Q148" s="4">
        <v>120.057526</v>
      </c>
      <c r="R148" s="4">
        <v>86.415582000000001</v>
      </c>
      <c r="S148" s="3" t="s">
        <v>6160</v>
      </c>
      <c r="T148" s="4">
        <v>39.44</v>
      </c>
      <c r="U148" s="4">
        <v>565.01743999999997</v>
      </c>
      <c r="V148" s="10">
        <v>558.14743999999996</v>
      </c>
      <c r="W148" s="4">
        <v>0</v>
      </c>
      <c r="X148" s="4">
        <v>42.44</v>
      </c>
      <c r="Y148" s="4">
        <v>25.17</v>
      </c>
      <c r="Z148" s="4" t="s">
        <v>2924</v>
      </c>
      <c r="AA148" s="10" t="s">
        <v>2924</v>
      </c>
      <c r="AB148" s="10" t="s">
        <v>2924</v>
      </c>
      <c r="AC148" s="4">
        <v>4.4270009999999997</v>
      </c>
      <c r="AD148" s="4">
        <v>3.9697352793554002</v>
      </c>
      <c r="AE148" s="4">
        <v>3.9697352793554002</v>
      </c>
      <c r="AF148" s="4">
        <v>120.057526</v>
      </c>
      <c r="AG148" s="4">
        <v>31.066872982299898</v>
      </c>
      <c r="AH148" s="4">
        <v>31.066872982299898</v>
      </c>
      <c r="AI148" s="4">
        <v>4.7518070000000003</v>
      </c>
      <c r="AJ148" s="4">
        <v>11.147541</v>
      </c>
    </row>
    <row r="149" spans="1:36" x14ac:dyDescent="0.3">
      <c r="A149" s="1" t="s">
        <v>357</v>
      </c>
      <c r="B149" s="2">
        <v>5720959</v>
      </c>
      <c r="C149" s="3" t="s">
        <v>2935</v>
      </c>
      <c r="D149" s="4">
        <v>565.24198825999997</v>
      </c>
      <c r="E149" s="3" t="s">
        <v>2930</v>
      </c>
      <c r="F149" s="3" t="s">
        <v>2953</v>
      </c>
      <c r="G149" s="3" t="s">
        <v>2954</v>
      </c>
      <c r="H149" s="3" t="s">
        <v>2955</v>
      </c>
      <c r="I149" s="3" t="s">
        <v>2971</v>
      </c>
      <c r="J149" s="4">
        <v>-4.1246559999999999</v>
      </c>
      <c r="K149" s="4">
        <v>-12.468619</v>
      </c>
      <c r="L149" s="4">
        <v>-6.356312</v>
      </c>
      <c r="M149" s="4">
        <v>-0.94696999999999998</v>
      </c>
      <c r="N149" s="4">
        <v>22.021052999999998</v>
      </c>
      <c r="O149" s="4">
        <v>13.946667</v>
      </c>
      <c r="P149" s="4">
        <v>0.99514800000000003</v>
      </c>
      <c r="Q149" s="4" t="s">
        <v>2934</v>
      </c>
      <c r="R149" s="4">
        <v>21.226444000000001</v>
      </c>
      <c r="S149" s="3" t="s">
        <v>4102</v>
      </c>
      <c r="T149" s="5">
        <v>10.46</v>
      </c>
      <c r="U149" s="4">
        <v>565.24198825999997</v>
      </c>
      <c r="V149" s="10">
        <v>871.263328</v>
      </c>
      <c r="W149" s="4">
        <v>8.5583173996175894</v>
      </c>
      <c r="X149" s="5">
        <v>12.1</v>
      </c>
      <c r="Y149" s="5">
        <v>10.17</v>
      </c>
      <c r="Z149" s="4">
        <v>22.021052999999998</v>
      </c>
      <c r="AA149" s="10" t="s">
        <v>2934</v>
      </c>
      <c r="AB149" s="10" t="s">
        <v>2934</v>
      </c>
      <c r="AC149" s="4">
        <v>16.678148</v>
      </c>
      <c r="AD149" s="4" t="s">
        <v>2934</v>
      </c>
      <c r="AE149" s="4" t="s">
        <v>2934</v>
      </c>
      <c r="AF149" s="4" t="s">
        <v>2934</v>
      </c>
      <c r="AG149" s="4" t="s">
        <v>2934</v>
      </c>
      <c r="AH149" s="4" t="s">
        <v>2934</v>
      </c>
      <c r="AI149" s="4">
        <v>0.99514800000000003</v>
      </c>
      <c r="AJ149" s="4">
        <v>0.99514800000000003</v>
      </c>
    </row>
    <row r="150" spans="1:36" x14ac:dyDescent="0.3">
      <c r="A150" s="1" t="s">
        <v>585</v>
      </c>
      <c r="B150" s="2">
        <v>4963845</v>
      </c>
      <c r="C150" s="3" t="s">
        <v>2940</v>
      </c>
      <c r="D150" s="4">
        <v>565.48822784000004</v>
      </c>
      <c r="E150" s="3" t="s">
        <v>2945</v>
      </c>
      <c r="F150" s="3" t="s">
        <v>3021</v>
      </c>
      <c r="G150" s="3" t="s">
        <v>3027</v>
      </c>
      <c r="H150" s="3" t="s">
        <v>3184</v>
      </c>
      <c r="I150" s="3" t="s">
        <v>3319</v>
      </c>
      <c r="J150" s="4">
        <v>130.33011099999999</v>
      </c>
      <c r="K150" s="4">
        <v>27.026755000000001</v>
      </c>
      <c r="L150" s="4">
        <v>-5.6974309999999999</v>
      </c>
      <c r="M150" s="4">
        <v>1.3563400000000001</v>
      </c>
      <c r="N150" s="4">
        <v>34.271369999999997</v>
      </c>
      <c r="O150" s="4">
        <v>32.811120000000003</v>
      </c>
      <c r="P150" s="4">
        <v>6.450278</v>
      </c>
      <c r="Q150" s="4">
        <v>18.766717</v>
      </c>
      <c r="R150" s="4">
        <v>40.828994000000002</v>
      </c>
      <c r="S150" s="3" t="s">
        <v>4328</v>
      </c>
      <c r="T150" s="4">
        <v>126.29</v>
      </c>
      <c r="U150" s="4">
        <v>565.48822784000004</v>
      </c>
      <c r="V150" s="10">
        <v>545.567227</v>
      </c>
      <c r="W150" s="4">
        <v>0.53844326550003996</v>
      </c>
      <c r="X150" s="4">
        <v>142.5</v>
      </c>
      <c r="Y150" s="4">
        <v>48.67</v>
      </c>
      <c r="Z150" s="4">
        <v>34.271369999999997</v>
      </c>
      <c r="AA150" s="10">
        <v>28.395727937</v>
      </c>
      <c r="AB150" s="10">
        <v>30.5048309178</v>
      </c>
      <c r="AC150" s="4">
        <v>1.3286070000000001</v>
      </c>
      <c r="AD150" s="4">
        <v>1.1585074550483001</v>
      </c>
      <c r="AE150" s="4">
        <v>1.3044981756014</v>
      </c>
      <c r="AF150" s="4">
        <v>18.766717</v>
      </c>
      <c r="AG150" s="4">
        <v>15.398236745177201</v>
      </c>
      <c r="AH150" s="4">
        <v>17.515321272633901</v>
      </c>
      <c r="AI150" s="4">
        <v>6.450278</v>
      </c>
      <c r="AJ150" s="4">
        <v>47.123134</v>
      </c>
    </row>
    <row r="151" spans="1:36" x14ac:dyDescent="0.3">
      <c r="A151" s="1" t="s">
        <v>1068</v>
      </c>
      <c r="B151" s="2">
        <v>4861692</v>
      </c>
      <c r="C151" s="3" t="s">
        <v>2919</v>
      </c>
      <c r="D151" s="4">
        <v>566.15660149999997</v>
      </c>
      <c r="E151" s="3" t="s">
        <v>2976</v>
      </c>
      <c r="F151" s="3" t="s">
        <v>3316</v>
      </c>
      <c r="G151" s="3" t="s">
        <v>3316</v>
      </c>
      <c r="H151" s="3" t="s">
        <v>3462</v>
      </c>
      <c r="I151" s="3" t="s">
        <v>3386</v>
      </c>
      <c r="J151" s="4">
        <v>-5.375318</v>
      </c>
      <c r="K151" s="4">
        <v>-0.73406700000000003</v>
      </c>
      <c r="L151" s="4">
        <v>-7.1183269999999998</v>
      </c>
      <c r="M151" s="4">
        <v>-0.998336</v>
      </c>
      <c r="N151" s="4">
        <v>74.375</v>
      </c>
      <c r="O151" s="4">
        <v>16.676009000000001</v>
      </c>
      <c r="P151" s="4">
        <v>1.34518</v>
      </c>
      <c r="Q151" s="4">
        <v>52.596046000000001</v>
      </c>
      <c r="R151" s="4">
        <v>42.959656000000003</v>
      </c>
      <c r="S151" s="3" t="s">
        <v>4810</v>
      </c>
      <c r="T151" s="4">
        <v>29.75</v>
      </c>
      <c r="U151" s="4">
        <v>566.15660149999997</v>
      </c>
      <c r="V151" s="10">
        <v>646.51060099999995</v>
      </c>
      <c r="W151" s="4">
        <v>0</v>
      </c>
      <c r="X151" s="4">
        <v>33</v>
      </c>
      <c r="Y151" s="4">
        <v>26.99</v>
      </c>
      <c r="Z151" s="4">
        <v>74.375</v>
      </c>
      <c r="AA151" s="10">
        <v>139.76190476190001</v>
      </c>
      <c r="AB151" s="10">
        <v>139.76190476190001</v>
      </c>
      <c r="AC151" s="4">
        <v>20.580334000000001</v>
      </c>
      <c r="AD151" s="4" t="s">
        <v>2934</v>
      </c>
      <c r="AE151" s="4" t="s">
        <v>2934</v>
      </c>
      <c r="AF151" s="4">
        <v>52.596046000000001</v>
      </c>
      <c r="AG151" s="4">
        <v>21.129322117647099</v>
      </c>
      <c r="AH151" s="4">
        <v>21.129322117647099</v>
      </c>
      <c r="AI151" s="4">
        <v>1.34518</v>
      </c>
      <c r="AJ151" s="4">
        <v>1.34518</v>
      </c>
    </row>
    <row r="152" spans="1:36" x14ac:dyDescent="0.3">
      <c r="A152" s="1" t="s">
        <v>1160</v>
      </c>
      <c r="B152" s="2">
        <v>4252469</v>
      </c>
      <c r="C152" s="3" t="s">
        <v>2935</v>
      </c>
      <c r="D152" s="4">
        <v>568.52694108000003</v>
      </c>
      <c r="E152" s="3" t="s">
        <v>2930</v>
      </c>
      <c r="F152" s="3" t="s">
        <v>2953</v>
      </c>
      <c r="G152" s="3" t="s">
        <v>3101</v>
      </c>
      <c r="H152" s="3" t="s">
        <v>3101</v>
      </c>
      <c r="I152" s="3" t="s">
        <v>3484</v>
      </c>
      <c r="J152" s="4">
        <v>6.7676769999999999</v>
      </c>
      <c r="K152" s="4">
        <v>-9.4258780000000009</v>
      </c>
      <c r="L152" s="4">
        <v>2.9211299999999998</v>
      </c>
      <c r="M152" s="4">
        <v>-0.75117400000000001</v>
      </c>
      <c r="N152" s="4" t="s">
        <v>2924</v>
      </c>
      <c r="O152" s="4" t="s">
        <v>2924</v>
      </c>
      <c r="P152" s="4">
        <v>0.609433</v>
      </c>
      <c r="Q152" s="4" t="s">
        <v>2934</v>
      </c>
      <c r="R152" s="4" t="s">
        <v>2934</v>
      </c>
      <c r="S152" s="3" t="s">
        <v>4902</v>
      </c>
      <c r="T152" s="5">
        <v>10.57</v>
      </c>
      <c r="U152" s="4">
        <v>568.52694108000003</v>
      </c>
      <c r="V152" s="10" t="s">
        <v>2934</v>
      </c>
      <c r="W152" s="4">
        <v>0</v>
      </c>
      <c r="X152" s="4">
        <v>13.58</v>
      </c>
      <c r="Y152" s="5">
        <v>7.7</v>
      </c>
      <c r="Z152" s="4" t="s">
        <v>2924</v>
      </c>
      <c r="AA152" s="10">
        <v>6.7548568507000004</v>
      </c>
      <c r="AB152" s="10">
        <v>7.8774780146000003</v>
      </c>
      <c r="AC152" s="4" t="s">
        <v>2934</v>
      </c>
      <c r="AD152" s="4" t="s">
        <v>2934</v>
      </c>
      <c r="AE152" s="4" t="s">
        <v>2934</v>
      </c>
      <c r="AF152" s="4" t="s">
        <v>2934</v>
      </c>
      <c r="AG152" s="4" t="s">
        <v>2934</v>
      </c>
      <c r="AH152" s="4" t="s">
        <v>2934</v>
      </c>
      <c r="AI152" s="4">
        <v>0.609433</v>
      </c>
      <c r="AJ152" s="4">
        <v>1.0740780000000001</v>
      </c>
    </row>
    <row r="153" spans="1:36" x14ac:dyDescent="0.3">
      <c r="A153" s="1" t="s">
        <v>577</v>
      </c>
      <c r="B153" s="2">
        <v>12744921</v>
      </c>
      <c r="C153" s="3" t="s">
        <v>2935</v>
      </c>
      <c r="D153" s="4">
        <v>569.99326713000005</v>
      </c>
      <c r="E153" s="3" t="s">
        <v>2930</v>
      </c>
      <c r="F153" s="3" t="s">
        <v>2953</v>
      </c>
      <c r="G153" s="3" t="s">
        <v>3049</v>
      </c>
      <c r="H153" s="3" t="s">
        <v>3050</v>
      </c>
      <c r="I153" s="3" t="s">
        <v>2971</v>
      </c>
      <c r="J153" s="4">
        <v>-69.992662999999993</v>
      </c>
      <c r="K153" s="4">
        <v>-46.535947999999998</v>
      </c>
      <c r="L153" s="4">
        <v>-39.852941000000001</v>
      </c>
      <c r="M153" s="4">
        <v>-3.5377360000000002</v>
      </c>
      <c r="N153" s="4" t="s">
        <v>2924</v>
      </c>
      <c r="O153" s="4">
        <v>6.1059584258163202</v>
      </c>
      <c r="P153" s="4">
        <v>0.27091500000000002</v>
      </c>
      <c r="Q153" s="4" t="s">
        <v>2934</v>
      </c>
      <c r="R153" s="4" t="s">
        <v>2934</v>
      </c>
      <c r="S153" s="3" t="s">
        <v>4320</v>
      </c>
      <c r="T153" s="4">
        <v>4.09</v>
      </c>
      <c r="U153" s="4">
        <v>569.99326713000005</v>
      </c>
      <c r="V153" s="10" t="s">
        <v>2934</v>
      </c>
      <c r="W153" s="4">
        <v>0</v>
      </c>
      <c r="X153" s="4">
        <v>14.065</v>
      </c>
      <c r="Y153" s="5">
        <v>3.9449999999999998</v>
      </c>
      <c r="Z153" s="4" t="s">
        <v>2924</v>
      </c>
      <c r="AA153" s="10">
        <v>8.8547304611000008</v>
      </c>
      <c r="AB153" s="10">
        <v>28.617408340299999</v>
      </c>
      <c r="AC153" s="4" t="s">
        <v>2934</v>
      </c>
      <c r="AD153" s="4" t="s">
        <v>2934</v>
      </c>
      <c r="AE153" s="4" t="s">
        <v>2934</v>
      </c>
      <c r="AF153" s="4" t="s">
        <v>2934</v>
      </c>
      <c r="AG153" s="4" t="s">
        <v>2934</v>
      </c>
      <c r="AH153" s="4" t="s">
        <v>2934</v>
      </c>
      <c r="AI153" s="4">
        <v>0.27091500000000002</v>
      </c>
      <c r="AJ153" s="4">
        <v>0.27091500000000002</v>
      </c>
    </row>
    <row r="154" spans="1:36" x14ac:dyDescent="0.3">
      <c r="A154" s="1" t="s">
        <v>158</v>
      </c>
      <c r="B154" s="2">
        <v>4560042</v>
      </c>
      <c r="C154" s="3" t="s">
        <v>2956</v>
      </c>
      <c r="D154" s="4">
        <v>572.32565053999997</v>
      </c>
      <c r="E154" s="3" t="s">
        <v>3102</v>
      </c>
      <c r="F154" s="3" t="s">
        <v>3142</v>
      </c>
      <c r="G154" s="3" t="s">
        <v>3143</v>
      </c>
      <c r="H154" s="3" t="s">
        <v>3144</v>
      </c>
      <c r="I154" s="3" t="s">
        <v>3135</v>
      </c>
      <c r="J154" s="4">
        <v>-7.7430969999999997</v>
      </c>
      <c r="K154" s="4">
        <v>-19.69697</v>
      </c>
      <c r="L154" s="4">
        <v>-11.692043</v>
      </c>
      <c r="M154" s="4">
        <v>-2.0082879999999999</v>
      </c>
      <c r="N154" s="4" t="s">
        <v>2924</v>
      </c>
      <c r="O154" s="4">
        <v>34.004424999999998</v>
      </c>
      <c r="P154" s="4">
        <v>4.1156779999999999</v>
      </c>
      <c r="Q154" s="4" t="s">
        <v>2924</v>
      </c>
      <c r="R154" s="4" t="s">
        <v>2924</v>
      </c>
      <c r="S154" s="3" t="s">
        <v>3905</v>
      </c>
      <c r="T154" s="4">
        <v>30.74</v>
      </c>
      <c r="U154" s="4">
        <v>572.32565053999997</v>
      </c>
      <c r="V154" s="10">
        <v>534.84765000000004</v>
      </c>
      <c r="W154" s="4">
        <v>0</v>
      </c>
      <c r="X154" s="4">
        <v>42.41</v>
      </c>
      <c r="Y154" s="4">
        <v>29.12</v>
      </c>
      <c r="Z154" s="4" t="s">
        <v>2924</v>
      </c>
      <c r="AA154" s="10" t="s">
        <v>2924</v>
      </c>
      <c r="AB154" s="10" t="s">
        <v>2924</v>
      </c>
      <c r="AC154" s="4">
        <v>95.389272000000005</v>
      </c>
      <c r="AD154" s="4">
        <v>82.610884574394106</v>
      </c>
      <c r="AE154" s="4">
        <v>83.809982340045806</v>
      </c>
      <c r="AF154" s="4" t="s">
        <v>2924</v>
      </c>
      <c r="AG154" s="4" t="s">
        <v>2924</v>
      </c>
      <c r="AH154" s="4" t="s">
        <v>2924</v>
      </c>
      <c r="AI154" s="4">
        <v>4.1156779999999999</v>
      </c>
      <c r="AJ154" s="4" t="s">
        <v>2924</v>
      </c>
    </row>
    <row r="155" spans="1:36" x14ac:dyDescent="0.3">
      <c r="A155" s="1" t="s">
        <v>998</v>
      </c>
      <c r="B155" s="2">
        <v>5726842</v>
      </c>
      <c r="C155" s="3" t="s">
        <v>2940</v>
      </c>
      <c r="D155" s="4">
        <v>572.61907025999994</v>
      </c>
      <c r="E155" s="3" t="s">
        <v>2930</v>
      </c>
      <c r="F155" s="3" t="s">
        <v>2953</v>
      </c>
      <c r="G155" s="3" t="s">
        <v>2954</v>
      </c>
      <c r="H155" s="3" t="s">
        <v>2955</v>
      </c>
      <c r="I155" s="3"/>
      <c r="J155" s="4">
        <v>-16.694333</v>
      </c>
      <c r="K155" s="4">
        <v>-3.4624899999999998</v>
      </c>
      <c r="L155" s="4">
        <v>-2.8458000000000001E-2</v>
      </c>
      <c r="M155" s="4">
        <v>1.2975779999999999</v>
      </c>
      <c r="N155" s="4" t="s">
        <v>2934</v>
      </c>
      <c r="O155" s="4" t="s">
        <v>2934</v>
      </c>
      <c r="P155" s="4" t="s">
        <v>2934</v>
      </c>
      <c r="Q155" s="4" t="s">
        <v>2934</v>
      </c>
      <c r="R155" s="4" t="s">
        <v>2934</v>
      </c>
      <c r="S155" s="3" t="s">
        <v>4740</v>
      </c>
      <c r="T155" s="4">
        <v>35.130000000000003</v>
      </c>
      <c r="U155" s="4">
        <v>572.61907025999994</v>
      </c>
      <c r="V155" s="10" t="s">
        <v>2934</v>
      </c>
      <c r="W155" s="4">
        <v>0.45431255337318499</v>
      </c>
      <c r="X155" s="4">
        <v>42.92</v>
      </c>
      <c r="Y155" s="4">
        <v>29.95</v>
      </c>
      <c r="Z155" s="4" t="s">
        <v>2934</v>
      </c>
      <c r="AA155" s="10" t="s">
        <v>2934</v>
      </c>
      <c r="AB155" s="10" t="s">
        <v>2934</v>
      </c>
      <c r="AC155" s="4" t="s">
        <v>2934</v>
      </c>
      <c r="AD155" s="4" t="s">
        <v>2934</v>
      </c>
      <c r="AE155" s="4" t="s">
        <v>2934</v>
      </c>
      <c r="AF155" s="4" t="s">
        <v>2934</v>
      </c>
      <c r="AG155" s="4" t="s">
        <v>2934</v>
      </c>
      <c r="AH155" s="4" t="s">
        <v>2934</v>
      </c>
      <c r="AI155" s="4" t="s">
        <v>2934</v>
      </c>
      <c r="AJ155" s="4" t="s">
        <v>2934</v>
      </c>
    </row>
    <row r="156" spans="1:36" x14ac:dyDescent="0.3">
      <c r="A156" s="1" t="s">
        <v>1931</v>
      </c>
      <c r="B156" s="2">
        <v>102988</v>
      </c>
      <c r="C156" s="3" t="s">
        <v>2935</v>
      </c>
      <c r="D156" s="4">
        <v>572.95944455999995</v>
      </c>
      <c r="E156" s="3" t="s">
        <v>2976</v>
      </c>
      <c r="F156" s="3" t="s">
        <v>2977</v>
      </c>
      <c r="G156" s="3" t="s">
        <v>3076</v>
      </c>
      <c r="H156" s="3" t="s">
        <v>3076</v>
      </c>
      <c r="I156" s="3" t="s">
        <v>2979</v>
      </c>
      <c r="J156" s="4">
        <v>22.272935</v>
      </c>
      <c r="K156" s="4">
        <v>-2.404372</v>
      </c>
      <c r="L156" s="4">
        <v>-11.144278999999999</v>
      </c>
      <c r="M156" s="4">
        <v>-2.475428</v>
      </c>
      <c r="N156" s="4">
        <v>16.537037037036999</v>
      </c>
      <c r="O156" s="4">
        <v>14.671412999999999</v>
      </c>
      <c r="P156" s="4">
        <v>1.8189839999999999</v>
      </c>
      <c r="Q156" s="4">
        <v>19.028763999999999</v>
      </c>
      <c r="R156" s="4">
        <v>15.856995</v>
      </c>
      <c r="S156" s="3" t="s">
        <v>5671</v>
      </c>
      <c r="T156" s="4">
        <v>26.79</v>
      </c>
      <c r="U156" s="4">
        <v>572.95944455999995</v>
      </c>
      <c r="V156" s="10">
        <v>977.39344400000004</v>
      </c>
      <c r="W156" s="4">
        <v>6.7189249720044799</v>
      </c>
      <c r="X156" s="4">
        <v>30.454699999999999</v>
      </c>
      <c r="Y156" s="4">
        <v>19.25</v>
      </c>
      <c r="Z156" s="4">
        <v>16.445671999999998</v>
      </c>
      <c r="AA156" s="10">
        <v>49.611111111100001</v>
      </c>
      <c r="AB156" s="10">
        <v>27.618556700999999</v>
      </c>
      <c r="AC156" s="4">
        <v>10.964454999999999</v>
      </c>
      <c r="AD156" s="4">
        <v>10.552782556589101</v>
      </c>
      <c r="AE156" s="4">
        <v>10.921573369686699</v>
      </c>
      <c r="AF156" s="4">
        <v>19.028763999999999</v>
      </c>
      <c r="AG156" s="4">
        <v>15.5564061818587</v>
      </c>
      <c r="AH156" s="4">
        <v>15.5564061818587</v>
      </c>
      <c r="AI156" s="4">
        <v>1.8189839999999999</v>
      </c>
      <c r="AJ156" s="4">
        <v>1.9117960000000001</v>
      </c>
    </row>
    <row r="157" spans="1:36" x14ac:dyDescent="0.3">
      <c r="A157" s="1" t="s">
        <v>1644</v>
      </c>
      <c r="B157" s="2">
        <v>4965969</v>
      </c>
      <c r="C157" s="3" t="s">
        <v>2919</v>
      </c>
      <c r="D157" s="4">
        <v>573.47988239999995</v>
      </c>
      <c r="E157" s="3" t="s">
        <v>2945</v>
      </c>
      <c r="F157" s="3" t="s">
        <v>2946</v>
      </c>
      <c r="G157" s="3" t="s">
        <v>2947</v>
      </c>
      <c r="H157" s="3" t="s">
        <v>2989</v>
      </c>
      <c r="I157" s="3" t="s">
        <v>2949</v>
      </c>
      <c r="J157" s="4">
        <v>20.536636000000001</v>
      </c>
      <c r="K157" s="4">
        <v>-1.6835020000000001</v>
      </c>
      <c r="L157" s="4">
        <v>-2.259414</v>
      </c>
      <c r="M157" s="4">
        <v>-2.9900329999999999</v>
      </c>
      <c r="N157" s="4">
        <v>16.709585000000001</v>
      </c>
      <c r="O157" s="4">
        <v>12.004111</v>
      </c>
      <c r="P157" s="4">
        <v>2.0523630000000002</v>
      </c>
      <c r="Q157" s="4">
        <v>7.9183870000000001</v>
      </c>
      <c r="R157" s="4">
        <v>13.720608</v>
      </c>
      <c r="S157" s="3" t="s">
        <v>5385</v>
      </c>
      <c r="T157" s="4">
        <v>11.68</v>
      </c>
      <c r="U157" s="4">
        <v>573.47988239999995</v>
      </c>
      <c r="V157" s="10">
        <v>591.27588200000002</v>
      </c>
      <c r="W157" s="4">
        <v>3.7671232876712302</v>
      </c>
      <c r="X157" s="5">
        <v>13.4</v>
      </c>
      <c r="Y157" s="5">
        <v>9.3800000000000008</v>
      </c>
      <c r="Z157" s="4">
        <v>16.709585000000001</v>
      </c>
      <c r="AA157" s="10">
        <v>11.936637710699999</v>
      </c>
      <c r="AB157" s="10">
        <v>12.405735528399999</v>
      </c>
      <c r="AC157" s="4">
        <v>1.1041920000000001</v>
      </c>
      <c r="AD157" s="4">
        <v>1.0404291430582</v>
      </c>
      <c r="AE157" s="4">
        <v>1.0811407606509</v>
      </c>
      <c r="AF157" s="4">
        <v>7.9183870000000001</v>
      </c>
      <c r="AG157" s="4" t="s">
        <v>2934</v>
      </c>
      <c r="AH157" s="4" t="s">
        <v>2934</v>
      </c>
      <c r="AI157" s="4">
        <v>2.0523630000000002</v>
      </c>
      <c r="AJ157" s="4">
        <v>9.4345719999999993</v>
      </c>
    </row>
    <row r="158" spans="1:36" x14ac:dyDescent="0.3">
      <c r="A158" s="1" t="s">
        <v>2347</v>
      </c>
      <c r="B158" s="2">
        <v>1023897</v>
      </c>
      <c r="C158" s="3" t="s">
        <v>2919</v>
      </c>
      <c r="D158" s="4">
        <v>573.96585818000005</v>
      </c>
      <c r="E158" s="3" t="s">
        <v>2930</v>
      </c>
      <c r="F158" s="3" t="s">
        <v>2931</v>
      </c>
      <c r="G158" s="3" t="s">
        <v>2931</v>
      </c>
      <c r="H158" s="3" t="s">
        <v>2932</v>
      </c>
      <c r="I158" s="3" t="s">
        <v>2933</v>
      </c>
      <c r="J158" s="4">
        <v>20.925414</v>
      </c>
      <c r="K158" s="4">
        <v>5.9606659999999998</v>
      </c>
      <c r="L158" s="4">
        <v>-9.8584300000000002</v>
      </c>
      <c r="M158" s="4">
        <v>-2.260675</v>
      </c>
      <c r="N158" s="4">
        <v>13.6264591439689</v>
      </c>
      <c r="O158" s="4">
        <v>9.6740329999999997</v>
      </c>
      <c r="P158" s="4">
        <v>1.295023</v>
      </c>
      <c r="Q158" s="4" t="s">
        <v>2934</v>
      </c>
      <c r="R158" s="4" t="s">
        <v>2934</v>
      </c>
      <c r="S158" s="3" t="s">
        <v>6086</v>
      </c>
      <c r="T158" s="4">
        <v>35.020000000000003</v>
      </c>
      <c r="U158" s="4">
        <v>573.96585818000005</v>
      </c>
      <c r="V158" s="10" t="s">
        <v>2934</v>
      </c>
      <c r="W158" s="4">
        <v>1.7133066818960601</v>
      </c>
      <c r="X158" s="4">
        <v>40.905000000000001</v>
      </c>
      <c r="Y158" s="4">
        <v>24.05</v>
      </c>
      <c r="Z158" s="4">
        <v>13.669009000000001</v>
      </c>
      <c r="AA158" s="10">
        <v>13.1038353601</v>
      </c>
      <c r="AB158" s="10">
        <v>13.2526017029</v>
      </c>
      <c r="AC158" s="4" t="s">
        <v>2934</v>
      </c>
      <c r="AD158" s="4" t="s">
        <v>2934</v>
      </c>
      <c r="AE158" s="4" t="s">
        <v>2934</v>
      </c>
      <c r="AF158" s="4" t="s">
        <v>2934</v>
      </c>
      <c r="AG158" s="4" t="s">
        <v>2934</v>
      </c>
      <c r="AH158" s="4" t="s">
        <v>2934</v>
      </c>
      <c r="AI158" s="4">
        <v>1.295023</v>
      </c>
      <c r="AJ158" s="4">
        <v>1.360106</v>
      </c>
    </row>
    <row r="159" spans="1:36" x14ac:dyDescent="0.3">
      <c r="A159" s="1" t="s">
        <v>2308</v>
      </c>
      <c r="B159" s="2">
        <v>4811248</v>
      </c>
      <c r="C159" s="3" t="s">
        <v>2919</v>
      </c>
      <c r="D159" s="4">
        <v>575.12549344000001</v>
      </c>
      <c r="E159" s="3" t="s">
        <v>2920</v>
      </c>
      <c r="F159" s="3" t="s">
        <v>2960</v>
      </c>
      <c r="G159" s="3" t="s">
        <v>3330</v>
      </c>
      <c r="H159" s="3" t="s">
        <v>3330</v>
      </c>
      <c r="I159" s="3" t="s">
        <v>2949</v>
      </c>
      <c r="J159" s="4">
        <v>-35.955306999999998</v>
      </c>
      <c r="K159" s="4">
        <v>-9.1888470000000009</v>
      </c>
      <c r="L159" s="4">
        <v>-9.9308610000000002</v>
      </c>
      <c r="M159" s="4">
        <v>0.279916</v>
      </c>
      <c r="N159" s="4">
        <v>58.489795999999998</v>
      </c>
      <c r="O159" s="4">
        <v>63.547671999999999</v>
      </c>
      <c r="P159" s="4">
        <v>3.1501429999999999</v>
      </c>
      <c r="Q159" s="4">
        <v>43.441426</v>
      </c>
      <c r="R159" s="4">
        <v>60.219262999999998</v>
      </c>
      <c r="S159" s="3" t="s">
        <v>6047</v>
      </c>
      <c r="T159" s="4">
        <v>28.66</v>
      </c>
      <c r="U159" s="4">
        <v>575.12549344000001</v>
      </c>
      <c r="V159" s="10">
        <v>555.87649299999998</v>
      </c>
      <c r="W159" s="4">
        <v>0</v>
      </c>
      <c r="X159" s="4">
        <v>51.22</v>
      </c>
      <c r="Y159" s="4">
        <v>27.065200000000001</v>
      </c>
      <c r="Z159" s="4">
        <v>58.489795999999998</v>
      </c>
      <c r="AA159" s="10">
        <v>37.5460154847</v>
      </c>
      <c r="AB159" s="10">
        <v>37.5460154847</v>
      </c>
      <c r="AC159" s="4">
        <v>7.9396180000000003</v>
      </c>
      <c r="AD159" s="4">
        <v>6.1275890185963</v>
      </c>
      <c r="AE159" s="4">
        <v>6.1275890185963</v>
      </c>
      <c r="AF159" s="4">
        <v>43.441426</v>
      </c>
      <c r="AG159" s="4">
        <v>18.7718932114735</v>
      </c>
      <c r="AH159" s="4">
        <v>18.7718932114735</v>
      </c>
      <c r="AI159" s="4">
        <v>3.1501429999999999</v>
      </c>
      <c r="AJ159" s="4">
        <v>20.889213000000002</v>
      </c>
    </row>
    <row r="160" spans="1:36" x14ac:dyDescent="0.3">
      <c r="A160" s="1" t="s">
        <v>2297</v>
      </c>
      <c r="B160" s="2">
        <v>7795492</v>
      </c>
      <c r="C160" s="3" t="s">
        <v>2940</v>
      </c>
      <c r="D160" s="4">
        <v>575.39181587999997</v>
      </c>
      <c r="E160" s="3" t="s">
        <v>2920</v>
      </c>
      <c r="F160" s="3" t="s">
        <v>2960</v>
      </c>
      <c r="G160" s="3" t="s">
        <v>2961</v>
      </c>
      <c r="H160" s="3" t="s">
        <v>2962</v>
      </c>
      <c r="I160" s="3" t="s">
        <v>3106</v>
      </c>
      <c r="J160" s="4">
        <v>-34.635541000000003</v>
      </c>
      <c r="K160" s="4">
        <v>2.5411060000000001</v>
      </c>
      <c r="L160" s="4">
        <v>3.391108</v>
      </c>
      <c r="M160" s="4">
        <v>3.5471699999999999</v>
      </c>
      <c r="N160" s="4" t="s">
        <v>2924</v>
      </c>
      <c r="O160" s="4" t="s">
        <v>2924</v>
      </c>
      <c r="P160" s="4">
        <v>3.475177</v>
      </c>
      <c r="Q160" s="4" t="s">
        <v>2924</v>
      </c>
      <c r="R160" s="4" t="s">
        <v>2924</v>
      </c>
      <c r="S160" s="3" t="s">
        <v>6036</v>
      </c>
      <c r="T160" s="4">
        <v>13.72</v>
      </c>
      <c r="U160" s="4">
        <v>575.39181587999997</v>
      </c>
      <c r="V160" s="10">
        <v>463.110815</v>
      </c>
      <c r="W160" s="4">
        <v>0</v>
      </c>
      <c r="X160" s="4">
        <v>21.64</v>
      </c>
      <c r="Y160" s="5">
        <v>11.7</v>
      </c>
      <c r="Z160" s="4" t="s">
        <v>2924</v>
      </c>
      <c r="AA160" s="10" t="s">
        <v>2924</v>
      </c>
      <c r="AB160" s="10" t="s">
        <v>2924</v>
      </c>
      <c r="AC160" s="5">
        <v>2.949093</v>
      </c>
      <c r="AD160" s="4">
        <v>2.4797374945116002</v>
      </c>
      <c r="AE160" s="4">
        <v>2.8052588561667999</v>
      </c>
      <c r="AF160" s="4" t="s">
        <v>2924</v>
      </c>
      <c r="AG160" s="4" t="s">
        <v>2924</v>
      </c>
      <c r="AH160" s="4" t="s">
        <v>2924</v>
      </c>
      <c r="AI160" s="4">
        <v>3.475177</v>
      </c>
      <c r="AJ160" s="4">
        <v>3.475177</v>
      </c>
    </row>
    <row r="161" spans="1:36" x14ac:dyDescent="0.3">
      <c r="A161" s="1" t="s">
        <v>2185</v>
      </c>
      <c r="B161" s="2">
        <v>7568103</v>
      </c>
      <c r="C161" s="3" t="s">
        <v>2940</v>
      </c>
      <c r="D161" s="4">
        <v>577.87183730000004</v>
      </c>
      <c r="E161" s="3" t="s">
        <v>3102</v>
      </c>
      <c r="F161" s="3" t="s">
        <v>3103</v>
      </c>
      <c r="G161" s="3" t="s">
        <v>3196</v>
      </c>
      <c r="H161" s="3" t="s">
        <v>3197</v>
      </c>
      <c r="I161" s="3" t="s">
        <v>3638</v>
      </c>
      <c r="J161" s="4">
        <v>24.263674999999999</v>
      </c>
      <c r="K161" s="4">
        <v>13.154534</v>
      </c>
      <c r="L161" s="4">
        <v>-4.4228699999999996</v>
      </c>
      <c r="M161" s="4">
        <v>-4.3196539999999999</v>
      </c>
      <c r="N161" s="4" t="s">
        <v>2924</v>
      </c>
      <c r="O161" s="4">
        <v>53.373494000000001</v>
      </c>
      <c r="P161" s="4">
        <v>1.6144309999999999</v>
      </c>
      <c r="Q161" s="4">
        <v>15.305024</v>
      </c>
      <c r="R161" s="4">
        <v>105.240943</v>
      </c>
      <c r="S161" s="3" t="s">
        <v>5924</v>
      </c>
      <c r="T161" s="4">
        <v>8.86</v>
      </c>
      <c r="U161" s="4">
        <v>577.87183730000004</v>
      </c>
      <c r="V161" s="10">
        <v>889.77428699999996</v>
      </c>
      <c r="W161" s="4">
        <v>0</v>
      </c>
      <c r="X161" s="5">
        <v>9.83</v>
      </c>
      <c r="Y161" s="4">
        <v>5.95</v>
      </c>
      <c r="Z161" s="4" t="s">
        <v>2924</v>
      </c>
      <c r="AA161" s="10">
        <v>67.274107820799998</v>
      </c>
      <c r="AB161" s="10">
        <v>139.90210011049999</v>
      </c>
      <c r="AC161" s="4">
        <v>5.9474489999999998</v>
      </c>
      <c r="AD161" s="4">
        <v>5.6868104559038999</v>
      </c>
      <c r="AE161" s="4">
        <v>5.8454972110890999</v>
      </c>
      <c r="AF161" s="4">
        <v>15.305024</v>
      </c>
      <c r="AG161" s="4">
        <v>14.2882377491441</v>
      </c>
      <c r="AH161" s="4">
        <v>14.439856567736101</v>
      </c>
      <c r="AI161" s="4">
        <v>1.6144309999999999</v>
      </c>
      <c r="AJ161" s="4" t="s">
        <v>2924</v>
      </c>
    </row>
    <row r="162" spans="1:36" x14ac:dyDescent="0.3">
      <c r="A162" s="1" t="s">
        <v>1230</v>
      </c>
      <c r="B162" s="2">
        <v>4019167</v>
      </c>
      <c r="C162" s="3" t="s">
        <v>2919</v>
      </c>
      <c r="D162" s="4">
        <v>578.09074138000005</v>
      </c>
      <c r="E162" s="3" t="s">
        <v>2930</v>
      </c>
      <c r="F162" s="3" t="s">
        <v>2931</v>
      </c>
      <c r="G162" s="3" t="s">
        <v>2931</v>
      </c>
      <c r="H162" s="3" t="s">
        <v>2932</v>
      </c>
      <c r="I162" s="3" t="s">
        <v>2933</v>
      </c>
      <c r="J162" s="4">
        <v>-4.9395160000000002</v>
      </c>
      <c r="K162" s="4">
        <v>-2.481903</v>
      </c>
      <c r="L162" s="4">
        <v>-11.538462000000001</v>
      </c>
      <c r="M162" s="4">
        <v>-1.6684049999999999</v>
      </c>
      <c r="N162" s="4">
        <v>13.2816901408451</v>
      </c>
      <c r="O162" s="4">
        <v>34.797047999999997</v>
      </c>
      <c r="P162" s="4">
        <v>0.84339500000000001</v>
      </c>
      <c r="Q162" s="4" t="s">
        <v>2934</v>
      </c>
      <c r="R162" s="4" t="s">
        <v>2934</v>
      </c>
      <c r="S162" s="3" t="s">
        <v>4972</v>
      </c>
      <c r="T162" s="4">
        <v>9.43</v>
      </c>
      <c r="U162" s="4">
        <v>578.09074138000005</v>
      </c>
      <c r="V162" s="10" t="s">
        <v>2934</v>
      </c>
      <c r="W162" s="4">
        <v>5.5143160127253399</v>
      </c>
      <c r="X162" s="5">
        <v>11.27</v>
      </c>
      <c r="Y162" s="4">
        <v>7.66</v>
      </c>
      <c r="Z162" s="4">
        <v>13.356941000000001</v>
      </c>
      <c r="AA162" s="10">
        <v>13.6330779239</v>
      </c>
      <c r="AB162" s="10">
        <v>14.2878787878</v>
      </c>
      <c r="AC162" s="4" t="s">
        <v>2934</v>
      </c>
      <c r="AD162" s="4" t="s">
        <v>2934</v>
      </c>
      <c r="AE162" s="4" t="s">
        <v>2934</v>
      </c>
      <c r="AF162" s="4" t="s">
        <v>2934</v>
      </c>
      <c r="AG162" s="4" t="s">
        <v>2934</v>
      </c>
      <c r="AH162" s="4" t="s">
        <v>2934</v>
      </c>
      <c r="AI162" s="4">
        <v>0.84339500000000001</v>
      </c>
      <c r="AJ162" s="4">
        <v>1.1317809999999999</v>
      </c>
    </row>
    <row r="163" spans="1:36" x14ac:dyDescent="0.3">
      <c r="A163" s="1" t="s">
        <v>1356</v>
      </c>
      <c r="B163" s="2">
        <v>5726490</v>
      </c>
      <c r="C163" s="3" t="s">
        <v>2940</v>
      </c>
      <c r="D163" s="4">
        <v>578.55420000000004</v>
      </c>
      <c r="E163" s="3" t="s">
        <v>2930</v>
      </c>
      <c r="F163" s="3" t="s">
        <v>2953</v>
      </c>
      <c r="G163" s="3" t="s">
        <v>2954</v>
      </c>
      <c r="H163" s="3" t="s">
        <v>2955</v>
      </c>
      <c r="I163" s="3"/>
      <c r="J163" s="4">
        <v>47.416353000000001</v>
      </c>
      <c r="K163" s="4">
        <v>17.139935999999999</v>
      </c>
      <c r="L163" s="4">
        <v>-1.220483</v>
      </c>
      <c r="M163" s="4">
        <v>-1.036683</v>
      </c>
      <c r="N163" s="4" t="s">
        <v>2934</v>
      </c>
      <c r="O163" s="4" t="s">
        <v>2934</v>
      </c>
      <c r="P163" s="4" t="s">
        <v>2934</v>
      </c>
      <c r="Q163" s="4" t="s">
        <v>2934</v>
      </c>
      <c r="R163" s="4" t="s">
        <v>2934</v>
      </c>
      <c r="S163" s="3" t="s">
        <v>5098</v>
      </c>
      <c r="T163" s="4">
        <v>74.459999999999994</v>
      </c>
      <c r="U163" s="4">
        <v>578.55420000000004</v>
      </c>
      <c r="V163" s="10" t="s">
        <v>2934</v>
      </c>
      <c r="W163" s="4">
        <v>0</v>
      </c>
      <c r="X163" s="4">
        <v>80.92</v>
      </c>
      <c r="Y163" s="4">
        <v>47.06</v>
      </c>
      <c r="Z163" s="4" t="s">
        <v>2934</v>
      </c>
      <c r="AA163" s="10" t="s">
        <v>2934</v>
      </c>
      <c r="AB163" s="10" t="s">
        <v>2934</v>
      </c>
      <c r="AC163" s="4" t="s">
        <v>2934</v>
      </c>
      <c r="AD163" s="4" t="s">
        <v>2934</v>
      </c>
      <c r="AE163" s="4" t="s">
        <v>2934</v>
      </c>
      <c r="AF163" s="4" t="s">
        <v>2934</v>
      </c>
      <c r="AG163" s="4" t="s">
        <v>2934</v>
      </c>
      <c r="AH163" s="4" t="s">
        <v>2934</v>
      </c>
      <c r="AI163" s="4" t="s">
        <v>2934</v>
      </c>
      <c r="AJ163" s="4" t="s">
        <v>2934</v>
      </c>
    </row>
    <row r="164" spans="1:36" x14ac:dyDescent="0.3">
      <c r="A164" s="1" t="s">
        <v>2151</v>
      </c>
      <c r="B164" s="2">
        <v>8874700</v>
      </c>
      <c r="C164" s="3" t="s">
        <v>2935</v>
      </c>
      <c r="D164" s="4">
        <v>578.63870065000003</v>
      </c>
      <c r="E164" s="3" t="s">
        <v>3031</v>
      </c>
      <c r="F164" s="3" t="s">
        <v>3031</v>
      </c>
      <c r="G164" s="3" t="s">
        <v>3115</v>
      </c>
      <c r="H164" s="3" t="s">
        <v>3116</v>
      </c>
      <c r="I164" s="3" t="s">
        <v>3355</v>
      </c>
      <c r="J164" s="4">
        <v>19.415807999999998</v>
      </c>
      <c r="K164" s="4">
        <v>8.0870920000000002</v>
      </c>
      <c r="L164" s="4">
        <v>-11.464968000000001</v>
      </c>
      <c r="M164" s="4">
        <v>-2.5245440000000001</v>
      </c>
      <c r="N164" s="4" t="s">
        <v>2924</v>
      </c>
      <c r="O164" s="4">
        <v>23.801369999999999</v>
      </c>
      <c r="P164" s="4">
        <v>1.025074</v>
      </c>
      <c r="Q164" s="4">
        <v>17.676812000000002</v>
      </c>
      <c r="R164" s="4">
        <v>38.253233000000002</v>
      </c>
      <c r="S164" s="3" t="s">
        <v>5890</v>
      </c>
      <c r="T164" s="4">
        <v>6.95</v>
      </c>
      <c r="U164" s="4">
        <v>578.63870065000003</v>
      </c>
      <c r="V164" s="10">
        <v>938.63869999999997</v>
      </c>
      <c r="W164" s="4">
        <v>0</v>
      </c>
      <c r="X164" s="5">
        <v>9.0399999999999991</v>
      </c>
      <c r="Y164" s="4">
        <v>3.85</v>
      </c>
      <c r="Z164" s="4" t="s">
        <v>2924</v>
      </c>
      <c r="AA164" s="10" t="s">
        <v>2924</v>
      </c>
      <c r="AB164" s="10" t="s">
        <v>2924</v>
      </c>
      <c r="AC164" s="4">
        <v>2.6492770000000001</v>
      </c>
      <c r="AD164" s="4">
        <v>2.4047514556395999</v>
      </c>
      <c r="AE164" s="4">
        <v>2.5765094446752999</v>
      </c>
      <c r="AF164" s="4">
        <v>17.676812000000002</v>
      </c>
      <c r="AG164" s="4">
        <v>10.4373208348623</v>
      </c>
      <c r="AH164" s="4">
        <v>11.3403249969796</v>
      </c>
      <c r="AI164" s="4">
        <v>1.025074</v>
      </c>
      <c r="AJ164" s="4" t="s">
        <v>2924</v>
      </c>
    </row>
    <row r="165" spans="1:36" x14ac:dyDescent="0.3">
      <c r="A165" s="1" t="s">
        <v>702</v>
      </c>
      <c r="B165" s="2">
        <v>4330724</v>
      </c>
      <c r="C165" s="3" t="s">
        <v>2935</v>
      </c>
      <c r="D165" s="4">
        <v>581.53736819999995</v>
      </c>
      <c r="E165" s="3" t="s">
        <v>2976</v>
      </c>
      <c r="F165" s="3" t="s">
        <v>2977</v>
      </c>
      <c r="G165" s="3" t="s">
        <v>3076</v>
      </c>
      <c r="H165" s="3" t="s">
        <v>3076</v>
      </c>
      <c r="I165" s="3" t="s">
        <v>3383</v>
      </c>
      <c r="J165" s="4">
        <v>11.944604999999999</v>
      </c>
      <c r="K165" s="4">
        <v>2.1590310000000001</v>
      </c>
      <c r="L165" s="4">
        <v>-5.088063</v>
      </c>
      <c r="M165" s="4">
        <v>-0.35952800000000001</v>
      </c>
      <c r="N165" s="4">
        <v>32.881355932203398</v>
      </c>
      <c r="O165" s="4">
        <v>9.7930340000000005</v>
      </c>
      <c r="P165" s="4">
        <v>0.97600200000000004</v>
      </c>
      <c r="Q165" s="4">
        <v>15.183773</v>
      </c>
      <c r="R165" s="4">
        <v>10.595292000000001</v>
      </c>
      <c r="S165" s="3" t="s">
        <v>4445</v>
      </c>
      <c r="T165" s="4">
        <v>19.399999999999999</v>
      </c>
      <c r="U165" s="4">
        <v>581.53736819999995</v>
      </c>
      <c r="V165" s="10">
        <v>1100.9753679999999</v>
      </c>
      <c r="W165" s="4">
        <v>7.8350515463917496</v>
      </c>
      <c r="X165" s="4">
        <v>21.15</v>
      </c>
      <c r="Y165" s="4">
        <v>16.16</v>
      </c>
      <c r="Z165" s="4">
        <v>32.013201000000002</v>
      </c>
      <c r="AA165" s="10" t="s">
        <v>2924</v>
      </c>
      <c r="AB165" s="10">
        <v>52.432432432399999</v>
      </c>
      <c r="AC165" s="4">
        <v>9.2782470000000004</v>
      </c>
      <c r="AD165" s="4">
        <v>8.1209822403938006</v>
      </c>
      <c r="AE165" s="4">
        <v>9.0607426354101008</v>
      </c>
      <c r="AF165" s="4">
        <v>15.183773</v>
      </c>
      <c r="AG165" s="4">
        <v>12.822839000471699</v>
      </c>
      <c r="AH165" s="4">
        <v>15.1712190712416</v>
      </c>
      <c r="AI165" s="4">
        <v>0.97600200000000004</v>
      </c>
      <c r="AJ165" s="4">
        <v>1.1912799999999999</v>
      </c>
    </row>
    <row r="166" spans="1:36" x14ac:dyDescent="0.3">
      <c r="A166" s="1" t="s">
        <v>2404</v>
      </c>
      <c r="B166" s="2">
        <v>4912216</v>
      </c>
      <c r="C166" s="3" t="s">
        <v>2935</v>
      </c>
      <c r="D166" s="4">
        <v>581.80205160000003</v>
      </c>
      <c r="E166" s="3" t="s">
        <v>2925</v>
      </c>
      <c r="F166" s="3" t="s">
        <v>2996</v>
      </c>
      <c r="G166" s="3" t="s">
        <v>2997</v>
      </c>
      <c r="H166" s="3" t="s">
        <v>2997</v>
      </c>
      <c r="I166" s="3" t="s">
        <v>3671</v>
      </c>
      <c r="J166" s="4">
        <v>-23.762376</v>
      </c>
      <c r="K166" s="4">
        <v>-17.065581999999999</v>
      </c>
      <c r="L166" s="4">
        <v>-8.8877199999999998</v>
      </c>
      <c r="M166" s="4">
        <v>-0.80160299999999995</v>
      </c>
      <c r="N166" s="4">
        <v>20.005773999999999</v>
      </c>
      <c r="O166" s="4">
        <v>19.510134999999998</v>
      </c>
      <c r="P166" s="4">
        <v>1.84731</v>
      </c>
      <c r="Q166" s="4">
        <v>9.6074210000000004</v>
      </c>
      <c r="R166" s="4">
        <v>26.095022</v>
      </c>
      <c r="S166" s="3" t="s">
        <v>6143</v>
      </c>
      <c r="T166" s="4">
        <v>34.65</v>
      </c>
      <c r="U166" s="4">
        <v>581.80205160000003</v>
      </c>
      <c r="V166" s="10">
        <v>488.153051</v>
      </c>
      <c r="W166" s="4">
        <v>1.26984126984127</v>
      </c>
      <c r="X166" s="4">
        <v>48.2</v>
      </c>
      <c r="Y166" s="4">
        <v>34.286000000000001</v>
      </c>
      <c r="Z166" s="4">
        <v>20.005773999999999</v>
      </c>
      <c r="AA166" s="10">
        <v>13.9717741935</v>
      </c>
      <c r="AB166" s="10">
        <v>19.6875</v>
      </c>
      <c r="AC166" s="4">
        <v>0.93788099999999996</v>
      </c>
      <c r="AD166" s="4">
        <v>0.88544203986869996</v>
      </c>
      <c r="AE166" s="4">
        <v>0.92516133317920002</v>
      </c>
      <c r="AF166" s="4">
        <v>9.6074210000000004</v>
      </c>
      <c r="AG166" s="4">
        <v>6.6191141710396</v>
      </c>
      <c r="AH166" s="4">
        <v>8.6601094770082003</v>
      </c>
      <c r="AI166" s="4">
        <v>1.84731</v>
      </c>
      <c r="AJ166" s="4">
        <v>1.84731</v>
      </c>
    </row>
    <row r="167" spans="1:36" x14ac:dyDescent="0.3">
      <c r="A167" s="1" t="s">
        <v>1948</v>
      </c>
      <c r="B167" s="2">
        <v>5298992</v>
      </c>
      <c r="C167" s="3" t="s">
        <v>2919</v>
      </c>
      <c r="D167" s="4">
        <v>582.17733750000002</v>
      </c>
      <c r="E167" s="3" t="s">
        <v>2920</v>
      </c>
      <c r="F167" s="3" t="s">
        <v>2921</v>
      </c>
      <c r="G167" s="3" t="s">
        <v>2941</v>
      </c>
      <c r="H167" s="3" t="s">
        <v>2941</v>
      </c>
      <c r="I167" s="3" t="s">
        <v>2942</v>
      </c>
      <c r="J167" s="4">
        <v>-10.326086999999999</v>
      </c>
      <c r="K167" s="4">
        <v>-22.535211</v>
      </c>
      <c r="L167" s="4">
        <v>-17.251754999999999</v>
      </c>
      <c r="M167" s="4">
        <v>0.48721100000000001</v>
      </c>
      <c r="N167" s="4" t="s">
        <v>2924</v>
      </c>
      <c r="O167" s="4" t="s">
        <v>2924</v>
      </c>
      <c r="P167" s="4">
        <v>2.1246459999999998</v>
      </c>
      <c r="Q167" s="4" t="s">
        <v>2924</v>
      </c>
      <c r="R167" s="4" t="s">
        <v>2924</v>
      </c>
      <c r="S167" s="3" t="s">
        <v>5688</v>
      </c>
      <c r="T167" s="4">
        <v>8.25</v>
      </c>
      <c r="U167" s="4">
        <v>582.17733750000002</v>
      </c>
      <c r="V167" s="10">
        <v>319.75733700000001</v>
      </c>
      <c r="W167" s="4">
        <v>0</v>
      </c>
      <c r="X167" s="4">
        <v>16.649999999999999</v>
      </c>
      <c r="Y167" s="4">
        <v>6.33</v>
      </c>
      <c r="Z167" s="4" t="s">
        <v>2924</v>
      </c>
      <c r="AA167" s="10" t="s">
        <v>2924</v>
      </c>
      <c r="AB167" s="10" t="s">
        <v>2924</v>
      </c>
      <c r="AC167" s="4" t="s">
        <v>2934</v>
      </c>
      <c r="AD167" s="4" t="s">
        <v>2934</v>
      </c>
      <c r="AE167" s="4" t="s">
        <v>2934</v>
      </c>
      <c r="AF167" s="4" t="s">
        <v>2924</v>
      </c>
      <c r="AG167" s="4" t="s">
        <v>2924</v>
      </c>
      <c r="AH167" s="4" t="s">
        <v>2924</v>
      </c>
      <c r="AI167" s="4">
        <v>2.1246459999999998</v>
      </c>
      <c r="AJ167" s="4">
        <v>2.1246459999999998</v>
      </c>
    </row>
    <row r="168" spans="1:36" x14ac:dyDescent="0.3">
      <c r="A168" s="1" t="s">
        <v>2663</v>
      </c>
      <c r="B168" s="2">
        <v>4040161</v>
      </c>
      <c r="C168" s="3" t="s">
        <v>2935</v>
      </c>
      <c r="D168" s="4">
        <v>583.26204198000005</v>
      </c>
      <c r="E168" s="3" t="s">
        <v>2930</v>
      </c>
      <c r="F168" s="3" t="s">
        <v>2957</v>
      </c>
      <c r="G168" s="3" t="s">
        <v>2957</v>
      </c>
      <c r="H168" s="3" t="s">
        <v>3113</v>
      </c>
      <c r="I168" s="3" t="s">
        <v>3125</v>
      </c>
      <c r="J168" s="4">
        <v>29.036294999999999</v>
      </c>
      <c r="K168" s="4">
        <v>-6.187443</v>
      </c>
      <c r="L168" s="4">
        <v>-9.5217200000000002</v>
      </c>
      <c r="M168" s="4">
        <v>-9.6898999999999999E-2</v>
      </c>
      <c r="N168" s="4">
        <v>8.3821138211382102</v>
      </c>
      <c r="O168" s="4">
        <v>2.58555471843064</v>
      </c>
      <c r="P168" s="4">
        <v>1.457244</v>
      </c>
      <c r="Q168" s="4">
        <v>3.0007440000000001</v>
      </c>
      <c r="R168" s="4">
        <v>1.3579129999999999</v>
      </c>
      <c r="S168" s="3" t="s">
        <v>6401</v>
      </c>
      <c r="T168" s="4">
        <v>20.62</v>
      </c>
      <c r="U168" s="4">
        <v>583.26204198000005</v>
      </c>
      <c r="V168" s="10">
        <v>351.01804099999998</v>
      </c>
      <c r="W168" s="4">
        <v>3.1037827352085401</v>
      </c>
      <c r="X168" s="4">
        <v>23.39</v>
      </c>
      <c r="Y168" s="4">
        <v>15.78</v>
      </c>
      <c r="Z168" s="4">
        <v>8.3011269999999993</v>
      </c>
      <c r="AA168" s="10">
        <v>10.361809045199999</v>
      </c>
      <c r="AB168" s="10">
        <v>10.683937823799999</v>
      </c>
      <c r="AC168" s="4">
        <v>0.23227999999999999</v>
      </c>
      <c r="AD168" s="4">
        <v>0.24751216590219999</v>
      </c>
      <c r="AE168" s="4">
        <v>0.23627522899350001</v>
      </c>
      <c r="AF168" s="4">
        <v>3.0007440000000001</v>
      </c>
      <c r="AG168" s="4" t="s">
        <v>2934</v>
      </c>
      <c r="AH168" s="4" t="s">
        <v>2934</v>
      </c>
      <c r="AI168" s="4">
        <v>1.457244</v>
      </c>
      <c r="AJ168" s="4">
        <v>1.457244</v>
      </c>
    </row>
    <row r="169" spans="1:36" x14ac:dyDescent="0.3">
      <c r="A169" s="1" t="s">
        <v>2798</v>
      </c>
      <c r="B169" s="2">
        <v>100491</v>
      </c>
      <c r="C169" s="3" t="s">
        <v>2919</v>
      </c>
      <c r="D169" s="4">
        <v>583.72080043999995</v>
      </c>
      <c r="E169" s="3" t="s">
        <v>2930</v>
      </c>
      <c r="F169" s="3" t="s">
        <v>2931</v>
      </c>
      <c r="G169" s="3" t="s">
        <v>2931</v>
      </c>
      <c r="H169" s="3" t="s">
        <v>2932</v>
      </c>
      <c r="I169" s="3" t="s">
        <v>2933</v>
      </c>
      <c r="J169" s="4">
        <v>-5.003088</v>
      </c>
      <c r="K169" s="4">
        <v>-3.0264820000000001</v>
      </c>
      <c r="L169" s="4">
        <v>-17.577705999999999</v>
      </c>
      <c r="M169" s="4">
        <v>-3.0264820000000001</v>
      </c>
      <c r="N169" s="4">
        <v>11.5205992509363</v>
      </c>
      <c r="O169" s="4">
        <v>11.533557999999999</v>
      </c>
      <c r="P169" s="4">
        <v>1.0447660000000001</v>
      </c>
      <c r="Q169" s="4" t="s">
        <v>2934</v>
      </c>
      <c r="R169" s="4" t="s">
        <v>2934</v>
      </c>
      <c r="S169" s="3" t="s">
        <v>6536</v>
      </c>
      <c r="T169" s="4">
        <v>30.76</v>
      </c>
      <c r="U169" s="4">
        <v>583.72080043999995</v>
      </c>
      <c r="V169" s="10" t="s">
        <v>2934</v>
      </c>
      <c r="W169" s="4">
        <v>7.2821846553966196</v>
      </c>
      <c r="X169" s="4">
        <v>40.590000000000003</v>
      </c>
      <c r="Y169" s="4">
        <v>24.11</v>
      </c>
      <c r="Z169" s="4">
        <v>11.520599000000001</v>
      </c>
      <c r="AA169" s="10">
        <v>11.9688715953</v>
      </c>
      <c r="AB169" s="10">
        <v>12.9971647927</v>
      </c>
      <c r="AC169" s="4" t="s">
        <v>2934</v>
      </c>
      <c r="AD169" s="4" t="s">
        <v>2934</v>
      </c>
      <c r="AE169" s="4" t="s">
        <v>2934</v>
      </c>
      <c r="AF169" s="4" t="s">
        <v>2934</v>
      </c>
      <c r="AG169" s="4" t="s">
        <v>2934</v>
      </c>
      <c r="AH169" s="4" t="s">
        <v>2934</v>
      </c>
      <c r="AI169" s="4">
        <v>1.0447660000000001</v>
      </c>
      <c r="AJ169" s="4">
        <v>1.205613</v>
      </c>
    </row>
    <row r="170" spans="1:36" x14ac:dyDescent="0.3">
      <c r="A170" s="1" t="s">
        <v>830</v>
      </c>
      <c r="B170" s="2">
        <v>5721267</v>
      </c>
      <c r="C170" s="3" t="s">
        <v>2970</v>
      </c>
      <c r="D170" s="4">
        <v>584.02533222</v>
      </c>
      <c r="E170" s="3" t="s">
        <v>2930</v>
      </c>
      <c r="F170" s="3" t="s">
        <v>2953</v>
      </c>
      <c r="G170" s="3" t="s">
        <v>2954</v>
      </c>
      <c r="H170" s="3" t="s">
        <v>2955</v>
      </c>
      <c r="I170" s="3"/>
      <c r="J170" s="4">
        <v>1.283317</v>
      </c>
      <c r="K170" s="4">
        <v>-4.1121499999999997</v>
      </c>
      <c r="L170" s="4">
        <v>-4.0224510000000002</v>
      </c>
      <c r="M170" s="4">
        <v>-1.440922</v>
      </c>
      <c r="N170" s="4">
        <v>5.8031670000000002</v>
      </c>
      <c r="O170" s="4">
        <v>2.510399</v>
      </c>
      <c r="P170" s="4">
        <v>0.88900400000000002</v>
      </c>
      <c r="Q170" s="4" t="s">
        <v>2934</v>
      </c>
      <c r="R170" s="4">
        <v>15.956996999999999</v>
      </c>
      <c r="S170" s="3" t="s">
        <v>4573</v>
      </c>
      <c r="T170" s="4">
        <v>10.26</v>
      </c>
      <c r="U170" s="4">
        <v>584.02533222</v>
      </c>
      <c r="V170" s="10">
        <v>911.25128199999995</v>
      </c>
      <c r="W170" s="4">
        <v>5.9415204678362601</v>
      </c>
      <c r="X170" s="4">
        <v>10.93</v>
      </c>
      <c r="Y170" s="5">
        <v>9.7200000000000006</v>
      </c>
      <c r="Z170" s="4">
        <v>5.8031670000000002</v>
      </c>
      <c r="AA170" s="10" t="s">
        <v>2934</v>
      </c>
      <c r="AB170" s="10" t="s">
        <v>2934</v>
      </c>
      <c r="AC170" s="4">
        <v>18.811209999999999</v>
      </c>
      <c r="AD170" s="4" t="s">
        <v>2934</v>
      </c>
      <c r="AE170" s="4" t="s">
        <v>2934</v>
      </c>
      <c r="AF170" s="4" t="s">
        <v>2934</v>
      </c>
      <c r="AG170" s="4" t="s">
        <v>2934</v>
      </c>
      <c r="AH170" s="4" t="s">
        <v>2934</v>
      </c>
      <c r="AI170" s="4">
        <v>0.88900400000000002</v>
      </c>
      <c r="AJ170" s="4">
        <v>0.88900400000000002</v>
      </c>
    </row>
    <row r="171" spans="1:36" x14ac:dyDescent="0.3">
      <c r="A171" s="1" t="s">
        <v>111</v>
      </c>
      <c r="B171" s="2">
        <v>103402</v>
      </c>
      <c r="C171" s="3" t="s">
        <v>2935</v>
      </c>
      <c r="D171" s="4">
        <v>585.44835994000005</v>
      </c>
      <c r="E171" s="3" t="s">
        <v>2930</v>
      </c>
      <c r="F171" s="3" t="s">
        <v>2957</v>
      </c>
      <c r="G171" s="3" t="s">
        <v>2957</v>
      </c>
      <c r="H171" s="3" t="s">
        <v>3113</v>
      </c>
      <c r="I171" s="3" t="s">
        <v>3114</v>
      </c>
      <c r="J171" s="4">
        <v>-25.121359000000002</v>
      </c>
      <c r="K171" s="4">
        <v>9.8842390000000009</v>
      </c>
      <c r="L171" s="4">
        <v>-2.8346460000000002</v>
      </c>
      <c r="M171" s="4">
        <v>1.3968780000000001</v>
      </c>
      <c r="N171" s="4" t="s">
        <v>2924</v>
      </c>
      <c r="O171" s="4">
        <v>4.928115</v>
      </c>
      <c r="P171" s="4">
        <v>0.39962399999999998</v>
      </c>
      <c r="Q171" s="4">
        <v>56.196618999999998</v>
      </c>
      <c r="R171" s="4">
        <v>24.660119999999999</v>
      </c>
      <c r="S171" s="3" t="s">
        <v>3858</v>
      </c>
      <c r="T171" s="4">
        <v>12.34</v>
      </c>
      <c r="U171" s="4">
        <v>585.44835994000005</v>
      </c>
      <c r="V171" s="10">
        <v>5844.448359</v>
      </c>
      <c r="W171" s="4">
        <v>0</v>
      </c>
      <c r="X171" s="4">
        <v>18.45</v>
      </c>
      <c r="Y171" s="5">
        <v>10.119999999999999</v>
      </c>
      <c r="Z171" s="4" t="s">
        <v>2924</v>
      </c>
      <c r="AA171" s="10" t="s">
        <v>2924</v>
      </c>
      <c r="AB171" s="10">
        <v>20.5666666666</v>
      </c>
      <c r="AC171" s="4">
        <v>14.684544000000001</v>
      </c>
      <c r="AD171" s="4" t="s">
        <v>2934</v>
      </c>
      <c r="AE171" s="4">
        <v>14.954903378637299</v>
      </c>
      <c r="AF171" s="4">
        <v>56.196618999999998</v>
      </c>
      <c r="AG171" s="4" t="s">
        <v>2934</v>
      </c>
      <c r="AH171" s="4" t="s">
        <v>2934</v>
      </c>
      <c r="AI171" s="4">
        <v>0.39962399999999998</v>
      </c>
      <c r="AJ171" s="4">
        <v>1.3520319999999999</v>
      </c>
    </row>
    <row r="172" spans="1:36" x14ac:dyDescent="0.3">
      <c r="A172" s="1" t="s">
        <v>376</v>
      </c>
      <c r="B172" s="2">
        <v>5721160</v>
      </c>
      <c r="C172" s="3" t="s">
        <v>2935</v>
      </c>
      <c r="D172" s="4">
        <v>585.56792898000003</v>
      </c>
      <c r="E172" s="3" t="s">
        <v>2930</v>
      </c>
      <c r="F172" s="3" t="s">
        <v>2953</v>
      </c>
      <c r="G172" s="3" t="s">
        <v>2954</v>
      </c>
      <c r="H172" s="3" t="s">
        <v>2955</v>
      </c>
      <c r="I172" s="3" t="s">
        <v>2971</v>
      </c>
      <c r="J172" s="4">
        <v>-3.5056970000000001</v>
      </c>
      <c r="K172" s="4">
        <v>-9.5316349999999996</v>
      </c>
      <c r="L172" s="4">
        <v>-7.2451559999999997</v>
      </c>
      <c r="M172" s="4">
        <v>-0.63176900000000002</v>
      </c>
      <c r="N172" s="4">
        <v>27.873418000000001</v>
      </c>
      <c r="O172" s="4">
        <v>15.334262000000001</v>
      </c>
      <c r="P172" s="4">
        <v>0.832955</v>
      </c>
      <c r="Q172" s="4" t="s">
        <v>2934</v>
      </c>
      <c r="R172" s="4">
        <v>61.886628999999999</v>
      </c>
      <c r="S172" s="3" t="s">
        <v>4121</v>
      </c>
      <c r="T172" s="4">
        <v>11.01</v>
      </c>
      <c r="U172" s="4">
        <v>585.56792898000003</v>
      </c>
      <c r="V172" s="10">
        <v>1021.232668</v>
      </c>
      <c r="W172" s="4">
        <v>5.8855585831062696</v>
      </c>
      <c r="X172" s="5">
        <v>12.24</v>
      </c>
      <c r="Y172" s="5">
        <v>10.98</v>
      </c>
      <c r="Z172" s="4">
        <v>27.873418000000001</v>
      </c>
      <c r="AA172" s="10" t="s">
        <v>2934</v>
      </c>
      <c r="AB172" s="10" t="s">
        <v>2934</v>
      </c>
      <c r="AC172" s="4">
        <v>21.149768999999999</v>
      </c>
      <c r="AD172" s="4" t="s">
        <v>2934</v>
      </c>
      <c r="AE172" s="4" t="s">
        <v>2934</v>
      </c>
      <c r="AF172" s="4" t="s">
        <v>2934</v>
      </c>
      <c r="AG172" s="4" t="s">
        <v>2934</v>
      </c>
      <c r="AH172" s="4" t="s">
        <v>2934</v>
      </c>
      <c r="AI172" s="4">
        <v>0.832955</v>
      </c>
      <c r="AJ172" s="4">
        <v>0.832955</v>
      </c>
    </row>
    <row r="173" spans="1:36" x14ac:dyDescent="0.3">
      <c r="A173" s="1" t="s">
        <v>2394</v>
      </c>
      <c r="B173" s="2">
        <v>5269671</v>
      </c>
      <c r="C173" s="3" t="s">
        <v>2919</v>
      </c>
      <c r="D173" s="4">
        <v>585.81476562</v>
      </c>
      <c r="E173" s="3" t="s">
        <v>2920</v>
      </c>
      <c r="F173" s="3" t="s">
        <v>2921</v>
      </c>
      <c r="G173" s="3" t="s">
        <v>2941</v>
      </c>
      <c r="H173" s="3" t="s">
        <v>2941</v>
      </c>
      <c r="I173" s="3" t="s">
        <v>2942</v>
      </c>
      <c r="J173" s="4">
        <v>110.26616</v>
      </c>
      <c r="K173" s="4">
        <v>-9.640523</v>
      </c>
      <c r="L173" s="4">
        <v>-7.1368600000000004</v>
      </c>
      <c r="M173" s="4">
        <v>-5.3082190000000002</v>
      </c>
      <c r="N173" s="4" t="s">
        <v>2924</v>
      </c>
      <c r="O173" s="4" t="s">
        <v>2924</v>
      </c>
      <c r="P173" s="4">
        <v>2.5228100000000002</v>
      </c>
      <c r="Q173" s="4" t="s">
        <v>2924</v>
      </c>
      <c r="R173" s="4" t="s">
        <v>2924</v>
      </c>
      <c r="S173" s="3" t="s">
        <v>6133</v>
      </c>
      <c r="T173" s="4">
        <v>11.06</v>
      </c>
      <c r="U173" s="4">
        <v>585.81476562</v>
      </c>
      <c r="V173" s="10">
        <v>321.96876500000002</v>
      </c>
      <c r="W173" s="4">
        <v>0</v>
      </c>
      <c r="X173" s="4">
        <v>17.579999999999998</v>
      </c>
      <c r="Y173" s="4">
        <v>4.09</v>
      </c>
      <c r="Z173" s="4" t="s">
        <v>2924</v>
      </c>
      <c r="AA173" s="10" t="s">
        <v>2924</v>
      </c>
      <c r="AB173" s="10" t="s">
        <v>2924</v>
      </c>
      <c r="AC173" s="4">
        <v>19.230052000000001</v>
      </c>
      <c r="AD173" s="4">
        <v>28.492811061946899</v>
      </c>
      <c r="AE173" s="4">
        <v>18.4908808715678</v>
      </c>
      <c r="AF173" s="4" t="s">
        <v>2924</v>
      </c>
      <c r="AG173" s="4" t="s">
        <v>2924</v>
      </c>
      <c r="AH173" s="4" t="s">
        <v>2924</v>
      </c>
      <c r="AI173" s="4">
        <v>2.5228100000000002</v>
      </c>
      <c r="AJ173" s="4">
        <v>2.5228100000000002</v>
      </c>
    </row>
    <row r="174" spans="1:36" x14ac:dyDescent="0.3">
      <c r="A174" s="1" t="s">
        <v>1610</v>
      </c>
      <c r="B174" s="2">
        <v>14814228</v>
      </c>
      <c r="C174" s="3" t="s">
        <v>2940</v>
      </c>
      <c r="D174" s="4">
        <v>586.12625000000003</v>
      </c>
      <c r="E174" s="3" t="s">
        <v>2930</v>
      </c>
      <c r="F174" s="3" t="s">
        <v>2953</v>
      </c>
      <c r="G174" s="3" t="s">
        <v>2954</v>
      </c>
      <c r="H174" s="3" t="s">
        <v>2955</v>
      </c>
      <c r="I174" s="3"/>
      <c r="J174" s="4">
        <v>18.015837999999999</v>
      </c>
      <c r="K174" s="4">
        <v>3.232634</v>
      </c>
      <c r="L174" s="4">
        <v>1.30287</v>
      </c>
      <c r="M174" s="4">
        <v>0.33663700000000002</v>
      </c>
      <c r="N174" s="4" t="s">
        <v>2934</v>
      </c>
      <c r="O174" s="4" t="s">
        <v>2934</v>
      </c>
      <c r="P174" s="4" t="s">
        <v>2934</v>
      </c>
      <c r="Q174" s="4" t="s">
        <v>2934</v>
      </c>
      <c r="R174" s="4" t="s">
        <v>2934</v>
      </c>
      <c r="S174" s="3" t="s">
        <v>5351</v>
      </c>
      <c r="T174" s="4">
        <v>53.65</v>
      </c>
      <c r="U174" s="4">
        <v>586.12625000000003</v>
      </c>
      <c r="V174" s="10" t="s">
        <v>2934</v>
      </c>
      <c r="W174" s="4">
        <v>0.61797800559179905</v>
      </c>
      <c r="X174" s="4">
        <v>55.15</v>
      </c>
      <c r="Y174" s="4">
        <v>44.33</v>
      </c>
      <c r="Z174" s="4" t="s">
        <v>2934</v>
      </c>
      <c r="AA174" s="10" t="s">
        <v>2934</v>
      </c>
      <c r="AB174" s="10" t="s">
        <v>2934</v>
      </c>
      <c r="AC174" s="4" t="s">
        <v>2934</v>
      </c>
      <c r="AD174" s="4" t="s">
        <v>2934</v>
      </c>
      <c r="AE174" s="4" t="s">
        <v>2934</v>
      </c>
      <c r="AF174" s="4" t="s">
        <v>2934</v>
      </c>
      <c r="AG174" s="4" t="s">
        <v>2934</v>
      </c>
      <c r="AH174" s="4" t="s">
        <v>2934</v>
      </c>
      <c r="AI174" s="4" t="s">
        <v>2934</v>
      </c>
      <c r="AJ174" s="4" t="s">
        <v>2934</v>
      </c>
    </row>
    <row r="175" spans="1:36" x14ac:dyDescent="0.3">
      <c r="A175" s="1" t="s">
        <v>2518</v>
      </c>
      <c r="B175" s="2">
        <v>4910622</v>
      </c>
      <c r="C175" s="3" t="s">
        <v>2919</v>
      </c>
      <c r="D175" s="4">
        <v>586.26184499999999</v>
      </c>
      <c r="E175" s="3" t="s">
        <v>3006</v>
      </c>
      <c r="F175" s="3" t="s">
        <v>3007</v>
      </c>
      <c r="G175" s="3" t="s">
        <v>3008</v>
      </c>
      <c r="H175" s="3" t="s">
        <v>3009</v>
      </c>
      <c r="I175" s="3" t="s">
        <v>3356</v>
      </c>
      <c r="J175" s="4">
        <v>-40.639268999999999</v>
      </c>
      <c r="K175" s="4">
        <v>-24.154026000000002</v>
      </c>
      <c r="L175" s="4">
        <v>-24.681343999999999</v>
      </c>
      <c r="M175" s="4">
        <v>1.2461059999999999</v>
      </c>
      <c r="N175" s="4" t="s">
        <v>2924</v>
      </c>
      <c r="O175" s="4">
        <v>9.863429</v>
      </c>
      <c r="P175" s="4">
        <v>0.606456</v>
      </c>
      <c r="Q175" s="4">
        <v>8.8493639999999996</v>
      </c>
      <c r="R175" s="4">
        <v>9.6862999999999992</v>
      </c>
      <c r="S175" s="3" t="s">
        <v>6256</v>
      </c>
      <c r="T175" s="5">
        <v>6.5</v>
      </c>
      <c r="U175" s="4">
        <v>586.26184499999999</v>
      </c>
      <c r="V175" s="10">
        <v>1345.7758449999999</v>
      </c>
      <c r="W175" s="4">
        <v>0</v>
      </c>
      <c r="X175" s="5">
        <v>11.675000000000001</v>
      </c>
      <c r="Y175" s="5">
        <v>5.6849999999999996</v>
      </c>
      <c r="Z175" s="4" t="s">
        <v>2924</v>
      </c>
      <c r="AA175" s="10">
        <v>14.011640439700001</v>
      </c>
      <c r="AB175" s="10">
        <v>15.319349516799999</v>
      </c>
      <c r="AC175" s="4">
        <v>0.78891699999999998</v>
      </c>
      <c r="AD175" s="4">
        <v>0.79559072666740005</v>
      </c>
      <c r="AE175" s="4">
        <v>0.80182823276199999</v>
      </c>
      <c r="AF175" s="4">
        <v>8.8493639999999996</v>
      </c>
      <c r="AG175" s="4">
        <v>8.1423013092774994</v>
      </c>
      <c r="AH175" s="4">
        <v>8.3899887707542007</v>
      </c>
      <c r="AI175" s="4">
        <v>0.606456</v>
      </c>
      <c r="AJ175" s="4" t="s">
        <v>2924</v>
      </c>
    </row>
    <row r="176" spans="1:36" x14ac:dyDescent="0.3">
      <c r="A176" s="1" t="s">
        <v>1161</v>
      </c>
      <c r="B176" s="2">
        <v>4611941</v>
      </c>
      <c r="C176" s="3" t="s">
        <v>2919</v>
      </c>
      <c r="D176" s="4">
        <v>587.03274164000004</v>
      </c>
      <c r="E176" s="3" t="s">
        <v>3093</v>
      </c>
      <c r="F176" s="3" t="s">
        <v>3093</v>
      </c>
      <c r="G176" s="3" t="s">
        <v>3094</v>
      </c>
      <c r="H176" s="3" t="s">
        <v>3299</v>
      </c>
      <c r="I176" s="3" t="s">
        <v>3485</v>
      </c>
      <c r="J176" s="4">
        <v>-63.996828000000001</v>
      </c>
      <c r="K176" s="4">
        <v>-32.988930000000003</v>
      </c>
      <c r="L176" s="4">
        <v>-16.081330999999999</v>
      </c>
      <c r="M176" s="4">
        <v>-3.1982940000000002</v>
      </c>
      <c r="N176" s="4" t="s">
        <v>2924</v>
      </c>
      <c r="O176" s="4">
        <v>53.099415</v>
      </c>
      <c r="P176" s="4">
        <v>0.63429999999999997</v>
      </c>
      <c r="Q176" s="4">
        <v>9.7278830000000003</v>
      </c>
      <c r="R176" s="4">
        <v>22.158028000000002</v>
      </c>
      <c r="S176" s="3" t="s">
        <v>4903</v>
      </c>
      <c r="T176" s="4">
        <v>9.08</v>
      </c>
      <c r="U176" s="4">
        <v>587.03274164000004</v>
      </c>
      <c r="V176" s="10">
        <v>1002.049741</v>
      </c>
      <c r="W176" s="4">
        <v>0</v>
      </c>
      <c r="X176" s="4">
        <v>25.745000000000001</v>
      </c>
      <c r="Y176" s="4">
        <v>8.9600000000000009</v>
      </c>
      <c r="Z176" s="4" t="s">
        <v>2924</v>
      </c>
      <c r="AA176" s="10">
        <v>125.58782849230001</v>
      </c>
      <c r="AB176" s="10" t="s">
        <v>2924</v>
      </c>
      <c r="AC176" s="4">
        <v>0.38731599999999999</v>
      </c>
      <c r="AD176" s="4">
        <v>0.36271045971740001</v>
      </c>
      <c r="AE176" s="4">
        <v>0.39832762102109998</v>
      </c>
      <c r="AF176" s="4">
        <v>9.7278830000000003</v>
      </c>
      <c r="AG176" s="4">
        <v>7.2430122568525004</v>
      </c>
      <c r="AH176" s="4">
        <v>17.1190765895435</v>
      </c>
      <c r="AI176" s="4">
        <v>0.63429999999999997</v>
      </c>
      <c r="AJ176" s="4">
        <v>0.647231</v>
      </c>
    </row>
    <row r="177" spans="1:36" x14ac:dyDescent="0.3">
      <c r="A177" s="1" t="s">
        <v>1251</v>
      </c>
      <c r="B177" s="2">
        <v>4309281</v>
      </c>
      <c r="C177" s="3" t="s">
        <v>2919</v>
      </c>
      <c r="D177" s="4">
        <v>587.72901320000005</v>
      </c>
      <c r="E177" s="3" t="s">
        <v>2930</v>
      </c>
      <c r="F177" s="3" t="s">
        <v>2931</v>
      </c>
      <c r="G177" s="3" t="s">
        <v>2931</v>
      </c>
      <c r="H177" s="3" t="s">
        <v>2932</v>
      </c>
      <c r="I177" s="3" t="s">
        <v>2933</v>
      </c>
      <c r="J177" s="4">
        <v>25.780089</v>
      </c>
      <c r="K177" s="4">
        <v>-0.64554</v>
      </c>
      <c r="L177" s="4">
        <v>-9.2468509999999995</v>
      </c>
      <c r="M177" s="4">
        <v>-0.76201600000000003</v>
      </c>
      <c r="N177" s="4">
        <v>10.7151898734177</v>
      </c>
      <c r="O177" s="4">
        <v>6.6614199999999997</v>
      </c>
      <c r="P177" s="4">
        <v>1.0874520000000001</v>
      </c>
      <c r="Q177" s="4" t="s">
        <v>2934</v>
      </c>
      <c r="R177" s="4" t="s">
        <v>2934</v>
      </c>
      <c r="S177" s="3" t="s">
        <v>4993</v>
      </c>
      <c r="T177" s="4">
        <v>33.86</v>
      </c>
      <c r="U177" s="4">
        <v>587.72901320000005</v>
      </c>
      <c r="V177" s="10" t="s">
        <v>2934</v>
      </c>
      <c r="W177" s="4">
        <v>1.41760189013585</v>
      </c>
      <c r="X177" s="4">
        <v>38.99</v>
      </c>
      <c r="Y177" s="4">
        <v>23.55</v>
      </c>
      <c r="Z177" s="4">
        <v>9.6275230000000001</v>
      </c>
      <c r="AA177" s="10">
        <v>11.517006802699999</v>
      </c>
      <c r="AB177" s="10">
        <v>10.8787148594</v>
      </c>
      <c r="AC177" s="4" t="s">
        <v>2934</v>
      </c>
      <c r="AD177" s="4" t="s">
        <v>2934</v>
      </c>
      <c r="AE177" s="4" t="s">
        <v>2934</v>
      </c>
      <c r="AF177" s="4" t="s">
        <v>2934</v>
      </c>
      <c r="AG177" s="4" t="s">
        <v>2934</v>
      </c>
      <c r="AH177" s="4" t="s">
        <v>2934</v>
      </c>
      <c r="AI177" s="4">
        <v>1.0874520000000001</v>
      </c>
      <c r="AJ177" s="4">
        <v>1.1774119999999999</v>
      </c>
    </row>
    <row r="178" spans="1:36" x14ac:dyDescent="0.3">
      <c r="A178" s="1" t="s">
        <v>2453</v>
      </c>
      <c r="B178" s="2">
        <v>4157464</v>
      </c>
      <c r="C178" s="3" t="s">
        <v>2935</v>
      </c>
      <c r="D178" s="4">
        <v>588.41939255</v>
      </c>
      <c r="E178" s="3" t="s">
        <v>3093</v>
      </c>
      <c r="F178" s="3" t="s">
        <v>3093</v>
      </c>
      <c r="G178" s="3" t="s">
        <v>3094</v>
      </c>
      <c r="H178" s="3" t="s">
        <v>3145</v>
      </c>
      <c r="I178" s="3" t="s">
        <v>3303</v>
      </c>
      <c r="J178" s="4">
        <v>-6.1538459999999997</v>
      </c>
      <c r="K178" s="4">
        <v>-27.615966</v>
      </c>
      <c r="L178" s="4">
        <v>-9.9328859999999999</v>
      </c>
      <c r="M178" s="4">
        <v>6.1708860000000003</v>
      </c>
      <c r="N178" s="4">
        <v>4.4555110000000004</v>
      </c>
      <c r="O178" s="4">
        <v>1.1611009999999999</v>
      </c>
      <c r="P178" s="4">
        <v>0.73157399999999995</v>
      </c>
      <c r="Q178" s="4">
        <v>2.0699049999999999</v>
      </c>
      <c r="R178" s="4">
        <v>3.1003319999999999</v>
      </c>
      <c r="S178" s="3" t="s">
        <v>6191</v>
      </c>
      <c r="T178" s="4">
        <v>6.71</v>
      </c>
      <c r="U178" s="4">
        <v>588.41939255</v>
      </c>
      <c r="V178" s="10">
        <v>1110.6923919999999</v>
      </c>
      <c r="W178" s="4">
        <v>0</v>
      </c>
      <c r="X178" s="4">
        <v>9.9499999999999993</v>
      </c>
      <c r="Y178" s="4">
        <v>5.98</v>
      </c>
      <c r="Z178" s="4">
        <v>4.4555110000000004</v>
      </c>
      <c r="AA178" s="10" t="s">
        <v>2934</v>
      </c>
      <c r="AB178" s="10" t="s">
        <v>2934</v>
      </c>
      <c r="AC178" s="4">
        <v>0.85241199999999995</v>
      </c>
      <c r="AD178" s="4" t="s">
        <v>2934</v>
      </c>
      <c r="AE178" s="4" t="s">
        <v>2934</v>
      </c>
      <c r="AF178" s="4">
        <v>2.0699049999999999</v>
      </c>
      <c r="AG178" s="4" t="s">
        <v>2934</v>
      </c>
      <c r="AH178" s="4" t="s">
        <v>2934</v>
      </c>
      <c r="AI178" s="4">
        <v>0.73157399999999995</v>
      </c>
      <c r="AJ178" s="4">
        <v>0.75580099999999995</v>
      </c>
    </row>
    <row r="179" spans="1:36" x14ac:dyDescent="0.3">
      <c r="A179" s="1" t="s">
        <v>604</v>
      </c>
      <c r="B179" s="2">
        <v>5733474</v>
      </c>
      <c r="C179" s="3" t="s">
        <v>2935</v>
      </c>
      <c r="D179" s="4">
        <v>588.85422525000001</v>
      </c>
      <c r="E179" s="3" t="s">
        <v>2930</v>
      </c>
      <c r="F179" s="3" t="s">
        <v>2953</v>
      </c>
      <c r="G179" s="3" t="s">
        <v>2954</v>
      </c>
      <c r="H179" s="3" t="s">
        <v>2955</v>
      </c>
      <c r="I179" s="3"/>
      <c r="J179" s="4">
        <v>9.8752040000000001</v>
      </c>
      <c r="K179" s="4">
        <v>-5.8139539999999998</v>
      </c>
      <c r="L179" s="4">
        <v>-3.2951290000000002</v>
      </c>
      <c r="M179" s="4">
        <v>-0.83251699999999995</v>
      </c>
      <c r="N179" s="4" t="s">
        <v>2934</v>
      </c>
      <c r="O179" s="4" t="s">
        <v>2934</v>
      </c>
      <c r="P179" s="4" t="s">
        <v>2934</v>
      </c>
      <c r="Q179" s="4" t="s">
        <v>2934</v>
      </c>
      <c r="R179" s="4" t="s">
        <v>2934</v>
      </c>
      <c r="S179" s="3" t="s">
        <v>4347</v>
      </c>
      <c r="T179" s="4">
        <v>20.25</v>
      </c>
      <c r="U179" s="4">
        <v>588.85422525000001</v>
      </c>
      <c r="V179" s="10" t="s">
        <v>2934</v>
      </c>
      <c r="W179" s="5">
        <v>7.76296296296296</v>
      </c>
      <c r="X179" s="4">
        <v>21.87</v>
      </c>
      <c r="Y179" s="4">
        <v>18.38</v>
      </c>
      <c r="Z179" s="4" t="s">
        <v>2934</v>
      </c>
      <c r="AA179" s="10" t="s">
        <v>2934</v>
      </c>
      <c r="AB179" s="10" t="s">
        <v>2934</v>
      </c>
      <c r="AC179" s="4" t="s">
        <v>2934</v>
      </c>
      <c r="AD179" s="4" t="s">
        <v>2934</v>
      </c>
      <c r="AE179" s="4" t="s">
        <v>2934</v>
      </c>
      <c r="AF179" s="4" t="s">
        <v>2934</v>
      </c>
      <c r="AG179" s="4" t="s">
        <v>2934</v>
      </c>
      <c r="AH179" s="4" t="s">
        <v>2934</v>
      </c>
      <c r="AI179" s="4" t="s">
        <v>2934</v>
      </c>
      <c r="AJ179" s="4" t="s">
        <v>2934</v>
      </c>
    </row>
    <row r="180" spans="1:36" x14ac:dyDescent="0.3">
      <c r="A180" s="1" t="s">
        <v>2236</v>
      </c>
      <c r="B180" s="2">
        <v>4150169</v>
      </c>
      <c r="C180" s="3" t="s">
        <v>2935</v>
      </c>
      <c r="D180" s="4">
        <v>591.08249151999996</v>
      </c>
      <c r="E180" s="3" t="s">
        <v>3031</v>
      </c>
      <c r="F180" s="3" t="s">
        <v>3031</v>
      </c>
      <c r="G180" s="3" t="s">
        <v>3051</v>
      </c>
      <c r="H180" s="3" t="s">
        <v>3079</v>
      </c>
      <c r="I180" s="3" t="s">
        <v>3645</v>
      </c>
      <c r="J180" s="4">
        <v>-46.482121999999997</v>
      </c>
      <c r="K180" s="4">
        <v>-6.7336679999999998</v>
      </c>
      <c r="L180" s="4">
        <v>-27.215686000000002</v>
      </c>
      <c r="M180" s="4">
        <v>-5.0153530000000002</v>
      </c>
      <c r="N180" s="4">
        <v>29.136578</v>
      </c>
      <c r="O180" s="4">
        <v>6.1846050000000004</v>
      </c>
      <c r="P180" s="4">
        <v>0.70961600000000002</v>
      </c>
      <c r="Q180" s="4">
        <v>7.1406229999999997</v>
      </c>
      <c r="R180" s="4">
        <v>33.561743999999997</v>
      </c>
      <c r="S180" s="3" t="s">
        <v>5975</v>
      </c>
      <c r="T180" s="4">
        <v>18.559999999999999</v>
      </c>
      <c r="U180" s="4">
        <v>591.08249151999996</v>
      </c>
      <c r="V180" s="10">
        <v>1471.682491</v>
      </c>
      <c r="W180" s="4">
        <v>4.0409482758620703</v>
      </c>
      <c r="X180" s="4">
        <v>36.15</v>
      </c>
      <c r="Y180" s="4">
        <v>17.57</v>
      </c>
      <c r="Z180" s="4">
        <v>29.136578</v>
      </c>
      <c r="AA180" s="10">
        <v>27.1941391941</v>
      </c>
      <c r="AB180" s="10" t="s">
        <v>2924</v>
      </c>
      <c r="AC180" s="4">
        <v>0.31287799999999999</v>
      </c>
      <c r="AD180" s="4">
        <v>0.31543263267319999</v>
      </c>
      <c r="AE180" s="4">
        <v>0.31889802400919998</v>
      </c>
      <c r="AF180" s="4">
        <v>7.1406229999999997</v>
      </c>
      <c r="AG180" s="4">
        <v>9.0774556114108993</v>
      </c>
      <c r="AH180" s="4">
        <v>10.9704248304137</v>
      </c>
      <c r="AI180" s="4">
        <v>0.70961600000000002</v>
      </c>
      <c r="AJ180" s="4">
        <v>0.98226999999999998</v>
      </c>
    </row>
    <row r="181" spans="1:36" x14ac:dyDescent="0.3">
      <c r="A181" s="1" t="s">
        <v>1093</v>
      </c>
      <c r="B181" s="2">
        <v>4994888</v>
      </c>
      <c r="C181" s="3" t="s">
        <v>2935</v>
      </c>
      <c r="D181" s="4">
        <v>594.76231944999995</v>
      </c>
      <c r="E181" s="3" t="s">
        <v>2936</v>
      </c>
      <c r="F181" s="3" t="s">
        <v>3056</v>
      </c>
      <c r="G181" s="3" t="s">
        <v>3302</v>
      </c>
      <c r="H181" s="3" t="s">
        <v>3302</v>
      </c>
      <c r="I181" s="3" t="s">
        <v>3303</v>
      </c>
      <c r="J181" s="4">
        <v>-16.154309999999999</v>
      </c>
      <c r="K181" s="4">
        <v>-27.400835000000001</v>
      </c>
      <c r="L181" s="4">
        <v>-13.225203</v>
      </c>
      <c r="M181" s="4">
        <v>1.2372639999999999</v>
      </c>
      <c r="N181" s="4">
        <v>8.7760250000000006</v>
      </c>
      <c r="O181" s="4">
        <v>14.281314</v>
      </c>
      <c r="P181" s="4">
        <v>0.63956999999999997</v>
      </c>
      <c r="Q181" s="5">
        <v>4.1940080000000002</v>
      </c>
      <c r="R181" s="4">
        <v>32.755327999999999</v>
      </c>
      <c r="S181" s="3" t="s">
        <v>4835</v>
      </c>
      <c r="T181" s="4">
        <v>13.91</v>
      </c>
      <c r="U181" s="4">
        <v>594.76231944999995</v>
      </c>
      <c r="V181" s="10">
        <v>623.82931900000005</v>
      </c>
      <c r="W181" s="4">
        <v>11.502516175413399</v>
      </c>
      <c r="X181" s="4">
        <v>23.43</v>
      </c>
      <c r="Y181" s="4">
        <v>13.51</v>
      </c>
      <c r="Z181" s="4">
        <v>8.7760250000000006</v>
      </c>
      <c r="AA181" s="10">
        <v>9.5516033783999994</v>
      </c>
      <c r="AB181" s="10">
        <v>8.0392542160999998</v>
      </c>
      <c r="AC181" s="4">
        <v>1.419956</v>
      </c>
      <c r="AD181" s="4">
        <v>2.2834471733328998</v>
      </c>
      <c r="AE181" s="4">
        <v>2.0875551320555998</v>
      </c>
      <c r="AF181" s="5">
        <v>4.1940080000000002</v>
      </c>
      <c r="AG181" s="4">
        <v>4.3562891509895003</v>
      </c>
      <c r="AH181" s="4">
        <v>4.0338092008687001</v>
      </c>
      <c r="AI181" s="4">
        <v>0.63956999999999997</v>
      </c>
      <c r="AJ181" s="4">
        <v>0.63956999999999997</v>
      </c>
    </row>
    <row r="182" spans="1:36" x14ac:dyDescent="0.3">
      <c r="A182" s="1" t="s">
        <v>2858</v>
      </c>
      <c r="B182" s="2">
        <v>102886</v>
      </c>
      <c r="C182" s="3" t="s">
        <v>2919</v>
      </c>
      <c r="D182" s="4">
        <v>595.94830635000005</v>
      </c>
      <c r="E182" s="3" t="s">
        <v>2930</v>
      </c>
      <c r="F182" s="3" t="s">
        <v>2953</v>
      </c>
      <c r="G182" s="3" t="s">
        <v>3101</v>
      </c>
      <c r="H182" s="3" t="s">
        <v>3101</v>
      </c>
      <c r="I182" s="3" t="s">
        <v>3041</v>
      </c>
      <c r="J182" s="4">
        <v>-15.168927</v>
      </c>
      <c r="K182" s="4">
        <v>-3.1148829999999998</v>
      </c>
      <c r="L182" s="4">
        <v>-9.0139689999999995</v>
      </c>
      <c r="M182" s="4">
        <v>2.4898189999999998</v>
      </c>
      <c r="N182" s="4">
        <v>7.5122119999999999</v>
      </c>
      <c r="O182" s="4">
        <v>2.5832869999999999</v>
      </c>
      <c r="P182" s="4">
        <v>1.4328419999999999</v>
      </c>
      <c r="Q182" s="4">
        <v>5.579453</v>
      </c>
      <c r="R182" s="4">
        <v>11.070985</v>
      </c>
      <c r="S182" s="3" t="s">
        <v>6596</v>
      </c>
      <c r="T182" s="5">
        <v>110.73</v>
      </c>
      <c r="U182" s="4">
        <v>595.94830635000005</v>
      </c>
      <c r="V182" s="10">
        <v>1174.002956</v>
      </c>
      <c r="W182" s="4">
        <v>0</v>
      </c>
      <c r="X182" s="4">
        <v>149.31</v>
      </c>
      <c r="Y182" s="4">
        <v>101.845</v>
      </c>
      <c r="Z182" s="4">
        <v>7.5122119999999999</v>
      </c>
      <c r="AA182" s="10">
        <v>8.9082864038</v>
      </c>
      <c r="AB182" s="10">
        <v>8.5970496894000004</v>
      </c>
      <c r="AC182" s="4">
        <v>2.1049310000000001</v>
      </c>
      <c r="AD182" s="4">
        <v>2.1404272748819002</v>
      </c>
      <c r="AE182" s="4">
        <v>2.1941601770274999</v>
      </c>
      <c r="AF182" s="4">
        <v>5.579453</v>
      </c>
      <c r="AG182" s="4" t="s">
        <v>2934</v>
      </c>
      <c r="AH182" s="4" t="s">
        <v>2934</v>
      </c>
      <c r="AI182" s="4">
        <v>1.4328419999999999</v>
      </c>
      <c r="AJ182" s="4">
        <v>1.4917149999999999</v>
      </c>
    </row>
    <row r="183" spans="1:36" x14ac:dyDescent="0.3">
      <c r="A183" s="1" t="s">
        <v>2256</v>
      </c>
      <c r="B183" s="2">
        <v>109558562</v>
      </c>
      <c r="C183" s="3" t="s">
        <v>2940</v>
      </c>
      <c r="D183" s="4">
        <v>595.95473279999999</v>
      </c>
      <c r="E183" s="3" t="s">
        <v>2920</v>
      </c>
      <c r="F183" s="3" t="s">
        <v>2960</v>
      </c>
      <c r="G183" s="3" t="s">
        <v>2973</v>
      </c>
      <c r="H183" s="3" t="s">
        <v>3004</v>
      </c>
      <c r="I183" s="3" t="s">
        <v>3464</v>
      </c>
      <c r="J183" s="4">
        <v>-46.146704</v>
      </c>
      <c r="K183" s="4">
        <v>-39.646202000000002</v>
      </c>
      <c r="L183" s="4">
        <v>-20.220082999999999</v>
      </c>
      <c r="M183" s="4">
        <v>-3.9735100000000001</v>
      </c>
      <c r="N183" s="4" t="s">
        <v>2934</v>
      </c>
      <c r="O183" s="4" t="s">
        <v>2934</v>
      </c>
      <c r="P183" s="4">
        <v>2.9072680000000002</v>
      </c>
      <c r="Q183" s="4">
        <v>4.9711069999999999</v>
      </c>
      <c r="R183" s="4" t="s">
        <v>2934</v>
      </c>
      <c r="S183" s="3" t="s">
        <v>5995</v>
      </c>
      <c r="T183" s="4">
        <v>5.8</v>
      </c>
      <c r="U183" s="4">
        <v>595.95473279999999</v>
      </c>
      <c r="V183" s="10">
        <v>487.375382</v>
      </c>
      <c r="W183" s="4">
        <v>0</v>
      </c>
      <c r="X183" s="4">
        <v>36.520000000000003</v>
      </c>
      <c r="Y183" s="5">
        <v>5.21</v>
      </c>
      <c r="Z183" s="4">
        <v>0.87152499999999999</v>
      </c>
      <c r="AA183" s="10">
        <v>8.6567164179000002</v>
      </c>
      <c r="AB183" s="10">
        <v>9.5081967212999992</v>
      </c>
      <c r="AC183" s="4">
        <v>2.1821670000000002</v>
      </c>
      <c r="AD183" s="4">
        <v>2.1136675502248998</v>
      </c>
      <c r="AE183" s="4">
        <v>2.2425488402483</v>
      </c>
      <c r="AF183" s="4">
        <v>4.9711069999999999</v>
      </c>
      <c r="AG183" s="4" t="s">
        <v>2934</v>
      </c>
      <c r="AH183" s="4" t="s">
        <v>2934</v>
      </c>
      <c r="AI183" s="4">
        <v>2.9072680000000002</v>
      </c>
      <c r="AJ183" s="4">
        <v>3.2168610000000002</v>
      </c>
    </row>
    <row r="184" spans="1:36" x14ac:dyDescent="0.3">
      <c r="A184" s="1" t="s">
        <v>2694</v>
      </c>
      <c r="B184" s="2">
        <v>5721077</v>
      </c>
      <c r="C184" s="3" t="s">
        <v>2940</v>
      </c>
      <c r="D184" s="4">
        <v>596.08048945999997</v>
      </c>
      <c r="E184" s="3" t="s">
        <v>2930</v>
      </c>
      <c r="F184" s="3" t="s">
        <v>2953</v>
      </c>
      <c r="G184" s="3" t="s">
        <v>2954</v>
      </c>
      <c r="H184" s="3" t="s">
        <v>2955</v>
      </c>
      <c r="I184" s="3"/>
      <c r="J184" s="4">
        <v>7.1328060000000004</v>
      </c>
      <c r="K184" s="4">
        <v>-8.0873050000000006</v>
      </c>
      <c r="L184" s="4">
        <v>-3.155205</v>
      </c>
      <c r="M184" s="4">
        <v>0.72798700000000005</v>
      </c>
      <c r="N184" s="4" t="s">
        <v>2934</v>
      </c>
      <c r="O184" s="4" t="s">
        <v>2934</v>
      </c>
      <c r="P184" s="4" t="s">
        <v>2934</v>
      </c>
      <c r="Q184" s="4" t="s">
        <v>2934</v>
      </c>
      <c r="R184" s="4" t="s">
        <v>2934</v>
      </c>
      <c r="S184" s="3" t="s">
        <v>6432</v>
      </c>
      <c r="T184" s="4">
        <v>87.17</v>
      </c>
      <c r="U184" s="4">
        <v>596.08048945999997</v>
      </c>
      <c r="V184" s="10" t="s">
        <v>2934</v>
      </c>
      <c r="W184" s="4">
        <v>1.8767924744751601</v>
      </c>
      <c r="X184" s="4">
        <v>99.51</v>
      </c>
      <c r="Y184" s="4">
        <v>81.03</v>
      </c>
      <c r="Z184" s="4" t="s">
        <v>2934</v>
      </c>
      <c r="AA184" s="10" t="s">
        <v>2934</v>
      </c>
      <c r="AB184" s="10" t="s">
        <v>2934</v>
      </c>
      <c r="AC184" s="4" t="s">
        <v>2934</v>
      </c>
      <c r="AD184" s="4" t="s">
        <v>2934</v>
      </c>
      <c r="AE184" s="4" t="s">
        <v>2934</v>
      </c>
      <c r="AF184" s="4" t="s">
        <v>2934</v>
      </c>
      <c r="AG184" s="4" t="s">
        <v>2934</v>
      </c>
      <c r="AH184" s="4" t="s">
        <v>2934</v>
      </c>
      <c r="AI184" s="4" t="s">
        <v>2934</v>
      </c>
      <c r="AJ184" s="4" t="s">
        <v>2934</v>
      </c>
    </row>
    <row r="185" spans="1:36" x14ac:dyDescent="0.3">
      <c r="A185" s="1" t="s">
        <v>1679</v>
      </c>
      <c r="B185" s="2">
        <v>4062823</v>
      </c>
      <c r="C185" s="3" t="s">
        <v>2935</v>
      </c>
      <c r="D185" s="4">
        <v>596.60741340000004</v>
      </c>
      <c r="E185" s="3" t="s">
        <v>3031</v>
      </c>
      <c r="F185" s="3" t="s">
        <v>3031</v>
      </c>
      <c r="G185" s="3" t="s">
        <v>3032</v>
      </c>
      <c r="H185" s="3" t="s">
        <v>3033</v>
      </c>
      <c r="I185" s="3" t="s">
        <v>2939</v>
      </c>
      <c r="J185" s="4">
        <v>-28.282169</v>
      </c>
      <c r="K185" s="4">
        <v>-36.199883999999997</v>
      </c>
      <c r="L185" s="4">
        <v>-18.847007000000001</v>
      </c>
      <c r="M185" s="4">
        <v>-4.1884819999999996</v>
      </c>
      <c r="N185" s="4" t="s">
        <v>2924</v>
      </c>
      <c r="O185" s="4">
        <v>7.9450070000000004</v>
      </c>
      <c r="P185" s="4">
        <v>0.67610800000000004</v>
      </c>
      <c r="Q185" s="4">
        <v>8.2237609999999997</v>
      </c>
      <c r="R185" s="4">
        <v>5.4319850000000001</v>
      </c>
      <c r="S185" s="3" t="s">
        <v>5420</v>
      </c>
      <c r="T185" s="4">
        <v>10.98</v>
      </c>
      <c r="U185" s="4">
        <v>596.60741340000004</v>
      </c>
      <c r="V185" s="10">
        <v>1643.107413</v>
      </c>
      <c r="W185" s="4">
        <v>3.64298724954463</v>
      </c>
      <c r="X185" s="4">
        <v>19.96</v>
      </c>
      <c r="Y185" s="4">
        <v>10.78</v>
      </c>
      <c r="Z185" s="4">
        <v>5.5736039999999996</v>
      </c>
      <c r="AA185" s="10">
        <v>13.9872611464</v>
      </c>
      <c r="AB185" s="10">
        <v>18.7158027511</v>
      </c>
      <c r="AC185" s="4">
        <v>0.83203700000000003</v>
      </c>
      <c r="AD185" s="4">
        <v>0.82593114155019998</v>
      </c>
      <c r="AE185" s="4">
        <v>0.8235989786697</v>
      </c>
      <c r="AF185" s="4">
        <v>8.2237609999999997</v>
      </c>
      <c r="AG185" s="4">
        <v>7.3632418238852999</v>
      </c>
      <c r="AH185" s="4">
        <v>7.5429568698234002</v>
      </c>
      <c r="AI185" s="4">
        <v>0.67610800000000004</v>
      </c>
      <c r="AJ185" s="4" t="s">
        <v>2924</v>
      </c>
    </row>
    <row r="186" spans="1:36" x14ac:dyDescent="0.3">
      <c r="A186" s="1" t="s">
        <v>2524</v>
      </c>
      <c r="B186" s="2">
        <v>5721392</v>
      </c>
      <c r="C186" s="3" t="s">
        <v>2935</v>
      </c>
      <c r="D186" s="4">
        <v>596.60845359999996</v>
      </c>
      <c r="E186" s="3" t="s">
        <v>2930</v>
      </c>
      <c r="F186" s="3" t="s">
        <v>2953</v>
      </c>
      <c r="G186" s="3" t="s">
        <v>2954</v>
      </c>
      <c r="H186" s="3" t="s">
        <v>2955</v>
      </c>
      <c r="I186" s="3"/>
      <c r="J186" s="4">
        <v>-13.012575</v>
      </c>
      <c r="K186" s="4">
        <v>-17.264690999999999</v>
      </c>
      <c r="L186" s="4">
        <v>-8.3525349999999996</v>
      </c>
      <c r="M186" s="4">
        <v>-1.729463</v>
      </c>
      <c r="N186" s="4">
        <v>3.475317</v>
      </c>
      <c r="O186" s="4" t="s">
        <v>2934</v>
      </c>
      <c r="P186" s="4">
        <v>0.79813400000000001</v>
      </c>
      <c r="Q186" s="4" t="s">
        <v>2934</v>
      </c>
      <c r="R186" s="4" t="s">
        <v>2934</v>
      </c>
      <c r="S186" s="3" t="s">
        <v>6262</v>
      </c>
      <c r="T186" s="4">
        <v>15.91</v>
      </c>
      <c r="U186" s="4">
        <v>596.60845359999996</v>
      </c>
      <c r="V186" s="10">
        <v>590.36627299999998</v>
      </c>
      <c r="W186" s="4">
        <v>14.456316781898201</v>
      </c>
      <c r="X186" s="4">
        <v>21.25</v>
      </c>
      <c r="Y186" s="4">
        <v>15.85</v>
      </c>
      <c r="Z186" s="4">
        <v>3.475317</v>
      </c>
      <c r="AA186" s="10" t="s">
        <v>2934</v>
      </c>
      <c r="AB186" s="10" t="s">
        <v>2934</v>
      </c>
      <c r="AC186" s="4">
        <v>119.762699</v>
      </c>
      <c r="AD186" s="4" t="s">
        <v>2934</v>
      </c>
      <c r="AE186" s="4" t="s">
        <v>2934</v>
      </c>
      <c r="AF186" s="4" t="s">
        <v>2934</v>
      </c>
      <c r="AG186" s="4" t="s">
        <v>2934</v>
      </c>
      <c r="AH186" s="4" t="s">
        <v>2934</v>
      </c>
      <c r="AI186" s="4">
        <v>0.79813400000000001</v>
      </c>
      <c r="AJ186" s="4">
        <v>0.79813400000000001</v>
      </c>
    </row>
    <row r="187" spans="1:36" x14ac:dyDescent="0.3">
      <c r="A187" s="1" t="s">
        <v>1878</v>
      </c>
      <c r="B187" s="2">
        <v>5721298</v>
      </c>
      <c r="C187" s="3" t="s">
        <v>2935</v>
      </c>
      <c r="D187" s="4">
        <v>596.85538248</v>
      </c>
      <c r="E187" s="3" t="s">
        <v>2930</v>
      </c>
      <c r="F187" s="3" t="s">
        <v>2953</v>
      </c>
      <c r="G187" s="3" t="s">
        <v>2954</v>
      </c>
      <c r="H187" s="3" t="s">
        <v>2955</v>
      </c>
      <c r="I187" s="3" t="s">
        <v>2971</v>
      </c>
      <c r="J187" s="4">
        <v>8.8388220000000004</v>
      </c>
      <c r="K187" s="4">
        <v>-7.4428890000000001</v>
      </c>
      <c r="L187" s="4">
        <v>-2.2568090000000001</v>
      </c>
      <c r="M187" s="4">
        <v>2.030869</v>
      </c>
      <c r="N187" s="4">
        <v>14.759107</v>
      </c>
      <c r="O187" s="4">
        <v>22.388591999999999</v>
      </c>
      <c r="P187" s="4">
        <v>0.94258900000000001</v>
      </c>
      <c r="Q187" s="4" t="s">
        <v>2934</v>
      </c>
      <c r="R187" s="4">
        <v>35.564539000000003</v>
      </c>
      <c r="S187" s="3" t="s">
        <v>5618</v>
      </c>
      <c r="T187" s="5">
        <v>12.56</v>
      </c>
      <c r="U187" s="4">
        <v>596.85538248</v>
      </c>
      <c r="V187" s="10">
        <v>1024.8859419999999</v>
      </c>
      <c r="W187" s="4">
        <v>7.2611464968152903</v>
      </c>
      <c r="X187" s="4">
        <v>14.27</v>
      </c>
      <c r="Y187" s="4">
        <v>11.2</v>
      </c>
      <c r="Z187" s="4">
        <v>14.759107</v>
      </c>
      <c r="AA187" s="10" t="s">
        <v>2934</v>
      </c>
      <c r="AB187" s="10" t="s">
        <v>2934</v>
      </c>
      <c r="AC187" s="4">
        <v>22.021104999999999</v>
      </c>
      <c r="AD187" s="4" t="s">
        <v>2934</v>
      </c>
      <c r="AE187" s="4" t="s">
        <v>2934</v>
      </c>
      <c r="AF187" s="4" t="s">
        <v>2934</v>
      </c>
      <c r="AG187" s="4" t="s">
        <v>2934</v>
      </c>
      <c r="AH187" s="4" t="s">
        <v>2934</v>
      </c>
      <c r="AI187" s="4">
        <v>0.94258900000000001</v>
      </c>
      <c r="AJ187" s="4">
        <v>0.94258900000000001</v>
      </c>
    </row>
    <row r="188" spans="1:36" x14ac:dyDescent="0.3">
      <c r="A188" s="1" t="s">
        <v>2261</v>
      </c>
      <c r="B188" s="2">
        <v>4066312</v>
      </c>
      <c r="C188" s="3" t="s">
        <v>2919</v>
      </c>
      <c r="D188" s="4">
        <v>598.27339833999997</v>
      </c>
      <c r="E188" s="3" t="s">
        <v>3102</v>
      </c>
      <c r="F188" s="3" t="s">
        <v>3103</v>
      </c>
      <c r="G188" s="3" t="s">
        <v>3292</v>
      </c>
      <c r="H188" s="3" t="s">
        <v>3468</v>
      </c>
      <c r="I188" s="3" t="s">
        <v>3649</v>
      </c>
      <c r="J188" s="4">
        <v>-43.527852000000003</v>
      </c>
      <c r="K188" s="4">
        <v>-33.551810000000003</v>
      </c>
      <c r="L188" s="4">
        <v>-21.001854999999999</v>
      </c>
      <c r="M188" s="4">
        <v>7.470974</v>
      </c>
      <c r="N188" s="4" t="s">
        <v>2924</v>
      </c>
      <c r="O188" s="4" t="s">
        <v>2934</v>
      </c>
      <c r="P188" s="4" t="s">
        <v>2934</v>
      </c>
      <c r="Q188" s="4" t="s">
        <v>2934</v>
      </c>
      <c r="R188" s="4" t="s">
        <v>2934</v>
      </c>
      <c r="S188" s="3" t="s">
        <v>6000</v>
      </c>
      <c r="T188" s="4">
        <v>21.29</v>
      </c>
      <c r="U188" s="4">
        <v>598.27339833999997</v>
      </c>
      <c r="V188" s="10">
        <v>826.47339799999997</v>
      </c>
      <c r="W188" s="4">
        <v>3.75763269140442</v>
      </c>
      <c r="X188" s="4">
        <v>40.744999999999997</v>
      </c>
      <c r="Y188" s="4">
        <v>19.14</v>
      </c>
      <c r="Z188" s="4" t="s">
        <v>2934</v>
      </c>
      <c r="AA188" s="10">
        <v>15.3165467625</v>
      </c>
      <c r="AB188" s="10">
        <v>33.793650793600001</v>
      </c>
      <c r="AC188" s="4" t="s">
        <v>2934</v>
      </c>
      <c r="AD188" s="4">
        <v>0.48765678124360001</v>
      </c>
      <c r="AE188" s="4">
        <v>0.50058897445310002</v>
      </c>
      <c r="AF188" s="4" t="s">
        <v>2934</v>
      </c>
      <c r="AG188" s="4">
        <v>4.8464417118194998</v>
      </c>
      <c r="AH188" s="4">
        <v>5.5483280500002996</v>
      </c>
      <c r="AI188" s="4" t="s">
        <v>2934</v>
      </c>
      <c r="AJ188" s="4" t="s">
        <v>2934</v>
      </c>
    </row>
    <row r="189" spans="1:36" x14ac:dyDescent="0.3">
      <c r="A189" s="1" t="s">
        <v>1757</v>
      </c>
      <c r="B189" s="2">
        <v>7330901</v>
      </c>
      <c r="C189" s="3" t="s">
        <v>2935</v>
      </c>
      <c r="D189" s="4">
        <v>598.54805260000001</v>
      </c>
      <c r="E189" s="3" t="s">
        <v>2936</v>
      </c>
      <c r="F189" s="3" t="s">
        <v>2966</v>
      </c>
      <c r="G189" s="3" t="s">
        <v>2967</v>
      </c>
      <c r="H189" s="3" t="s">
        <v>2968</v>
      </c>
      <c r="I189" s="3" t="s">
        <v>3590</v>
      </c>
      <c r="J189" s="4">
        <v>-45.689387000000004</v>
      </c>
      <c r="K189" s="4">
        <v>-36.057164</v>
      </c>
      <c r="L189" s="4">
        <v>-6.7841880000000003</v>
      </c>
      <c r="M189" s="4">
        <v>2.4662359999999999</v>
      </c>
      <c r="N189" s="4" t="s">
        <v>2924</v>
      </c>
      <c r="O189" s="4" t="s">
        <v>2924</v>
      </c>
      <c r="P189" s="4">
        <v>1.3323659999999999</v>
      </c>
      <c r="Q189" s="4">
        <v>19.518367000000001</v>
      </c>
      <c r="R189" s="4">
        <v>56.077711999999998</v>
      </c>
      <c r="S189" s="3" t="s">
        <v>5498</v>
      </c>
      <c r="T189" s="4">
        <v>17.45</v>
      </c>
      <c r="U189" s="4">
        <v>598.54805260000001</v>
      </c>
      <c r="V189" s="10">
        <v>983.58905200000004</v>
      </c>
      <c r="W189" s="4">
        <v>0</v>
      </c>
      <c r="X189" s="4">
        <v>49.97</v>
      </c>
      <c r="Y189" s="4">
        <v>15.21</v>
      </c>
      <c r="Z189" s="4" t="s">
        <v>2924</v>
      </c>
      <c r="AA189" s="10" t="s">
        <v>2924</v>
      </c>
      <c r="AB189" s="10" t="s">
        <v>2924</v>
      </c>
      <c r="AC189" s="4">
        <v>1.461328</v>
      </c>
      <c r="AD189" s="4">
        <v>1.3151388418868</v>
      </c>
      <c r="AE189" s="4">
        <v>1.405454246268</v>
      </c>
      <c r="AF189" s="4">
        <v>19.518367000000001</v>
      </c>
      <c r="AG189" s="4">
        <v>9.6761850851692994</v>
      </c>
      <c r="AH189" s="4">
        <v>10.298220909139101</v>
      </c>
      <c r="AI189" s="4">
        <v>1.3323659999999999</v>
      </c>
      <c r="AJ189" s="4" t="s">
        <v>2924</v>
      </c>
    </row>
    <row r="190" spans="1:36" x14ac:dyDescent="0.3">
      <c r="A190" s="1" t="s">
        <v>1707</v>
      </c>
      <c r="B190" s="2">
        <v>4984328</v>
      </c>
      <c r="C190" s="3" t="s">
        <v>2935</v>
      </c>
      <c r="D190" s="4">
        <v>598.74508151999999</v>
      </c>
      <c r="E190" s="3" t="s">
        <v>3031</v>
      </c>
      <c r="F190" s="3" t="s">
        <v>3031</v>
      </c>
      <c r="G190" s="3" t="s">
        <v>3051</v>
      </c>
      <c r="H190" s="3" t="s">
        <v>3079</v>
      </c>
      <c r="I190" s="3" t="s">
        <v>3080</v>
      </c>
      <c r="J190" s="4">
        <v>-39.914712000000002</v>
      </c>
      <c r="K190" s="4">
        <v>-5.8155080000000003</v>
      </c>
      <c r="L190" s="4">
        <v>-13.717085000000001</v>
      </c>
      <c r="M190" s="4">
        <v>-2.2206800000000002</v>
      </c>
      <c r="N190" s="4">
        <v>26.385767999999999</v>
      </c>
      <c r="O190" s="4">
        <v>16.975904</v>
      </c>
      <c r="P190" s="4">
        <v>0.84009100000000003</v>
      </c>
      <c r="Q190" s="4">
        <v>5.6349</v>
      </c>
      <c r="R190" s="4">
        <v>4.3837229999999998</v>
      </c>
      <c r="S190" s="3" t="s">
        <v>5448</v>
      </c>
      <c r="T190" s="4">
        <v>14.09</v>
      </c>
      <c r="U190" s="4">
        <v>598.74508151999999</v>
      </c>
      <c r="V190" s="10">
        <v>368.94508100000002</v>
      </c>
      <c r="W190" s="4">
        <v>0</v>
      </c>
      <c r="X190" s="4">
        <v>24.31</v>
      </c>
      <c r="Y190" s="4">
        <v>13.824999999999999</v>
      </c>
      <c r="Z190" s="4">
        <v>26.385767999999999</v>
      </c>
      <c r="AA190" s="10">
        <v>18.704367449799999</v>
      </c>
      <c r="AB190" s="10">
        <v>22.483922957800001</v>
      </c>
      <c r="AC190" s="4">
        <v>0.31490699999999999</v>
      </c>
      <c r="AD190" s="4">
        <v>0.3262258110438</v>
      </c>
      <c r="AE190" s="4">
        <v>0.34001021196199999</v>
      </c>
      <c r="AF190" s="4">
        <v>5.6349</v>
      </c>
      <c r="AG190" s="4">
        <v>4.1965301359126999</v>
      </c>
      <c r="AH190" s="4">
        <v>4.6291729109158997</v>
      </c>
      <c r="AI190" s="4">
        <v>0.84009100000000003</v>
      </c>
      <c r="AJ190" s="4">
        <v>0.84482599999999997</v>
      </c>
    </row>
    <row r="191" spans="1:36" x14ac:dyDescent="0.3">
      <c r="A191" s="1" t="s">
        <v>1569</v>
      </c>
      <c r="B191" s="2">
        <v>10465944</v>
      </c>
      <c r="C191" s="3" t="s">
        <v>2919</v>
      </c>
      <c r="D191" s="4">
        <v>599.12611279999999</v>
      </c>
      <c r="E191" s="3" t="s">
        <v>2925</v>
      </c>
      <c r="F191" s="3" t="s">
        <v>2996</v>
      </c>
      <c r="G191" s="3" t="s">
        <v>3230</v>
      </c>
      <c r="H191" s="3" t="s">
        <v>3231</v>
      </c>
      <c r="I191" s="3" t="s">
        <v>3510</v>
      </c>
      <c r="J191" s="4">
        <v>-1.6653450000000001</v>
      </c>
      <c r="K191" s="4">
        <v>-9.5220719999999996</v>
      </c>
      <c r="L191" s="4">
        <v>-5.0172350000000003</v>
      </c>
      <c r="M191" s="4">
        <v>0.36422500000000002</v>
      </c>
      <c r="N191" s="4">
        <v>11.386593</v>
      </c>
      <c r="O191" s="4">
        <v>64.082687000000007</v>
      </c>
      <c r="P191" s="4">
        <v>1.2500629999999999</v>
      </c>
      <c r="Q191" s="4">
        <v>10.015653</v>
      </c>
      <c r="R191" s="4" t="s">
        <v>2924</v>
      </c>
      <c r="S191" s="3" t="s">
        <v>5310</v>
      </c>
      <c r="T191" s="4">
        <v>24.8</v>
      </c>
      <c r="U191" s="4">
        <v>599.12611279999999</v>
      </c>
      <c r="V191" s="10">
        <v>602.18111199999998</v>
      </c>
      <c r="W191" s="4">
        <v>0</v>
      </c>
      <c r="X191" s="4">
        <v>29.305</v>
      </c>
      <c r="Y191" s="4">
        <v>19.420000000000002</v>
      </c>
      <c r="Z191" s="4">
        <v>11.386593</v>
      </c>
      <c r="AA191" s="10">
        <v>10.2585315408</v>
      </c>
      <c r="AB191" s="10">
        <v>10.153531217999999</v>
      </c>
      <c r="AC191" s="4">
        <v>3.6781609999999998</v>
      </c>
      <c r="AD191" s="4">
        <v>3.3033458094960002</v>
      </c>
      <c r="AE191" s="4">
        <v>3.4422987411091999</v>
      </c>
      <c r="AF191" s="4">
        <v>10.015653</v>
      </c>
      <c r="AG191" s="4">
        <v>8.7776001212751993</v>
      </c>
      <c r="AH191" s="4">
        <v>8.8549964583315006</v>
      </c>
      <c r="AI191" s="4">
        <v>1.2500629999999999</v>
      </c>
      <c r="AJ191" s="4">
        <v>1.2500629999999999</v>
      </c>
    </row>
    <row r="192" spans="1:36" x14ac:dyDescent="0.3">
      <c r="A192" s="1" t="s">
        <v>1496</v>
      </c>
      <c r="B192" s="2">
        <v>13546564</v>
      </c>
      <c r="C192" s="3" t="s">
        <v>2919</v>
      </c>
      <c r="D192" s="4">
        <v>601.32387315000005</v>
      </c>
      <c r="E192" s="3" t="s">
        <v>2936</v>
      </c>
      <c r="F192" s="3" t="s">
        <v>2937</v>
      </c>
      <c r="G192" s="3" t="s">
        <v>3037</v>
      </c>
      <c r="H192" s="3" t="s">
        <v>3037</v>
      </c>
      <c r="I192" s="3" t="s">
        <v>3536</v>
      </c>
      <c r="J192" s="4">
        <v>20.84507</v>
      </c>
      <c r="K192" s="4">
        <v>16.260162999999999</v>
      </c>
      <c r="L192" s="4">
        <v>-1.4116880000000001</v>
      </c>
      <c r="M192" s="4">
        <v>-0.26569300000000001</v>
      </c>
      <c r="N192" s="4">
        <v>21.282778</v>
      </c>
      <c r="O192" s="4">
        <v>13.09638</v>
      </c>
      <c r="P192" s="4">
        <v>3.8220689999999999</v>
      </c>
      <c r="Q192" s="4">
        <v>10.781516</v>
      </c>
      <c r="R192" s="4">
        <v>13.75719</v>
      </c>
      <c r="S192" s="3" t="s">
        <v>5237</v>
      </c>
      <c r="T192" s="4">
        <v>30.03</v>
      </c>
      <c r="U192" s="4">
        <v>601.32387315000005</v>
      </c>
      <c r="V192" s="10">
        <v>641.12287300000003</v>
      </c>
      <c r="W192" s="4">
        <v>5.3280053280053297</v>
      </c>
      <c r="X192" s="4">
        <v>33.142400000000002</v>
      </c>
      <c r="Y192" s="4">
        <v>22.5106</v>
      </c>
      <c r="Z192" s="4">
        <v>21.282778</v>
      </c>
      <c r="AA192" s="10">
        <v>15.8327621658</v>
      </c>
      <c r="AB192" s="10">
        <v>17.839639286400001</v>
      </c>
      <c r="AC192" s="4">
        <v>1.539067</v>
      </c>
      <c r="AD192" s="4">
        <v>1.4269362228336</v>
      </c>
      <c r="AE192" s="4">
        <v>1.5147142422594</v>
      </c>
      <c r="AF192" s="4">
        <v>10.781516</v>
      </c>
      <c r="AG192" s="4">
        <v>10.682140967239899</v>
      </c>
      <c r="AH192" s="4">
        <v>11.242986501356899</v>
      </c>
      <c r="AI192" s="4">
        <v>3.8220689999999999</v>
      </c>
      <c r="AJ192" s="4">
        <v>3.9167860000000001</v>
      </c>
    </row>
    <row r="193" spans="1:36" x14ac:dyDescent="0.3">
      <c r="A193" s="1" t="s">
        <v>1779</v>
      </c>
      <c r="B193" s="2">
        <v>27456468</v>
      </c>
      <c r="C193" s="3" t="s">
        <v>2935</v>
      </c>
      <c r="D193" s="4">
        <v>601.97769172000005</v>
      </c>
      <c r="E193" s="3" t="s">
        <v>2925</v>
      </c>
      <c r="F193" s="3" t="s">
        <v>2926</v>
      </c>
      <c r="G193" s="3" t="s">
        <v>2927</v>
      </c>
      <c r="H193" s="3" t="s">
        <v>2964</v>
      </c>
      <c r="I193" s="3" t="s">
        <v>3289</v>
      </c>
      <c r="J193" s="4">
        <v>121.316614</v>
      </c>
      <c r="K193" s="4">
        <v>83.854167000000004</v>
      </c>
      <c r="L193" s="4">
        <v>5.0595239999999997</v>
      </c>
      <c r="M193" s="4">
        <v>-0.42313099999999998</v>
      </c>
      <c r="N193" s="4" t="s">
        <v>2924</v>
      </c>
      <c r="O193" s="4">
        <v>82.207740000000001</v>
      </c>
      <c r="P193" s="4">
        <v>1.3226070000000001</v>
      </c>
      <c r="Q193" s="4">
        <v>70.104992999999993</v>
      </c>
      <c r="R193" s="4">
        <v>14.521277</v>
      </c>
      <c r="S193" s="3" t="s">
        <v>5520</v>
      </c>
      <c r="T193" s="4">
        <v>7.06</v>
      </c>
      <c r="U193" s="4">
        <v>601.97769172000005</v>
      </c>
      <c r="V193" s="10">
        <v>674.85634100000004</v>
      </c>
      <c r="W193" s="4">
        <v>0</v>
      </c>
      <c r="X193" s="5">
        <v>8.2421000000000006</v>
      </c>
      <c r="Y193" s="4">
        <v>2.41</v>
      </c>
      <c r="Z193" s="4" t="s">
        <v>2924</v>
      </c>
      <c r="AA193" s="10">
        <v>36.105781333301401</v>
      </c>
      <c r="AB193" s="10">
        <v>26.230516486471</v>
      </c>
      <c r="AC193" s="4">
        <v>0.70762000000000003</v>
      </c>
      <c r="AD193" s="4">
        <v>0.69498077813869996</v>
      </c>
      <c r="AE193" s="4">
        <v>0.70520963292509997</v>
      </c>
      <c r="AF193" s="4">
        <v>70.104992999999993</v>
      </c>
      <c r="AG193" s="4">
        <v>16.7214404492222</v>
      </c>
      <c r="AH193" s="4">
        <v>16.853814752378099</v>
      </c>
      <c r="AI193" s="4">
        <v>1.3226070000000001</v>
      </c>
      <c r="AJ193" s="4">
        <v>2.1064880000000001</v>
      </c>
    </row>
    <row r="194" spans="1:36" x14ac:dyDescent="0.3">
      <c r="A194" s="1" t="s">
        <v>1454</v>
      </c>
      <c r="B194" s="2">
        <v>4970301</v>
      </c>
      <c r="C194" s="3" t="s">
        <v>2919</v>
      </c>
      <c r="D194" s="4">
        <v>601.97973079999997</v>
      </c>
      <c r="E194" s="3" t="s">
        <v>2945</v>
      </c>
      <c r="F194" s="3" t="s">
        <v>3021</v>
      </c>
      <c r="G194" s="3" t="s">
        <v>3022</v>
      </c>
      <c r="H194" s="3" t="s">
        <v>3022</v>
      </c>
      <c r="I194" s="3" t="s">
        <v>3160</v>
      </c>
      <c r="J194" s="4">
        <v>11.086637</v>
      </c>
      <c r="K194" s="4">
        <v>14.145605</v>
      </c>
      <c r="L194" s="4">
        <v>1.5436240000000001</v>
      </c>
      <c r="M194" s="4">
        <v>1.339585</v>
      </c>
      <c r="N194" s="4">
        <v>11.584992</v>
      </c>
      <c r="O194" s="4">
        <v>9.9835039999999999</v>
      </c>
      <c r="P194" s="4">
        <v>3.290203</v>
      </c>
      <c r="Q194" s="4">
        <v>5.7931229999999996</v>
      </c>
      <c r="R194" s="4">
        <v>9.8152410000000003</v>
      </c>
      <c r="S194" s="3" t="s">
        <v>5195</v>
      </c>
      <c r="T194" s="4">
        <v>30.26</v>
      </c>
      <c r="U194" s="4">
        <v>601.97973079999997</v>
      </c>
      <c r="V194" s="10">
        <v>544.10172999999998</v>
      </c>
      <c r="W194" s="4">
        <v>5.1553205551883696</v>
      </c>
      <c r="X194" s="4">
        <v>31.64</v>
      </c>
      <c r="Y194" s="4">
        <v>24.12</v>
      </c>
      <c r="Z194" s="4">
        <v>11.584992</v>
      </c>
      <c r="AA194" s="11">
        <v>11.1188682711</v>
      </c>
      <c r="AB194" s="10">
        <v>11.431809595700001</v>
      </c>
      <c r="AC194" s="4">
        <v>1.642909</v>
      </c>
      <c r="AD194" s="4">
        <v>1.5529878866758999</v>
      </c>
      <c r="AE194" s="4">
        <v>1.6232732973734001</v>
      </c>
      <c r="AF194" s="4">
        <v>5.7931229999999996</v>
      </c>
      <c r="AG194" s="4">
        <v>5.8634811142842</v>
      </c>
      <c r="AH194" s="4">
        <v>5.9560357076396002</v>
      </c>
      <c r="AI194" s="4">
        <v>3.290203</v>
      </c>
      <c r="AJ194" s="4">
        <v>4.4730230000000004</v>
      </c>
    </row>
    <row r="195" spans="1:36" x14ac:dyDescent="0.3">
      <c r="A195" s="1" t="s">
        <v>375</v>
      </c>
      <c r="B195" s="2">
        <v>5721153</v>
      </c>
      <c r="C195" s="3" t="s">
        <v>2935</v>
      </c>
      <c r="D195" s="4">
        <v>604.84274559999994</v>
      </c>
      <c r="E195" s="3" t="s">
        <v>2930</v>
      </c>
      <c r="F195" s="3" t="s">
        <v>2953</v>
      </c>
      <c r="G195" s="3" t="s">
        <v>2954</v>
      </c>
      <c r="H195" s="3" t="s">
        <v>2955</v>
      </c>
      <c r="I195" s="3"/>
      <c r="J195" s="4">
        <v>-2.6028549999999999</v>
      </c>
      <c r="K195" s="4">
        <v>-8.5173500000000004</v>
      </c>
      <c r="L195" s="4">
        <v>-6.8273089999999996</v>
      </c>
      <c r="M195" s="4">
        <v>-1.2765960000000001</v>
      </c>
      <c r="N195" s="4">
        <v>22.480619999999998</v>
      </c>
      <c r="O195" s="4">
        <v>6.5685159999999998</v>
      </c>
      <c r="P195" s="4">
        <v>0.85231400000000002</v>
      </c>
      <c r="Q195" s="4" t="s">
        <v>2934</v>
      </c>
      <c r="R195" s="4">
        <v>30.601203999999999</v>
      </c>
      <c r="S195" s="3" t="s">
        <v>4120</v>
      </c>
      <c r="T195" s="5">
        <v>11.6</v>
      </c>
      <c r="U195" s="4">
        <v>604.84274559999994</v>
      </c>
      <c r="V195" s="10">
        <v>921.33833500000003</v>
      </c>
      <c r="W195" s="4">
        <v>6.1551724137930997</v>
      </c>
      <c r="X195" s="4">
        <v>12.96</v>
      </c>
      <c r="Y195" s="5">
        <v>11.41</v>
      </c>
      <c r="Z195" s="4">
        <v>22.480619999999998</v>
      </c>
      <c r="AA195" s="10" t="s">
        <v>2934</v>
      </c>
      <c r="AB195" s="10" t="s">
        <v>2934</v>
      </c>
      <c r="AC195" s="4">
        <v>19.783961999999999</v>
      </c>
      <c r="AD195" s="4" t="s">
        <v>2934</v>
      </c>
      <c r="AE195" s="4" t="s">
        <v>2934</v>
      </c>
      <c r="AF195" s="4" t="s">
        <v>2934</v>
      </c>
      <c r="AG195" s="4" t="s">
        <v>2934</v>
      </c>
      <c r="AH195" s="4" t="s">
        <v>2934</v>
      </c>
      <c r="AI195" s="4">
        <v>0.85231400000000002</v>
      </c>
      <c r="AJ195" s="4">
        <v>0.85231400000000002</v>
      </c>
    </row>
    <row r="196" spans="1:36" x14ac:dyDescent="0.3">
      <c r="A196" s="1" t="s">
        <v>109</v>
      </c>
      <c r="B196" s="2">
        <v>4772643</v>
      </c>
      <c r="C196" s="3" t="s">
        <v>2919</v>
      </c>
      <c r="D196" s="4">
        <v>605.56762107999998</v>
      </c>
      <c r="E196" s="3" t="s">
        <v>2925</v>
      </c>
      <c r="F196" s="3" t="s">
        <v>2926</v>
      </c>
      <c r="G196" s="3" t="s">
        <v>3110</v>
      </c>
      <c r="H196" s="3" t="s">
        <v>3110</v>
      </c>
      <c r="I196" s="3" t="s">
        <v>3111</v>
      </c>
      <c r="J196" s="4">
        <v>-13.652893000000001</v>
      </c>
      <c r="K196" s="4">
        <v>-41.942653999999997</v>
      </c>
      <c r="L196" s="4">
        <v>-14.304461999999999</v>
      </c>
      <c r="M196" s="4">
        <v>1.279566</v>
      </c>
      <c r="N196" s="4">
        <v>10.709307000000001</v>
      </c>
      <c r="O196" s="4" t="s">
        <v>2924</v>
      </c>
      <c r="P196" s="4">
        <v>0.991008</v>
      </c>
      <c r="Q196" s="4">
        <v>19.289057</v>
      </c>
      <c r="R196" s="4" t="s">
        <v>2924</v>
      </c>
      <c r="S196" s="3" t="s">
        <v>3856</v>
      </c>
      <c r="T196" s="4">
        <v>26.12</v>
      </c>
      <c r="U196" s="4">
        <v>605.56762107999998</v>
      </c>
      <c r="V196" s="10">
        <v>1550.8016210000001</v>
      </c>
      <c r="W196" s="4">
        <v>3.06278713629403</v>
      </c>
      <c r="X196" s="4">
        <v>47.39</v>
      </c>
      <c r="Y196" s="4">
        <v>24.22</v>
      </c>
      <c r="Z196" s="4">
        <v>10.709307000000001</v>
      </c>
      <c r="AA196" s="10">
        <v>8.4736415246999996</v>
      </c>
      <c r="AB196" s="10">
        <v>11.126730564400001</v>
      </c>
      <c r="AC196" s="4">
        <v>0.15618099999999999</v>
      </c>
      <c r="AD196" s="4">
        <v>0.16316108522119999</v>
      </c>
      <c r="AE196" s="4">
        <v>0.154421919366</v>
      </c>
      <c r="AF196" s="4">
        <v>19.289057</v>
      </c>
      <c r="AG196" s="4">
        <v>12.235990097916201</v>
      </c>
      <c r="AH196" s="4">
        <v>14.7042342423407</v>
      </c>
      <c r="AI196" s="4">
        <v>0.991008</v>
      </c>
      <c r="AJ196" s="4">
        <v>1.9328099999999999</v>
      </c>
    </row>
    <row r="197" spans="1:36" x14ac:dyDescent="0.3">
      <c r="A197" s="1" t="s">
        <v>568</v>
      </c>
      <c r="B197" s="2">
        <v>4308712</v>
      </c>
      <c r="C197" s="3" t="s">
        <v>2935</v>
      </c>
      <c r="D197" s="4">
        <v>606.92689077</v>
      </c>
      <c r="E197" s="3" t="s">
        <v>2930</v>
      </c>
      <c r="F197" s="3" t="s">
        <v>2953</v>
      </c>
      <c r="G197" s="3" t="s">
        <v>2954</v>
      </c>
      <c r="H197" s="3" t="s">
        <v>2955</v>
      </c>
      <c r="I197" s="3" t="s">
        <v>2971</v>
      </c>
      <c r="J197" s="4">
        <v>0.70733900000000005</v>
      </c>
      <c r="K197" s="4">
        <v>-4.1245789999999998</v>
      </c>
      <c r="L197" s="4">
        <v>-2.8985509999999999</v>
      </c>
      <c r="M197" s="4">
        <v>-2.23176</v>
      </c>
      <c r="N197" s="4">
        <v>7.7168020000000004</v>
      </c>
      <c r="O197" s="4">
        <v>7.9594690000000003</v>
      </c>
      <c r="P197" s="4">
        <v>0.73540799999999995</v>
      </c>
      <c r="Q197" s="4" t="s">
        <v>2934</v>
      </c>
      <c r="R197" s="4">
        <v>22.413421</v>
      </c>
      <c r="S197" s="3" t="s">
        <v>4311</v>
      </c>
      <c r="T197" s="5">
        <v>11.39</v>
      </c>
      <c r="U197" s="4">
        <v>606.92689077</v>
      </c>
      <c r="V197" s="10">
        <v>1632.08089</v>
      </c>
      <c r="W197" s="4">
        <v>12.6426690079017</v>
      </c>
      <c r="X197" s="4">
        <v>12.69</v>
      </c>
      <c r="Y197" s="5">
        <v>10.52</v>
      </c>
      <c r="Z197" s="4">
        <v>7.7168020000000004</v>
      </c>
      <c r="AA197" s="10">
        <v>8.1067615657999994</v>
      </c>
      <c r="AB197" s="10">
        <v>6.3809523809000002</v>
      </c>
      <c r="AC197" s="4">
        <v>6.4119590000000004</v>
      </c>
      <c r="AD197" s="4">
        <v>7.7874628539254998</v>
      </c>
      <c r="AE197" s="4">
        <v>6.5754961695201004</v>
      </c>
      <c r="AF197" s="4" t="s">
        <v>2934</v>
      </c>
      <c r="AG197" s="4" t="s">
        <v>2934</v>
      </c>
      <c r="AH197" s="4" t="s">
        <v>2934</v>
      </c>
      <c r="AI197" s="4">
        <v>0.73540799999999995</v>
      </c>
      <c r="AJ197" s="4">
        <v>0.73540799999999995</v>
      </c>
    </row>
    <row r="198" spans="1:36" x14ac:dyDescent="0.3">
      <c r="A198" s="1" t="s">
        <v>498</v>
      </c>
      <c r="B198" s="2">
        <v>4338125</v>
      </c>
      <c r="C198" s="3" t="s">
        <v>2935</v>
      </c>
      <c r="D198" s="4">
        <v>607.24961856000004</v>
      </c>
      <c r="E198" s="3" t="s">
        <v>2925</v>
      </c>
      <c r="F198" s="3" t="s">
        <v>2980</v>
      </c>
      <c r="G198" s="3" t="s">
        <v>3016</v>
      </c>
      <c r="H198" s="3" t="s">
        <v>3017</v>
      </c>
      <c r="I198" s="3" t="s">
        <v>3310</v>
      </c>
      <c r="J198" s="4">
        <v>59.496201999999997</v>
      </c>
      <c r="K198" s="4">
        <v>21.541743</v>
      </c>
      <c r="L198" s="4">
        <v>-1.23793</v>
      </c>
      <c r="M198" s="4">
        <v>-1.4575100000000001</v>
      </c>
      <c r="N198" s="4">
        <v>17.879874000000001</v>
      </c>
      <c r="O198" s="4">
        <v>14.968105</v>
      </c>
      <c r="P198" s="4">
        <v>3.0649250000000001</v>
      </c>
      <c r="Q198" s="4">
        <v>10.221264</v>
      </c>
      <c r="R198" s="4">
        <v>16.480516000000001</v>
      </c>
      <c r="S198" s="3" t="s">
        <v>4241</v>
      </c>
      <c r="T198" s="4">
        <v>39.89</v>
      </c>
      <c r="U198" s="4">
        <v>607.24961856000004</v>
      </c>
      <c r="V198" s="10">
        <v>1170.8356180000001</v>
      </c>
      <c r="W198" s="4">
        <v>1.1281022812735</v>
      </c>
      <c r="X198" s="4">
        <v>42.13</v>
      </c>
      <c r="Y198" s="4">
        <v>22.84</v>
      </c>
      <c r="Z198" s="4">
        <v>17.879874000000001</v>
      </c>
      <c r="AA198" s="10">
        <v>14.1957295373</v>
      </c>
      <c r="AB198" s="10">
        <v>15.766798418900001</v>
      </c>
      <c r="AC198" s="4">
        <v>2.8885839999999998</v>
      </c>
      <c r="AD198" s="4">
        <v>2.8135415422102001</v>
      </c>
      <c r="AE198" s="4">
        <v>2.9038887885103</v>
      </c>
      <c r="AF198" s="4">
        <v>10.221264</v>
      </c>
      <c r="AG198" s="4">
        <v>9.6868147994936997</v>
      </c>
      <c r="AH198" s="4">
        <v>9.6148835479056007</v>
      </c>
      <c r="AI198" s="4">
        <v>3.0649250000000001</v>
      </c>
      <c r="AJ198" s="4" t="s">
        <v>2924</v>
      </c>
    </row>
    <row r="199" spans="1:36" x14ac:dyDescent="0.3">
      <c r="A199" s="1" t="s">
        <v>888</v>
      </c>
      <c r="B199" s="2">
        <v>4230054</v>
      </c>
      <c r="C199" s="3" t="s">
        <v>2935</v>
      </c>
      <c r="D199" s="4">
        <v>607.42447489999995</v>
      </c>
      <c r="E199" s="3" t="s">
        <v>2936</v>
      </c>
      <c r="F199" s="3" t="s">
        <v>2966</v>
      </c>
      <c r="G199" s="3" t="s">
        <v>2967</v>
      </c>
      <c r="H199" s="3" t="s">
        <v>2968</v>
      </c>
      <c r="I199" s="3" t="s">
        <v>3179</v>
      </c>
      <c r="J199" s="4">
        <v>-15.777778</v>
      </c>
      <c r="K199" s="4">
        <v>-26.550388000000002</v>
      </c>
      <c r="L199" s="4">
        <v>3.410641</v>
      </c>
      <c r="M199" s="4">
        <v>-0.655308</v>
      </c>
      <c r="N199" s="4" t="s">
        <v>2924</v>
      </c>
      <c r="O199" s="4" t="s">
        <v>2924</v>
      </c>
      <c r="P199" s="4">
        <v>1.2549669999999999</v>
      </c>
      <c r="Q199" s="4">
        <v>5.727411</v>
      </c>
      <c r="R199" s="4">
        <v>13.156910999999999</v>
      </c>
      <c r="S199" s="3" t="s">
        <v>4631</v>
      </c>
      <c r="T199" s="4">
        <v>7.58</v>
      </c>
      <c r="U199" s="4">
        <v>607.42447489999995</v>
      </c>
      <c r="V199" s="10">
        <v>2102.538474</v>
      </c>
      <c r="W199" s="4">
        <v>0</v>
      </c>
      <c r="X199" s="4">
        <v>12.79</v>
      </c>
      <c r="Y199" s="4">
        <v>6.57</v>
      </c>
      <c r="Z199" s="4" t="s">
        <v>2924</v>
      </c>
      <c r="AA199" s="10" t="s">
        <v>2924</v>
      </c>
      <c r="AB199" s="10" t="s">
        <v>2924</v>
      </c>
      <c r="AC199" s="4">
        <v>1.0077</v>
      </c>
      <c r="AD199" s="4">
        <v>0.88681962313490004</v>
      </c>
      <c r="AE199" s="4">
        <v>0.88982213362960005</v>
      </c>
      <c r="AF199" s="4">
        <v>5.727411</v>
      </c>
      <c r="AG199" s="4">
        <v>6.3612086044928997</v>
      </c>
      <c r="AH199" s="4">
        <v>6.5489440087214001</v>
      </c>
      <c r="AI199" s="4">
        <v>1.2549669999999999</v>
      </c>
      <c r="AJ199" s="4" t="s">
        <v>2924</v>
      </c>
    </row>
    <row r="200" spans="1:36" x14ac:dyDescent="0.3">
      <c r="A200" s="1" t="s">
        <v>1727</v>
      </c>
      <c r="B200" s="2">
        <v>1021746</v>
      </c>
      <c r="C200" s="3" t="s">
        <v>2919</v>
      </c>
      <c r="D200" s="4">
        <v>608.49737750999998</v>
      </c>
      <c r="E200" s="3" t="s">
        <v>2930</v>
      </c>
      <c r="F200" s="3" t="s">
        <v>2931</v>
      </c>
      <c r="G200" s="3" t="s">
        <v>2931</v>
      </c>
      <c r="H200" s="3" t="s">
        <v>2932</v>
      </c>
      <c r="I200" s="3" t="s">
        <v>2933</v>
      </c>
      <c r="J200" s="4">
        <v>8.8442959999999999</v>
      </c>
      <c r="K200" s="4">
        <v>6.5478360000000002</v>
      </c>
      <c r="L200" s="4">
        <v>-10.945576000000001</v>
      </c>
      <c r="M200" s="4">
        <v>-2.69103</v>
      </c>
      <c r="N200" s="4" t="s">
        <v>2924</v>
      </c>
      <c r="O200" s="4">
        <v>12.937279</v>
      </c>
      <c r="P200" s="4">
        <v>1.0822890000000001</v>
      </c>
      <c r="Q200" s="4" t="s">
        <v>2934</v>
      </c>
      <c r="R200" s="4" t="s">
        <v>2934</v>
      </c>
      <c r="S200" s="3" t="s">
        <v>5468</v>
      </c>
      <c r="T200" s="4">
        <v>29.29</v>
      </c>
      <c r="U200" s="4">
        <v>608.49737750999998</v>
      </c>
      <c r="V200" s="10" t="s">
        <v>2934</v>
      </c>
      <c r="W200" s="4">
        <v>3.3117104813929701</v>
      </c>
      <c r="X200" s="4">
        <v>34.56</v>
      </c>
      <c r="Y200" s="4">
        <v>19.43</v>
      </c>
      <c r="Z200" s="4" t="s">
        <v>2924</v>
      </c>
      <c r="AA200" s="10">
        <v>9.7633333333000003</v>
      </c>
      <c r="AB200" s="10">
        <v>12.646804835899999</v>
      </c>
      <c r="AC200" s="4" t="s">
        <v>2934</v>
      </c>
      <c r="AD200" s="4" t="s">
        <v>2934</v>
      </c>
      <c r="AE200" s="4" t="s">
        <v>2934</v>
      </c>
      <c r="AF200" s="4" t="s">
        <v>2934</v>
      </c>
      <c r="AG200" s="4" t="s">
        <v>2934</v>
      </c>
      <c r="AH200" s="4" t="s">
        <v>2934</v>
      </c>
      <c r="AI200" s="4">
        <v>1.0822890000000001</v>
      </c>
      <c r="AJ200" s="4">
        <v>1.3058399999999999</v>
      </c>
    </row>
    <row r="201" spans="1:36" x14ac:dyDescent="0.3">
      <c r="A201" s="1" t="s">
        <v>2720</v>
      </c>
      <c r="B201" s="2">
        <v>5327992</v>
      </c>
      <c r="C201" s="3" t="s">
        <v>2919</v>
      </c>
      <c r="D201" s="4">
        <v>609.01573278000001</v>
      </c>
      <c r="E201" s="3" t="s">
        <v>2920</v>
      </c>
      <c r="F201" s="3" t="s">
        <v>2960</v>
      </c>
      <c r="G201" s="3" t="s">
        <v>2961</v>
      </c>
      <c r="H201" s="3" t="s">
        <v>2962</v>
      </c>
      <c r="I201" s="3" t="s">
        <v>3263</v>
      </c>
      <c r="J201" s="4">
        <v>-27.707317</v>
      </c>
      <c r="K201" s="4">
        <v>24.328859000000001</v>
      </c>
      <c r="L201" s="4">
        <v>-10.344828</v>
      </c>
      <c r="M201" s="4">
        <v>4.6610170000000002</v>
      </c>
      <c r="N201" s="4" t="s">
        <v>2924</v>
      </c>
      <c r="O201" s="4">
        <v>29.64</v>
      </c>
      <c r="P201" s="4">
        <v>1.138161</v>
      </c>
      <c r="Q201" s="4">
        <v>13.128697000000001</v>
      </c>
      <c r="R201" s="4">
        <v>21.229051999999999</v>
      </c>
      <c r="S201" s="3" t="s">
        <v>6458</v>
      </c>
      <c r="T201" s="4">
        <v>14.82</v>
      </c>
      <c r="U201" s="4">
        <v>609.01573278000001</v>
      </c>
      <c r="V201" s="10">
        <v>899.31573200000003</v>
      </c>
      <c r="W201" s="4">
        <v>0</v>
      </c>
      <c r="X201" s="4">
        <v>21.06</v>
      </c>
      <c r="Y201" s="5">
        <v>10.19</v>
      </c>
      <c r="Z201" s="4" t="s">
        <v>2924</v>
      </c>
      <c r="AA201" s="10">
        <v>25.1186440677</v>
      </c>
      <c r="AB201" s="10">
        <v>25.1186440677</v>
      </c>
      <c r="AC201" s="4">
        <v>1.108897</v>
      </c>
      <c r="AD201" s="4">
        <v>1.0906084550085</v>
      </c>
      <c r="AE201" s="4">
        <v>1.0906084550085</v>
      </c>
      <c r="AF201" s="4">
        <v>13.128697000000001</v>
      </c>
      <c r="AG201" s="4">
        <v>9.4814521033210006</v>
      </c>
      <c r="AH201" s="4">
        <v>9.4814521033210006</v>
      </c>
      <c r="AI201" s="4">
        <v>1.138161</v>
      </c>
      <c r="AJ201" s="4">
        <v>2.671233</v>
      </c>
    </row>
    <row r="202" spans="1:36" x14ac:dyDescent="0.3">
      <c r="A202" s="1" t="s">
        <v>1691</v>
      </c>
      <c r="B202" s="2">
        <v>16138493</v>
      </c>
      <c r="C202" s="3" t="s">
        <v>2935</v>
      </c>
      <c r="D202" s="4">
        <v>613.70491712</v>
      </c>
      <c r="E202" s="3" t="s">
        <v>3102</v>
      </c>
      <c r="F202" s="3" t="s">
        <v>3103</v>
      </c>
      <c r="G202" s="3" t="s">
        <v>3104</v>
      </c>
      <c r="H202" s="3" t="s">
        <v>3104</v>
      </c>
      <c r="I202" s="3" t="s">
        <v>3205</v>
      </c>
      <c r="J202" s="4">
        <v>-8.9686000000000002E-2</v>
      </c>
      <c r="K202" s="4">
        <v>-38.757559000000001</v>
      </c>
      <c r="L202" s="4">
        <v>-13.576416</v>
      </c>
      <c r="M202" s="4">
        <v>-0.62444299999999997</v>
      </c>
      <c r="N202" s="4">
        <v>58.941799000000003</v>
      </c>
      <c r="O202" s="4">
        <v>15.756719</v>
      </c>
      <c r="P202" s="4" t="s">
        <v>2924</v>
      </c>
      <c r="Q202" s="4">
        <v>18.711433</v>
      </c>
      <c r="R202" s="4">
        <v>17.955741</v>
      </c>
      <c r="S202" s="3" t="s">
        <v>5432</v>
      </c>
      <c r="T202" s="4">
        <v>11.14</v>
      </c>
      <c r="U202" s="4">
        <v>613.70491712</v>
      </c>
      <c r="V202" s="10">
        <v>694.79291699999999</v>
      </c>
      <c r="W202" s="4">
        <v>0</v>
      </c>
      <c r="X202" s="4">
        <v>25.78</v>
      </c>
      <c r="Y202" s="5">
        <v>10.210000000000001</v>
      </c>
      <c r="Z202" s="4">
        <v>58.941799000000003</v>
      </c>
      <c r="AA202" s="10">
        <v>16.102919919000001</v>
      </c>
      <c r="AB202" s="10">
        <v>24.925603561999999</v>
      </c>
      <c r="AC202" s="4">
        <v>1.019909</v>
      </c>
      <c r="AD202" s="4">
        <v>0.63934478178270004</v>
      </c>
      <c r="AE202" s="4">
        <v>0.80568992303669995</v>
      </c>
      <c r="AF202" s="4">
        <v>18.711433</v>
      </c>
      <c r="AG202" s="4">
        <v>6.2375809735681003</v>
      </c>
      <c r="AH202" s="4">
        <v>7.6356693246715999</v>
      </c>
      <c r="AI202" s="4" t="s">
        <v>2924</v>
      </c>
      <c r="AJ202" s="4" t="s">
        <v>2924</v>
      </c>
    </row>
    <row r="203" spans="1:36" x14ac:dyDescent="0.3">
      <c r="A203" s="1" t="s">
        <v>443</v>
      </c>
      <c r="B203" s="2">
        <v>4911959</v>
      </c>
      <c r="C203" s="3" t="s">
        <v>2935</v>
      </c>
      <c r="D203" s="4">
        <v>613.87001806000001</v>
      </c>
      <c r="E203" s="3" t="s">
        <v>2925</v>
      </c>
      <c r="F203" s="3" t="s">
        <v>2926</v>
      </c>
      <c r="G203" s="3" t="s">
        <v>2927</v>
      </c>
      <c r="H203" s="3" t="s">
        <v>2928</v>
      </c>
      <c r="I203" s="3" t="s">
        <v>3287</v>
      </c>
      <c r="J203" s="4">
        <v>103.001305</v>
      </c>
      <c r="K203" s="4">
        <v>42.503816999999998</v>
      </c>
      <c r="L203" s="4">
        <v>22.364971000000001</v>
      </c>
      <c r="M203" s="4">
        <v>6.6011879999999996</v>
      </c>
      <c r="N203" s="4">
        <v>12.320486000000001</v>
      </c>
      <c r="O203" s="4">
        <v>15.172302</v>
      </c>
      <c r="P203" s="4">
        <v>4.7763790000000004</v>
      </c>
      <c r="Q203" s="4">
        <v>5.21258</v>
      </c>
      <c r="R203" s="4">
        <v>19.782419999999998</v>
      </c>
      <c r="S203" s="3" t="s">
        <v>4186</v>
      </c>
      <c r="T203" s="4">
        <v>46.67</v>
      </c>
      <c r="U203" s="4">
        <v>613.87001806000001</v>
      </c>
      <c r="V203" s="10">
        <v>683.26501800000005</v>
      </c>
      <c r="W203" s="4">
        <v>1.71416327405185</v>
      </c>
      <c r="X203" s="4">
        <v>48.23</v>
      </c>
      <c r="Y203" s="4">
        <v>21.24</v>
      </c>
      <c r="Z203" s="4">
        <v>12.320486000000001</v>
      </c>
      <c r="AA203" s="10">
        <v>11.9872601648</v>
      </c>
      <c r="AB203" s="10">
        <v>12.3302509907</v>
      </c>
      <c r="AC203" s="4">
        <v>1.379678</v>
      </c>
      <c r="AD203" s="4">
        <v>1.3550750446177999</v>
      </c>
      <c r="AE203" s="4">
        <v>1.3845869045821999</v>
      </c>
      <c r="AF203" s="4">
        <v>5.21258</v>
      </c>
      <c r="AG203" s="4">
        <v>8.3136727922254003</v>
      </c>
      <c r="AH203" s="4">
        <v>8.5063969064163008</v>
      </c>
      <c r="AI203" s="4">
        <v>4.7763790000000004</v>
      </c>
      <c r="AJ203" s="4">
        <v>4.7763790000000004</v>
      </c>
    </row>
    <row r="204" spans="1:36" x14ac:dyDescent="0.3">
      <c r="A204" s="1" t="s">
        <v>831</v>
      </c>
      <c r="B204" s="2">
        <v>5727072</v>
      </c>
      <c r="C204" s="3" t="s">
        <v>2935</v>
      </c>
      <c r="D204" s="4">
        <v>614.52426200000002</v>
      </c>
      <c r="E204" s="3" t="s">
        <v>2930</v>
      </c>
      <c r="F204" s="3" t="s">
        <v>2953</v>
      </c>
      <c r="G204" s="3" t="s">
        <v>2954</v>
      </c>
      <c r="H204" s="3" t="s">
        <v>2955</v>
      </c>
      <c r="I204" s="3"/>
      <c r="J204" s="4">
        <v>19.260204000000002</v>
      </c>
      <c r="K204" s="4">
        <v>2.297593</v>
      </c>
      <c r="L204" s="4">
        <v>0.53763399999999995</v>
      </c>
      <c r="M204" s="4">
        <v>0.32188800000000001</v>
      </c>
      <c r="N204" s="4" t="s">
        <v>2934</v>
      </c>
      <c r="O204" s="4" t="s">
        <v>2934</v>
      </c>
      <c r="P204" s="4" t="s">
        <v>2934</v>
      </c>
      <c r="Q204" s="4" t="s">
        <v>2934</v>
      </c>
      <c r="R204" s="4" t="s">
        <v>2934</v>
      </c>
      <c r="S204" s="3" t="s">
        <v>4574</v>
      </c>
      <c r="T204" s="5">
        <v>9.35</v>
      </c>
      <c r="U204" s="4">
        <v>614.52426200000002</v>
      </c>
      <c r="V204" s="10" t="s">
        <v>2934</v>
      </c>
      <c r="W204" s="4">
        <v>8.3550802139037508</v>
      </c>
      <c r="X204" s="5">
        <v>9.6</v>
      </c>
      <c r="Y204" s="4">
        <v>7.56</v>
      </c>
      <c r="Z204" s="4" t="s">
        <v>2934</v>
      </c>
      <c r="AA204" s="10" t="s">
        <v>2934</v>
      </c>
      <c r="AB204" s="10" t="s">
        <v>2934</v>
      </c>
      <c r="AC204" s="4" t="s">
        <v>2934</v>
      </c>
      <c r="AD204" s="4" t="s">
        <v>2934</v>
      </c>
      <c r="AE204" s="4" t="s">
        <v>2934</v>
      </c>
      <c r="AF204" s="4" t="s">
        <v>2934</v>
      </c>
      <c r="AG204" s="4" t="s">
        <v>2934</v>
      </c>
      <c r="AH204" s="4" t="s">
        <v>2934</v>
      </c>
      <c r="AI204" s="4" t="s">
        <v>2934</v>
      </c>
      <c r="AJ204" s="4" t="s">
        <v>2934</v>
      </c>
    </row>
    <row r="205" spans="1:36" x14ac:dyDescent="0.3">
      <c r="A205" s="1" t="s">
        <v>2354</v>
      </c>
      <c r="B205" s="2">
        <v>4064745</v>
      </c>
      <c r="C205" s="3" t="s">
        <v>2919</v>
      </c>
      <c r="D205" s="4">
        <v>614.67467126999998</v>
      </c>
      <c r="E205" s="3" t="s">
        <v>3006</v>
      </c>
      <c r="F205" s="3" t="s">
        <v>3070</v>
      </c>
      <c r="G205" s="3" t="s">
        <v>3070</v>
      </c>
      <c r="H205" s="3" t="s">
        <v>3620</v>
      </c>
      <c r="I205" s="3" t="s">
        <v>3663</v>
      </c>
      <c r="J205" s="4">
        <v>-20.653594999999999</v>
      </c>
      <c r="K205" s="4">
        <v>-18.120504</v>
      </c>
      <c r="L205" s="4">
        <v>-3.7017449999999998</v>
      </c>
      <c r="M205" s="4">
        <v>-6.1340209999999997</v>
      </c>
      <c r="N205" s="4">
        <v>13.702032000000001</v>
      </c>
      <c r="O205" s="4" t="s">
        <v>2924</v>
      </c>
      <c r="P205" s="4">
        <v>0.78674500000000003</v>
      </c>
      <c r="Q205" s="4">
        <v>5.0646599999999999</v>
      </c>
      <c r="R205" s="4">
        <v>45.560443999999997</v>
      </c>
      <c r="S205" s="3" t="s">
        <v>6093</v>
      </c>
      <c r="T205" s="4">
        <v>18.21</v>
      </c>
      <c r="U205" s="4">
        <v>614.67467126999998</v>
      </c>
      <c r="V205" s="10">
        <v>1521.8896709999999</v>
      </c>
      <c r="W205" s="4">
        <v>4.77759472817133</v>
      </c>
      <c r="X205" s="4">
        <v>24.51</v>
      </c>
      <c r="Y205" s="4">
        <v>17.739999999999998</v>
      </c>
      <c r="Z205" s="4">
        <v>13.702032000000001</v>
      </c>
      <c r="AA205" s="10">
        <v>9.6415523904999993</v>
      </c>
      <c r="AB205" s="10">
        <v>9.5640756301999996</v>
      </c>
      <c r="AC205" s="4">
        <v>0.15964600000000001</v>
      </c>
      <c r="AD205" s="4">
        <v>0.15757505257820001</v>
      </c>
      <c r="AE205" s="4">
        <v>0.15965825945189999</v>
      </c>
      <c r="AF205" s="4">
        <v>5.0646599999999999</v>
      </c>
      <c r="AG205" s="4">
        <v>5.8573642682575002</v>
      </c>
      <c r="AH205" s="4">
        <v>5.9908071485508998</v>
      </c>
      <c r="AI205" s="4">
        <v>0.78674500000000003</v>
      </c>
      <c r="AJ205" s="4">
        <v>1.2557750000000001</v>
      </c>
    </row>
    <row r="206" spans="1:36" x14ac:dyDescent="0.3">
      <c r="A206" s="1" t="s">
        <v>1483</v>
      </c>
      <c r="B206" s="2">
        <v>5721766</v>
      </c>
      <c r="C206" s="3" t="s">
        <v>2935</v>
      </c>
      <c r="D206" s="4">
        <v>614.8153125</v>
      </c>
      <c r="E206" s="3" t="s">
        <v>2930</v>
      </c>
      <c r="F206" s="3" t="s">
        <v>2953</v>
      </c>
      <c r="G206" s="3" t="s">
        <v>2954</v>
      </c>
      <c r="H206" s="3" t="s">
        <v>2955</v>
      </c>
      <c r="I206" s="3"/>
      <c r="J206" s="4">
        <v>17.370892000000001</v>
      </c>
      <c r="K206" s="4">
        <v>-6.8554399999999998</v>
      </c>
      <c r="L206" s="4">
        <v>-4.3611319999999996</v>
      </c>
      <c r="M206" s="4">
        <v>2.040816</v>
      </c>
      <c r="N206" s="4" t="s">
        <v>2934</v>
      </c>
      <c r="O206" s="4" t="s">
        <v>2934</v>
      </c>
      <c r="P206" s="4" t="s">
        <v>2934</v>
      </c>
      <c r="Q206" s="4" t="s">
        <v>2934</v>
      </c>
      <c r="R206" s="4" t="s">
        <v>2934</v>
      </c>
      <c r="S206" s="3" t="s">
        <v>5224</v>
      </c>
      <c r="T206" s="4">
        <v>12.5</v>
      </c>
      <c r="U206" s="4">
        <v>614.8153125</v>
      </c>
      <c r="V206" s="10">
        <v>988.51531199999999</v>
      </c>
      <c r="W206" s="4">
        <v>7.92</v>
      </c>
      <c r="X206" s="4">
        <v>13.55</v>
      </c>
      <c r="Y206" s="4">
        <v>10.41</v>
      </c>
      <c r="Z206" s="4" t="s">
        <v>2934</v>
      </c>
      <c r="AA206" s="10" t="s">
        <v>2934</v>
      </c>
      <c r="AB206" s="10" t="s">
        <v>2934</v>
      </c>
      <c r="AC206" s="4" t="s">
        <v>2934</v>
      </c>
      <c r="AD206" s="4" t="s">
        <v>2934</v>
      </c>
      <c r="AE206" s="4" t="s">
        <v>2934</v>
      </c>
      <c r="AF206" s="4" t="s">
        <v>2934</v>
      </c>
      <c r="AG206" s="4" t="s">
        <v>2934</v>
      </c>
      <c r="AH206" s="4" t="s">
        <v>2934</v>
      </c>
      <c r="AI206" s="4" t="s">
        <v>2934</v>
      </c>
      <c r="AJ206" s="4" t="s">
        <v>2934</v>
      </c>
    </row>
    <row r="207" spans="1:36" x14ac:dyDescent="0.3">
      <c r="A207" s="1" t="s">
        <v>886</v>
      </c>
      <c r="B207" s="2">
        <v>13523310</v>
      </c>
      <c r="C207" s="3" t="s">
        <v>2940</v>
      </c>
      <c r="D207" s="4">
        <v>616.40743946999999</v>
      </c>
      <c r="E207" s="3" t="s">
        <v>2920</v>
      </c>
      <c r="F207" s="3" t="s">
        <v>2921</v>
      </c>
      <c r="G207" s="3" t="s">
        <v>2941</v>
      </c>
      <c r="H207" s="3" t="s">
        <v>2941</v>
      </c>
      <c r="I207" s="3" t="s">
        <v>2942</v>
      </c>
      <c r="J207" s="4">
        <v>15.374420000000001</v>
      </c>
      <c r="K207" s="4">
        <v>5.8358660000000002</v>
      </c>
      <c r="L207" s="4">
        <v>-12.203732</v>
      </c>
      <c r="M207" s="4">
        <v>-1.023309</v>
      </c>
      <c r="N207" s="4">
        <v>11.225016</v>
      </c>
      <c r="O207" s="4" t="s">
        <v>2924</v>
      </c>
      <c r="P207" s="4">
        <v>1.458979</v>
      </c>
      <c r="Q207" s="4">
        <v>3.0105420000000001</v>
      </c>
      <c r="R207" s="4" t="s">
        <v>2924</v>
      </c>
      <c r="S207" s="3" t="s">
        <v>4629</v>
      </c>
      <c r="T207" s="4">
        <v>17.41</v>
      </c>
      <c r="U207" s="4">
        <v>616.40743946999999</v>
      </c>
      <c r="V207" s="10">
        <v>228.37743900000001</v>
      </c>
      <c r="W207" s="4">
        <v>0</v>
      </c>
      <c r="X207" s="4">
        <v>21.79</v>
      </c>
      <c r="Y207" s="4">
        <v>11.35</v>
      </c>
      <c r="Z207" s="4">
        <v>11.225016</v>
      </c>
      <c r="AA207" s="10" t="s">
        <v>2924</v>
      </c>
      <c r="AB207" s="10">
        <v>16.210428305400001</v>
      </c>
      <c r="AC207" s="4">
        <v>1.0610759999999999</v>
      </c>
      <c r="AD207" s="4">
        <v>4.6824370555961004</v>
      </c>
      <c r="AE207" s="4">
        <v>1.2244990652621</v>
      </c>
      <c r="AF207" s="4">
        <v>3.0105420000000001</v>
      </c>
      <c r="AG207" s="4" t="s">
        <v>2924</v>
      </c>
      <c r="AH207" s="4">
        <v>9.4137443940643006</v>
      </c>
      <c r="AI207" s="4">
        <v>1.458979</v>
      </c>
      <c r="AJ207" s="4">
        <v>1.458979</v>
      </c>
    </row>
    <row r="208" spans="1:36" x14ac:dyDescent="0.3">
      <c r="A208" s="1" t="s">
        <v>906</v>
      </c>
      <c r="B208" s="2">
        <v>4270423</v>
      </c>
      <c r="C208" s="3" t="s">
        <v>2956</v>
      </c>
      <c r="D208" s="4">
        <v>616.60129128000005</v>
      </c>
      <c r="E208" s="3" t="s">
        <v>2930</v>
      </c>
      <c r="F208" s="3" t="s">
        <v>2931</v>
      </c>
      <c r="G208" s="3" t="s">
        <v>2931</v>
      </c>
      <c r="H208" s="3" t="s">
        <v>2932</v>
      </c>
      <c r="I208" s="3" t="s">
        <v>2933</v>
      </c>
      <c r="J208" s="4">
        <v>57.686149</v>
      </c>
      <c r="K208" s="4">
        <v>22.367194999999999</v>
      </c>
      <c r="L208" s="4">
        <v>0.35668800000000001</v>
      </c>
      <c r="M208" s="4">
        <v>0.21625800000000001</v>
      </c>
      <c r="N208" s="4">
        <v>15.851106639838999</v>
      </c>
      <c r="O208" s="4">
        <v>13.970561999999999</v>
      </c>
      <c r="P208" s="4">
        <v>2.650919</v>
      </c>
      <c r="Q208" s="4" t="s">
        <v>2934</v>
      </c>
      <c r="R208" s="4" t="s">
        <v>2934</v>
      </c>
      <c r="S208" s="3" t="s">
        <v>4649</v>
      </c>
      <c r="T208" s="4">
        <v>78.78</v>
      </c>
      <c r="U208" s="4">
        <v>616.60129128000005</v>
      </c>
      <c r="V208" s="10" t="s">
        <v>2934</v>
      </c>
      <c r="W208" s="4">
        <v>0.76161462300076199</v>
      </c>
      <c r="X208" s="4">
        <v>80.89</v>
      </c>
      <c r="Y208" s="4">
        <v>44.45</v>
      </c>
      <c r="Z208" s="4">
        <v>15.911937</v>
      </c>
      <c r="AA208" s="10">
        <v>14.367260591200001</v>
      </c>
      <c r="AB208" s="10">
        <v>15.2773010489</v>
      </c>
      <c r="AC208" s="4" t="s">
        <v>2934</v>
      </c>
      <c r="AD208" s="4" t="s">
        <v>2934</v>
      </c>
      <c r="AE208" s="4" t="s">
        <v>2934</v>
      </c>
      <c r="AF208" s="4" t="s">
        <v>2934</v>
      </c>
      <c r="AG208" s="4" t="s">
        <v>2934</v>
      </c>
      <c r="AH208" s="4" t="s">
        <v>2934</v>
      </c>
      <c r="AI208" s="4">
        <v>2.650919</v>
      </c>
      <c r="AJ208" s="4">
        <v>2.650919</v>
      </c>
    </row>
    <row r="209" spans="1:36" x14ac:dyDescent="0.3">
      <c r="A209" s="1" t="s">
        <v>1945</v>
      </c>
      <c r="B209" s="2">
        <v>4287903</v>
      </c>
      <c r="C209" s="3" t="s">
        <v>2935</v>
      </c>
      <c r="D209" s="4">
        <v>618.89240259999997</v>
      </c>
      <c r="E209" s="3" t="s">
        <v>2930</v>
      </c>
      <c r="F209" s="3" t="s">
        <v>2953</v>
      </c>
      <c r="G209" s="3" t="s">
        <v>3049</v>
      </c>
      <c r="H209" s="3" t="s">
        <v>3050</v>
      </c>
      <c r="I209" s="3" t="s">
        <v>2971</v>
      </c>
      <c r="J209" s="4">
        <v>-6.5243180000000001</v>
      </c>
      <c r="K209" s="4">
        <v>-4.4848489999999996</v>
      </c>
      <c r="L209" s="4">
        <v>-0.50505100000000003</v>
      </c>
      <c r="M209" s="4">
        <v>-0.63051699999999999</v>
      </c>
      <c r="N209" s="4">
        <v>7.5047619047619003</v>
      </c>
      <c r="O209" s="4">
        <v>34.925080376138098</v>
      </c>
      <c r="P209" s="4">
        <v>0.93787200000000004</v>
      </c>
      <c r="Q209" s="4" t="s">
        <v>2934</v>
      </c>
      <c r="R209" s="4" t="s">
        <v>2934</v>
      </c>
      <c r="S209" s="3" t="s">
        <v>5685</v>
      </c>
      <c r="T209" s="5">
        <v>7.88</v>
      </c>
      <c r="U209" s="4">
        <v>618.89240259999997</v>
      </c>
      <c r="V209" s="10" t="s">
        <v>2934</v>
      </c>
      <c r="W209" s="4">
        <v>18.2741116751269</v>
      </c>
      <c r="X209" s="5">
        <v>9.08</v>
      </c>
      <c r="Y209" s="5">
        <v>7.41</v>
      </c>
      <c r="Z209" s="4">
        <v>7.7942629999999999</v>
      </c>
      <c r="AA209" s="10">
        <v>22.247317899399999</v>
      </c>
      <c r="AB209" s="10" t="s">
        <v>2924</v>
      </c>
      <c r="AC209" s="4" t="s">
        <v>2934</v>
      </c>
      <c r="AD209" s="4" t="s">
        <v>2934</v>
      </c>
      <c r="AE209" s="4" t="s">
        <v>2934</v>
      </c>
      <c r="AF209" s="4" t="s">
        <v>2934</v>
      </c>
      <c r="AG209" s="4" t="s">
        <v>2934</v>
      </c>
      <c r="AH209" s="4" t="s">
        <v>2934</v>
      </c>
      <c r="AI209" s="4">
        <v>0.93787200000000004</v>
      </c>
      <c r="AJ209" s="4">
        <v>0.93787200000000004</v>
      </c>
    </row>
    <row r="210" spans="1:36" x14ac:dyDescent="0.3">
      <c r="A210" s="1" t="s">
        <v>2832</v>
      </c>
      <c r="B210" s="2">
        <v>7083057</v>
      </c>
      <c r="C210" s="3" t="s">
        <v>2940</v>
      </c>
      <c r="D210" s="4">
        <v>619.75782960000004</v>
      </c>
      <c r="E210" s="3" t="s">
        <v>3006</v>
      </c>
      <c r="F210" s="3" t="s">
        <v>3007</v>
      </c>
      <c r="G210" s="3" t="s">
        <v>3008</v>
      </c>
      <c r="H210" s="3" t="s">
        <v>3009</v>
      </c>
      <c r="I210" s="3" t="s">
        <v>3727</v>
      </c>
      <c r="J210" s="4">
        <v>-35.553379</v>
      </c>
      <c r="K210" s="4">
        <v>-1.3493250000000001</v>
      </c>
      <c r="L210" s="4">
        <v>-18.463445</v>
      </c>
      <c r="M210" s="4">
        <v>4.7770700000000001</v>
      </c>
      <c r="N210" s="4" t="s">
        <v>2924</v>
      </c>
      <c r="O210" s="4" t="s">
        <v>2924</v>
      </c>
      <c r="P210" s="4">
        <v>5.6095480000000002</v>
      </c>
      <c r="Q210" s="4">
        <v>127.835724</v>
      </c>
      <c r="R210" s="4" t="s">
        <v>2924</v>
      </c>
      <c r="S210" s="3" t="s">
        <v>6570</v>
      </c>
      <c r="T210" s="4">
        <v>6.58</v>
      </c>
      <c r="U210" s="4">
        <v>619.75782960000004</v>
      </c>
      <c r="V210" s="10">
        <v>1452.213829</v>
      </c>
      <c r="W210" s="4">
        <v>0</v>
      </c>
      <c r="X210" s="5">
        <v>11.21</v>
      </c>
      <c r="Y210" s="5">
        <v>5.28</v>
      </c>
      <c r="Z210" s="4" t="s">
        <v>2924</v>
      </c>
      <c r="AA210" s="10" t="s">
        <v>2924</v>
      </c>
      <c r="AB210" s="10" t="s">
        <v>2924</v>
      </c>
      <c r="AC210" s="4">
        <v>1.7356130000000001</v>
      </c>
      <c r="AD210" s="4">
        <v>1.5076383851335</v>
      </c>
      <c r="AE210" s="4">
        <v>1.7122659292744999</v>
      </c>
      <c r="AF210" s="4">
        <v>127.835724</v>
      </c>
      <c r="AG210" s="4">
        <v>21.508957472743798</v>
      </c>
      <c r="AH210" s="4">
        <v>29.618158009593898</v>
      </c>
      <c r="AI210" s="4">
        <v>5.6095480000000002</v>
      </c>
      <c r="AJ210" s="4" t="s">
        <v>2924</v>
      </c>
    </row>
    <row r="211" spans="1:36" x14ac:dyDescent="0.3">
      <c r="A211" s="1" t="s">
        <v>481</v>
      </c>
      <c r="B211" s="2">
        <v>100774</v>
      </c>
      <c r="C211" s="3" t="s">
        <v>2919</v>
      </c>
      <c r="D211" s="4">
        <v>620.50638154000001</v>
      </c>
      <c r="E211" s="3" t="s">
        <v>2930</v>
      </c>
      <c r="F211" s="3" t="s">
        <v>2931</v>
      </c>
      <c r="G211" s="3" t="s">
        <v>2931</v>
      </c>
      <c r="H211" s="3" t="s">
        <v>2932</v>
      </c>
      <c r="I211" s="3" t="s">
        <v>2933</v>
      </c>
      <c r="J211" s="4">
        <v>24.430852999999999</v>
      </c>
      <c r="K211" s="4">
        <v>5.8381499999999997</v>
      </c>
      <c r="L211" s="4">
        <v>-6.3427110000000004</v>
      </c>
      <c r="M211" s="4">
        <v>-0.59717699999999996</v>
      </c>
      <c r="N211" s="4">
        <v>12.046052631578901</v>
      </c>
      <c r="O211" s="4">
        <v>12.688843</v>
      </c>
      <c r="P211" s="4">
        <v>1.30223</v>
      </c>
      <c r="Q211" s="4" t="s">
        <v>2934</v>
      </c>
      <c r="R211" s="4" t="s">
        <v>2934</v>
      </c>
      <c r="S211" s="3" t="s">
        <v>4224</v>
      </c>
      <c r="T211" s="4">
        <v>36.619999999999997</v>
      </c>
      <c r="U211" s="4">
        <v>620.50638154000001</v>
      </c>
      <c r="V211" s="10" t="s">
        <v>2934</v>
      </c>
      <c r="W211" s="4">
        <v>2.5122883670125602</v>
      </c>
      <c r="X211" s="4">
        <v>40.86</v>
      </c>
      <c r="Y211" s="4">
        <v>25.45</v>
      </c>
      <c r="Z211" s="4">
        <v>12.046053000000001</v>
      </c>
      <c r="AA211" s="10">
        <v>12.3578442952</v>
      </c>
      <c r="AB211" s="10">
        <v>11.876769596500001</v>
      </c>
      <c r="AC211" s="4" t="s">
        <v>2934</v>
      </c>
      <c r="AD211" s="4" t="s">
        <v>2934</v>
      </c>
      <c r="AE211" s="4" t="s">
        <v>2934</v>
      </c>
      <c r="AF211" s="4" t="s">
        <v>2934</v>
      </c>
      <c r="AG211" s="4" t="s">
        <v>2934</v>
      </c>
      <c r="AH211" s="4" t="s">
        <v>2934</v>
      </c>
      <c r="AI211" s="4">
        <v>1.30223</v>
      </c>
      <c r="AJ211" s="4">
        <v>1.617205</v>
      </c>
    </row>
    <row r="212" spans="1:36" x14ac:dyDescent="0.3">
      <c r="A212" s="1" t="s">
        <v>2085</v>
      </c>
      <c r="B212" s="2">
        <v>4991396</v>
      </c>
      <c r="C212" s="3" t="s">
        <v>2919</v>
      </c>
      <c r="D212" s="4">
        <v>621.84776411999997</v>
      </c>
      <c r="E212" s="3" t="s">
        <v>2936</v>
      </c>
      <c r="F212" s="3" t="s">
        <v>2937</v>
      </c>
      <c r="G212" s="3" t="s">
        <v>2993</v>
      </c>
      <c r="H212" s="3" t="s">
        <v>2994</v>
      </c>
      <c r="I212" s="3" t="s">
        <v>3511</v>
      </c>
      <c r="J212" s="4">
        <v>-5.1471689999999999</v>
      </c>
      <c r="K212" s="4">
        <v>-2.7422439999999999</v>
      </c>
      <c r="L212" s="4">
        <v>-6.7699540000000002</v>
      </c>
      <c r="M212" s="4">
        <v>2.2385060000000001</v>
      </c>
      <c r="N212" s="4">
        <v>19.104724999999998</v>
      </c>
      <c r="O212" s="4">
        <v>14.398956999999999</v>
      </c>
      <c r="P212" s="4">
        <v>1.449578</v>
      </c>
      <c r="Q212" s="4">
        <v>9.6099180000000004</v>
      </c>
      <c r="R212" s="4">
        <v>17.063924</v>
      </c>
      <c r="S212" s="3" t="s">
        <v>5824</v>
      </c>
      <c r="T212" s="4">
        <v>126.97</v>
      </c>
      <c r="U212" s="4">
        <v>621.84776411999997</v>
      </c>
      <c r="V212" s="10">
        <v>618.17476399999998</v>
      </c>
      <c r="W212" s="4">
        <v>0.63007009529810198</v>
      </c>
      <c r="X212" s="4">
        <v>145.28</v>
      </c>
      <c r="Y212" s="5">
        <v>109.01</v>
      </c>
      <c r="Z212" s="4">
        <v>19.104724999999998</v>
      </c>
      <c r="AA212" s="10">
        <v>15.56043956043956</v>
      </c>
      <c r="AB212" s="10">
        <v>14.697025339698863</v>
      </c>
      <c r="AC212" s="4">
        <v>1.0803469999999999</v>
      </c>
      <c r="AD212" s="4">
        <v>0.57069296991219998</v>
      </c>
      <c r="AE212" s="4">
        <v>0.57442704055000005</v>
      </c>
      <c r="AF212" s="4">
        <v>9.6099180000000004</v>
      </c>
      <c r="AG212" s="4" t="s">
        <v>2934</v>
      </c>
      <c r="AH212" s="4" t="s">
        <v>2934</v>
      </c>
      <c r="AI212" s="4">
        <v>1.449578</v>
      </c>
      <c r="AJ212" s="4">
        <v>1.597227</v>
      </c>
    </row>
    <row r="213" spans="1:36" x14ac:dyDescent="0.3">
      <c r="A213" s="1" t="s">
        <v>15</v>
      </c>
      <c r="B213" s="2">
        <v>5720659</v>
      </c>
      <c r="C213" s="3" t="s">
        <v>2970</v>
      </c>
      <c r="D213" s="4">
        <v>622.12920396000004</v>
      </c>
      <c r="E213" s="3" t="s">
        <v>2930</v>
      </c>
      <c r="F213" s="3" t="s">
        <v>2953</v>
      </c>
      <c r="G213" s="3" t="s">
        <v>2954</v>
      </c>
      <c r="H213" s="3" t="s">
        <v>2955</v>
      </c>
      <c r="I213" s="3"/>
      <c r="J213" s="4">
        <v>-7.3185500000000001</v>
      </c>
      <c r="K213" s="4">
        <v>-13.836478</v>
      </c>
      <c r="L213" s="4">
        <v>-4.3781730000000003</v>
      </c>
      <c r="M213" s="4">
        <v>-1.115486</v>
      </c>
      <c r="N213" s="4">
        <v>37.581046999999998</v>
      </c>
      <c r="O213" s="4">
        <v>5.3063380000000002</v>
      </c>
      <c r="P213" s="4">
        <v>0.86798799999999998</v>
      </c>
      <c r="Q213" s="4" t="s">
        <v>2934</v>
      </c>
      <c r="R213" s="4">
        <v>19.395859000000002</v>
      </c>
      <c r="S213" s="3" t="s">
        <v>3762</v>
      </c>
      <c r="T213" s="4">
        <v>15.07</v>
      </c>
      <c r="U213" s="4">
        <v>622.12920396000004</v>
      </c>
      <c r="V213" s="10">
        <v>939.17284299999994</v>
      </c>
      <c r="W213" s="4">
        <v>13.138686131386899</v>
      </c>
      <c r="X213" s="4">
        <v>17.55</v>
      </c>
      <c r="Y213" s="4">
        <v>14.879996999999999</v>
      </c>
      <c r="Z213" s="4">
        <v>37.581046999999998</v>
      </c>
      <c r="AA213" s="10" t="s">
        <v>2934</v>
      </c>
      <c r="AB213" s="10" t="s">
        <v>2934</v>
      </c>
      <c r="AC213" s="4">
        <v>13.185134</v>
      </c>
      <c r="AD213" s="4" t="s">
        <v>2934</v>
      </c>
      <c r="AE213" s="4" t="s">
        <v>2934</v>
      </c>
      <c r="AF213" s="4" t="s">
        <v>2934</v>
      </c>
      <c r="AG213" s="4" t="s">
        <v>2934</v>
      </c>
      <c r="AH213" s="4" t="s">
        <v>2934</v>
      </c>
      <c r="AI213" s="4">
        <v>0.86798799999999998</v>
      </c>
      <c r="AJ213" s="4">
        <v>0.86798799999999998</v>
      </c>
    </row>
    <row r="214" spans="1:36" x14ac:dyDescent="0.3">
      <c r="A214" s="1" t="s">
        <v>474</v>
      </c>
      <c r="B214" s="2">
        <v>101149</v>
      </c>
      <c r="C214" s="3" t="s">
        <v>2919</v>
      </c>
      <c r="D214" s="4">
        <v>624.34224694</v>
      </c>
      <c r="E214" s="3" t="s">
        <v>2930</v>
      </c>
      <c r="F214" s="3" t="s">
        <v>2931</v>
      </c>
      <c r="G214" s="3" t="s">
        <v>2931</v>
      </c>
      <c r="H214" s="3" t="s">
        <v>2932</v>
      </c>
      <c r="I214" s="3" t="s">
        <v>2933</v>
      </c>
      <c r="J214" s="4">
        <v>13.818762</v>
      </c>
      <c r="K214" s="4">
        <v>6.8612770000000003</v>
      </c>
      <c r="L214" s="4">
        <v>-9.9831859999999999</v>
      </c>
      <c r="M214" s="4">
        <v>-1.3588210000000001</v>
      </c>
      <c r="N214" s="4">
        <v>13.384375</v>
      </c>
      <c r="O214" s="4" t="s">
        <v>2924</v>
      </c>
      <c r="P214" s="4">
        <v>1.178234</v>
      </c>
      <c r="Q214" s="4" t="s">
        <v>2934</v>
      </c>
      <c r="R214" s="4" t="s">
        <v>2934</v>
      </c>
      <c r="S214" s="3" t="s">
        <v>4217</v>
      </c>
      <c r="T214" s="4">
        <v>42.83</v>
      </c>
      <c r="U214" s="4">
        <v>624.34224694</v>
      </c>
      <c r="V214" s="10" t="s">
        <v>2934</v>
      </c>
      <c r="W214" s="4">
        <v>3.9224842400186799</v>
      </c>
      <c r="X214" s="4">
        <v>50.07</v>
      </c>
      <c r="Y214" s="4">
        <v>28.62</v>
      </c>
      <c r="Z214" s="4">
        <v>13.380193999999999</v>
      </c>
      <c r="AA214" s="10">
        <v>13.838449111399999</v>
      </c>
      <c r="AB214" s="10">
        <v>12.699777613</v>
      </c>
      <c r="AC214" s="4" t="s">
        <v>2934</v>
      </c>
      <c r="AD214" s="4" t="s">
        <v>2934</v>
      </c>
      <c r="AE214" s="4" t="s">
        <v>2934</v>
      </c>
      <c r="AF214" s="4" t="s">
        <v>2934</v>
      </c>
      <c r="AG214" s="4" t="s">
        <v>2934</v>
      </c>
      <c r="AH214" s="4" t="s">
        <v>2934</v>
      </c>
      <c r="AI214" s="4">
        <v>1.178234</v>
      </c>
      <c r="AJ214" s="4">
        <v>1.436429</v>
      </c>
    </row>
    <row r="215" spans="1:36" x14ac:dyDescent="0.3">
      <c r="A215" s="1" t="s">
        <v>1788</v>
      </c>
      <c r="B215" s="2">
        <v>4137151</v>
      </c>
      <c r="C215" s="3" t="s">
        <v>2919</v>
      </c>
      <c r="D215" s="4">
        <v>627.38865897000005</v>
      </c>
      <c r="E215" s="3" t="s">
        <v>3102</v>
      </c>
      <c r="F215" s="3" t="s">
        <v>3103</v>
      </c>
      <c r="G215" s="3" t="s">
        <v>3292</v>
      </c>
      <c r="H215" s="3" t="s">
        <v>3375</v>
      </c>
      <c r="I215" s="3" t="s">
        <v>3376</v>
      </c>
      <c r="J215" s="4">
        <v>59.661836000000001</v>
      </c>
      <c r="K215" s="4">
        <v>-8.1944440000000007</v>
      </c>
      <c r="L215" s="4">
        <v>-3.6443150000000002</v>
      </c>
      <c r="M215" s="4">
        <v>-1.6369050000000001</v>
      </c>
      <c r="N215" s="4" t="s">
        <v>2924</v>
      </c>
      <c r="O215" s="4">
        <v>15.775656</v>
      </c>
      <c r="P215" s="4">
        <v>1.6304879999999999</v>
      </c>
      <c r="Q215" s="4">
        <v>22.701459</v>
      </c>
      <c r="R215" s="4">
        <v>13.181893000000001</v>
      </c>
      <c r="S215" s="3" t="s">
        <v>5529</v>
      </c>
      <c r="T215" s="4">
        <v>6.61</v>
      </c>
      <c r="U215" s="4">
        <v>627.38865897000005</v>
      </c>
      <c r="V215" s="10">
        <v>601.58865800000001</v>
      </c>
      <c r="W215" s="4">
        <v>0</v>
      </c>
      <c r="X215" s="4">
        <v>7.6</v>
      </c>
      <c r="Y215" s="5">
        <v>3.6549999999999998</v>
      </c>
      <c r="Z215" s="4" t="s">
        <v>2924</v>
      </c>
      <c r="AA215" s="10">
        <v>76.2399077277</v>
      </c>
      <c r="AB215" s="10" t="s">
        <v>2924</v>
      </c>
      <c r="AC215" s="4">
        <v>2.452461</v>
      </c>
      <c r="AD215" s="4">
        <v>2.2613989587445</v>
      </c>
      <c r="AE215" s="4">
        <v>2.5252960772379001</v>
      </c>
      <c r="AF215" s="4">
        <v>22.701459</v>
      </c>
      <c r="AG215" s="4">
        <v>10.992940301507501</v>
      </c>
      <c r="AH215" s="4">
        <v>15.067968891671899</v>
      </c>
      <c r="AI215" s="4">
        <v>1.6304879999999999</v>
      </c>
      <c r="AJ215" s="4">
        <v>29.774775000000002</v>
      </c>
    </row>
    <row r="216" spans="1:36" x14ac:dyDescent="0.3">
      <c r="A216" s="1" t="s">
        <v>1662</v>
      </c>
      <c r="B216" s="2">
        <v>4911076</v>
      </c>
      <c r="C216" s="3" t="s">
        <v>2935</v>
      </c>
      <c r="D216" s="4">
        <v>627.45107005</v>
      </c>
      <c r="E216" s="3" t="s">
        <v>2925</v>
      </c>
      <c r="F216" s="3" t="s">
        <v>2926</v>
      </c>
      <c r="G216" s="3" t="s">
        <v>2927</v>
      </c>
      <c r="H216" s="3" t="s">
        <v>2928</v>
      </c>
      <c r="I216" s="3" t="s">
        <v>3575</v>
      </c>
      <c r="J216" s="4">
        <v>-28.611825</v>
      </c>
      <c r="K216" s="4">
        <v>-22.038181000000002</v>
      </c>
      <c r="L216" s="4">
        <v>-14.606396</v>
      </c>
      <c r="M216" s="4">
        <v>-2.045855</v>
      </c>
      <c r="N216" s="4">
        <v>16.830303000000001</v>
      </c>
      <c r="O216" s="4" t="s">
        <v>2924</v>
      </c>
      <c r="P216" s="4">
        <v>0.64159100000000002</v>
      </c>
      <c r="Q216" s="5">
        <v>8.0917030000000008</v>
      </c>
      <c r="R216" s="4">
        <v>171.923419</v>
      </c>
      <c r="S216" s="3" t="s">
        <v>5403</v>
      </c>
      <c r="T216" s="4">
        <v>27.77</v>
      </c>
      <c r="U216" s="4">
        <v>627.45107005</v>
      </c>
      <c r="V216" s="10">
        <v>1646.53207</v>
      </c>
      <c r="W216" s="4">
        <v>0</v>
      </c>
      <c r="X216" s="4">
        <v>39.6</v>
      </c>
      <c r="Y216" s="4">
        <v>22.5106</v>
      </c>
      <c r="Z216" s="4">
        <v>16.830303000000001</v>
      </c>
      <c r="AA216" s="10">
        <v>11.8957865697</v>
      </c>
      <c r="AB216" s="10">
        <v>11.8957865697</v>
      </c>
      <c r="AC216" s="4">
        <v>0.67730400000000002</v>
      </c>
      <c r="AD216" s="4">
        <v>0.6757922398431</v>
      </c>
      <c r="AE216" s="4">
        <v>0.6757922398431</v>
      </c>
      <c r="AF216" s="5">
        <v>8.0917030000000008</v>
      </c>
      <c r="AG216" s="4">
        <v>9.6879588930229996</v>
      </c>
      <c r="AH216" s="4">
        <v>9.6879588930229996</v>
      </c>
      <c r="AI216" s="4">
        <v>0.64159100000000002</v>
      </c>
      <c r="AJ216" s="4">
        <v>1.809121</v>
      </c>
    </row>
    <row r="217" spans="1:36" x14ac:dyDescent="0.3">
      <c r="A217" s="1" t="s">
        <v>1116</v>
      </c>
      <c r="B217" s="2">
        <v>4066585</v>
      </c>
      <c r="C217" s="3" t="s">
        <v>2919</v>
      </c>
      <c r="D217" s="4">
        <v>627.91543823999996</v>
      </c>
      <c r="E217" s="3" t="s">
        <v>2930</v>
      </c>
      <c r="F217" s="3" t="s">
        <v>2953</v>
      </c>
      <c r="G217" s="3" t="s">
        <v>2954</v>
      </c>
      <c r="H217" s="3" t="s">
        <v>2955</v>
      </c>
      <c r="I217" s="3" t="s">
        <v>3155</v>
      </c>
      <c r="J217" s="4">
        <v>31.401869000000001</v>
      </c>
      <c r="K217" s="4">
        <v>16.487158000000001</v>
      </c>
      <c r="L217" s="4">
        <v>1.6263099999999999</v>
      </c>
      <c r="M217" s="4">
        <v>2.7027030000000001</v>
      </c>
      <c r="N217" s="4">
        <v>6.4807560000000004</v>
      </c>
      <c r="O217" s="4">
        <v>188.72483199999999</v>
      </c>
      <c r="P217" s="4">
        <v>1.327542</v>
      </c>
      <c r="Q217" s="4" t="s">
        <v>2934</v>
      </c>
      <c r="R217" s="4">
        <v>22.193000000000001</v>
      </c>
      <c r="S217" s="3" t="s">
        <v>4858</v>
      </c>
      <c r="T217" s="4">
        <v>28.12</v>
      </c>
      <c r="U217" s="4">
        <v>627.91543823999996</v>
      </c>
      <c r="V217" s="10">
        <v>958.19943799999999</v>
      </c>
      <c r="W217" s="4">
        <v>7.0412517780938799</v>
      </c>
      <c r="X217" s="4">
        <v>28.5</v>
      </c>
      <c r="Y217" s="4">
        <v>19.2</v>
      </c>
      <c r="Z217" s="4">
        <v>6.4807560000000004</v>
      </c>
      <c r="AA217" s="10">
        <v>13.806851379899999</v>
      </c>
      <c r="AB217" s="10">
        <v>13.806851379899999</v>
      </c>
      <c r="AC217" s="4">
        <v>9.9170929999999995</v>
      </c>
      <c r="AD217" s="4">
        <v>9.7554134380643998</v>
      </c>
      <c r="AE217" s="4">
        <v>9.7554134380643998</v>
      </c>
      <c r="AF217" s="4" t="s">
        <v>2934</v>
      </c>
      <c r="AG217" s="4" t="s">
        <v>2934</v>
      </c>
      <c r="AH217" s="4" t="s">
        <v>2934</v>
      </c>
      <c r="AI217" s="4">
        <v>1.327542</v>
      </c>
      <c r="AJ217" s="4">
        <v>1.327542</v>
      </c>
    </row>
    <row r="218" spans="1:36" x14ac:dyDescent="0.3">
      <c r="A218" s="1" t="s">
        <v>2541</v>
      </c>
      <c r="B218" s="2">
        <v>106576361</v>
      </c>
      <c r="C218" s="3" t="s">
        <v>2940</v>
      </c>
      <c r="D218" s="4">
        <v>629.38260000000002</v>
      </c>
      <c r="E218" s="3" t="s">
        <v>2930</v>
      </c>
      <c r="F218" s="3" t="s">
        <v>2953</v>
      </c>
      <c r="G218" s="3" t="s">
        <v>2954</v>
      </c>
      <c r="H218" s="3" t="s">
        <v>2955</v>
      </c>
      <c r="I218" s="3"/>
      <c r="J218" s="4">
        <v>0.44026399999999999</v>
      </c>
      <c r="K218" s="4">
        <v>-2.9877999999999998E-2</v>
      </c>
      <c r="L218" s="4">
        <v>6.9783999999999999E-2</v>
      </c>
      <c r="M218" s="4">
        <v>7.9760999999999999E-2</v>
      </c>
      <c r="N218" s="4" t="s">
        <v>2934</v>
      </c>
      <c r="O218" s="4" t="s">
        <v>2934</v>
      </c>
      <c r="P218" s="4" t="s">
        <v>2934</v>
      </c>
      <c r="Q218" s="4" t="s">
        <v>2934</v>
      </c>
      <c r="R218" s="4" t="s">
        <v>2934</v>
      </c>
      <c r="S218" s="3" t="s">
        <v>6279</v>
      </c>
      <c r="T218" s="4">
        <v>50.19</v>
      </c>
      <c r="U218" s="4">
        <v>629.38260000000002</v>
      </c>
      <c r="V218" s="10" t="s">
        <v>2934</v>
      </c>
      <c r="W218" s="4">
        <v>4.3285977286312001</v>
      </c>
      <c r="X218" s="4">
        <v>50.210900000000002</v>
      </c>
      <c r="Y218" s="4">
        <v>49.83</v>
      </c>
      <c r="Z218" s="4" t="s">
        <v>2934</v>
      </c>
      <c r="AA218" s="10" t="s">
        <v>2934</v>
      </c>
      <c r="AB218" s="10" t="s">
        <v>2934</v>
      </c>
      <c r="AC218" s="4" t="s">
        <v>2934</v>
      </c>
      <c r="AD218" s="4" t="s">
        <v>2934</v>
      </c>
      <c r="AE218" s="4" t="s">
        <v>2934</v>
      </c>
      <c r="AF218" s="4" t="s">
        <v>2934</v>
      </c>
      <c r="AG218" s="4" t="s">
        <v>2934</v>
      </c>
      <c r="AH218" s="4" t="s">
        <v>2934</v>
      </c>
      <c r="AI218" s="4" t="s">
        <v>2934</v>
      </c>
      <c r="AJ218" s="4" t="s">
        <v>2934</v>
      </c>
    </row>
    <row r="219" spans="1:36" x14ac:dyDescent="0.3">
      <c r="A219" s="1" t="s">
        <v>2689</v>
      </c>
      <c r="B219" s="2">
        <v>4367419</v>
      </c>
      <c r="C219" s="3" t="s">
        <v>2935</v>
      </c>
      <c r="D219" s="4">
        <v>630.12504010999999</v>
      </c>
      <c r="E219" s="3" t="s">
        <v>3031</v>
      </c>
      <c r="F219" s="3" t="s">
        <v>3031</v>
      </c>
      <c r="G219" s="3" t="s">
        <v>3032</v>
      </c>
      <c r="H219" s="3" t="s">
        <v>3068</v>
      </c>
      <c r="I219" s="3" t="s">
        <v>3713</v>
      </c>
      <c r="J219" s="4">
        <v>46.609611999999998</v>
      </c>
      <c r="K219" s="4">
        <v>-33.916913999999998</v>
      </c>
      <c r="L219" s="4">
        <v>-14.837476000000001</v>
      </c>
      <c r="M219" s="4">
        <v>2.34375</v>
      </c>
      <c r="N219" s="4">
        <v>7.2211410000000003</v>
      </c>
      <c r="O219" s="4">
        <v>16.231777999999998</v>
      </c>
      <c r="P219" s="4">
        <v>0.61626599999999998</v>
      </c>
      <c r="Q219" s="4">
        <v>6.495641</v>
      </c>
      <c r="R219" s="4" t="s">
        <v>2924</v>
      </c>
      <c r="S219" s="3" t="s">
        <v>6427</v>
      </c>
      <c r="T219" s="4">
        <v>22.27</v>
      </c>
      <c r="U219" s="4">
        <v>630.12504010999999</v>
      </c>
      <c r="V219" s="10">
        <v>1285.3250399999999</v>
      </c>
      <c r="W219" s="4">
        <v>1.43691064211944</v>
      </c>
      <c r="X219" s="4">
        <v>41.75</v>
      </c>
      <c r="Y219" s="5">
        <v>12.12</v>
      </c>
      <c r="Z219" s="4">
        <v>7.2211410000000003</v>
      </c>
      <c r="AA219" s="10">
        <v>7.2992461488</v>
      </c>
      <c r="AB219" s="10">
        <v>9.0052567730999993</v>
      </c>
      <c r="AC219" s="4">
        <v>0.61886699999999994</v>
      </c>
      <c r="AD219" s="4" t="s">
        <v>2934</v>
      </c>
      <c r="AE219" s="4" t="s">
        <v>2934</v>
      </c>
      <c r="AF219" s="4">
        <v>6.495641</v>
      </c>
      <c r="AG219" s="4" t="s">
        <v>2934</v>
      </c>
      <c r="AH219" s="4" t="s">
        <v>2934</v>
      </c>
      <c r="AI219" s="4">
        <v>0.61626599999999998</v>
      </c>
      <c r="AJ219" s="5">
        <v>0.98426599999999997</v>
      </c>
    </row>
    <row r="220" spans="1:36" x14ac:dyDescent="0.3">
      <c r="A220" s="1" t="s">
        <v>913</v>
      </c>
      <c r="B220" s="2">
        <v>13586222</v>
      </c>
      <c r="C220" s="3" t="s">
        <v>2940</v>
      </c>
      <c r="D220" s="4">
        <v>631.15</v>
      </c>
      <c r="E220" s="3" t="s">
        <v>2930</v>
      </c>
      <c r="F220" s="3" t="s">
        <v>2953</v>
      </c>
      <c r="G220" s="3" t="s">
        <v>2954</v>
      </c>
      <c r="H220" s="3" t="s">
        <v>2955</v>
      </c>
      <c r="I220" s="3"/>
      <c r="J220" s="4">
        <v>35.438606</v>
      </c>
      <c r="K220" s="4">
        <v>12.124711</v>
      </c>
      <c r="L220" s="4">
        <v>5.7273519999999998</v>
      </c>
      <c r="M220" s="4">
        <v>0.97753699999999999</v>
      </c>
      <c r="N220" s="4" t="s">
        <v>2934</v>
      </c>
      <c r="O220" s="4" t="s">
        <v>2934</v>
      </c>
      <c r="P220" s="4" t="s">
        <v>2934</v>
      </c>
      <c r="Q220" s="4" t="s">
        <v>2934</v>
      </c>
      <c r="R220" s="4" t="s">
        <v>2934</v>
      </c>
      <c r="S220" s="3" t="s">
        <v>4655</v>
      </c>
      <c r="T220" s="4">
        <v>48.55</v>
      </c>
      <c r="U220" s="4">
        <v>631.15</v>
      </c>
      <c r="V220" s="10" t="s">
        <v>2934</v>
      </c>
      <c r="W220" s="4">
        <v>0.76972872767719203</v>
      </c>
      <c r="X220" s="4">
        <v>50.09</v>
      </c>
      <c r="Y220" s="4">
        <v>34.29</v>
      </c>
      <c r="Z220" s="4" t="s">
        <v>2934</v>
      </c>
      <c r="AA220" s="10" t="s">
        <v>2934</v>
      </c>
      <c r="AB220" s="10" t="s">
        <v>2934</v>
      </c>
      <c r="AC220" s="4" t="s">
        <v>2934</v>
      </c>
      <c r="AD220" s="4" t="s">
        <v>2934</v>
      </c>
      <c r="AE220" s="4" t="s">
        <v>2934</v>
      </c>
      <c r="AF220" s="4" t="s">
        <v>2934</v>
      </c>
      <c r="AG220" s="4" t="s">
        <v>2934</v>
      </c>
      <c r="AH220" s="4" t="s">
        <v>2934</v>
      </c>
      <c r="AI220" s="4" t="s">
        <v>2934</v>
      </c>
      <c r="AJ220" s="4" t="s">
        <v>2934</v>
      </c>
    </row>
    <row r="221" spans="1:36" x14ac:dyDescent="0.3">
      <c r="A221" s="1" t="s">
        <v>602</v>
      </c>
      <c r="B221" s="2">
        <v>26021653</v>
      </c>
      <c r="C221" s="3" t="s">
        <v>2919</v>
      </c>
      <c r="D221" s="4">
        <v>631.44015786</v>
      </c>
      <c r="E221" s="3" t="s">
        <v>2945</v>
      </c>
      <c r="F221" s="3" t="s">
        <v>2946</v>
      </c>
      <c r="G221" s="3" t="s">
        <v>2947</v>
      </c>
      <c r="H221" s="3" t="s">
        <v>2989</v>
      </c>
      <c r="I221" s="3" t="s">
        <v>2949</v>
      </c>
      <c r="J221" s="4">
        <v>36.391913000000002</v>
      </c>
      <c r="K221" s="4">
        <v>29.160530000000001</v>
      </c>
      <c r="L221" s="4">
        <v>10.175879</v>
      </c>
      <c r="M221" s="4">
        <v>1.153403</v>
      </c>
      <c r="N221" s="4" t="s">
        <v>2924</v>
      </c>
      <c r="O221" s="4">
        <v>23.702703</v>
      </c>
      <c r="P221" s="4">
        <v>3.1775359999999999</v>
      </c>
      <c r="Q221" s="4">
        <v>94.063204999999996</v>
      </c>
      <c r="R221" s="4">
        <v>17.848012000000001</v>
      </c>
      <c r="S221" s="3" t="s">
        <v>4345</v>
      </c>
      <c r="T221" s="4">
        <v>8.77</v>
      </c>
      <c r="U221" s="4">
        <v>631.44015786</v>
      </c>
      <c r="V221" s="10">
        <v>581.38115700000003</v>
      </c>
      <c r="W221" s="4">
        <v>0</v>
      </c>
      <c r="X221" s="5">
        <v>9.59</v>
      </c>
      <c r="Y221" s="4">
        <v>5.44</v>
      </c>
      <c r="Z221" s="4" t="s">
        <v>2924</v>
      </c>
      <c r="AA221" s="10">
        <v>194.88888888880001</v>
      </c>
      <c r="AB221" s="10">
        <v>175.4</v>
      </c>
      <c r="AC221" s="4">
        <v>1.71086</v>
      </c>
      <c r="AD221" s="4">
        <v>1.581871171545</v>
      </c>
      <c r="AE221" s="4">
        <v>1.6645703499891</v>
      </c>
      <c r="AF221" s="4">
        <v>94.063204999999996</v>
      </c>
      <c r="AG221" s="4">
        <v>19.097367440791</v>
      </c>
      <c r="AH221" s="4">
        <v>22.190120496183201</v>
      </c>
      <c r="AI221" s="4">
        <v>3.1775359999999999</v>
      </c>
      <c r="AJ221" s="4">
        <v>8.7090370000000004</v>
      </c>
    </row>
    <row r="222" spans="1:36" x14ac:dyDescent="0.3">
      <c r="A222" s="1" t="s">
        <v>1376</v>
      </c>
      <c r="B222" s="2">
        <v>10821779</v>
      </c>
      <c r="C222" s="3" t="s">
        <v>2940</v>
      </c>
      <c r="D222" s="4">
        <v>632.01605015999996</v>
      </c>
      <c r="E222" s="3" t="s">
        <v>2930</v>
      </c>
      <c r="F222" s="3" t="s">
        <v>2953</v>
      </c>
      <c r="G222" s="3" t="s">
        <v>2954</v>
      </c>
      <c r="H222" s="3" t="s">
        <v>2955</v>
      </c>
      <c r="I222" s="3"/>
      <c r="J222" s="4">
        <v>15.842955999999999</v>
      </c>
      <c r="K222" s="4">
        <v>3.9888E-2</v>
      </c>
      <c r="L222" s="4">
        <v>-3.5983420000000002</v>
      </c>
      <c r="M222" s="4">
        <v>0.36014400000000002</v>
      </c>
      <c r="N222" s="4" t="s">
        <v>2934</v>
      </c>
      <c r="O222" s="4" t="s">
        <v>2934</v>
      </c>
      <c r="P222" s="4" t="s">
        <v>2934</v>
      </c>
      <c r="Q222" s="4" t="s">
        <v>2934</v>
      </c>
      <c r="R222" s="4" t="s">
        <v>2934</v>
      </c>
      <c r="S222" s="3" t="s">
        <v>5118</v>
      </c>
      <c r="T222" s="4">
        <v>50.16</v>
      </c>
      <c r="U222" s="4">
        <v>632.01605015999996</v>
      </c>
      <c r="V222" s="10" t="s">
        <v>2934</v>
      </c>
      <c r="W222" s="4">
        <v>1.56929212362911</v>
      </c>
      <c r="X222" s="4">
        <v>52.38</v>
      </c>
      <c r="Y222" s="4">
        <v>42.580100000000002</v>
      </c>
      <c r="Z222" s="4" t="s">
        <v>2934</v>
      </c>
      <c r="AA222" s="10" t="s">
        <v>2934</v>
      </c>
      <c r="AB222" s="10" t="s">
        <v>2934</v>
      </c>
      <c r="AC222" s="4" t="s">
        <v>2934</v>
      </c>
      <c r="AD222" s="4" t="s">
        <v>2934</v>
      </c>
      <c r="AE222" s="4" t="s">
        <v>2934</v>
      </c>
      <c r="AF222" s="4" t="s">
        <v>2934</v>
      </c>
      <c r="AG222" s="4" t="s">
        <v>2934</v>
      </c>
      <c r="AH222" s="4" t="s">
        <v>2934</v>
      </c>
      <c r="AI222" s="4" t="s">
        <v>2934</v>
      </c>
      <c r="AJ222" s="4" t="s">
        <v>2934</v>
      </c>
    </row>
    <row r="223" spans="1:36" x14ac:dyDescent="0.3">
      <c r="A223" s="1" t="s">
        <v>1901</v>
      </c>
      <c r="B223" s="2">
        <v>28727112</v>
      </c>
      <c r="C223" s="3" t="s">
        <v>2935</v>
      </c>
      <c r="D223" s="4">
        <v>632.37753810000004</v>
      </c>
      <c r="E223" s="3" t="s">
        <v>2930</v>
      </c>
      <c r="F223" s="3" t="s">
        <v>2953</v>
      </c>
      <c r="G223" s="3" t="s">
        <v>2954</v>
      </c>
      <c r="H223" s="3" t="s">
        <v>2955</v>
      </c>
      <c r="I223" s="3"/>
      <c r="J223" s="4">
        <v>-6.3944530000000004</v>
      </c>
      <c r="K223" s="4">
        <v>-17.403127000000001</v>
      </c>
      <c r="L223" s="4">
        <v>-10.596026999999999</v>
      </c>
      <c r="M223" s="4">
        <v>-0.49140099999999998</v>
      </c>
      <c r="N223" s="4" t="s">
        <v>2934</v>
      </c>
      <c r="O223" s="4" t="s">
        <v>2934</v>
      </c>
      <c r="P223" s="4" t="s">
        <v>2934</v>
      </c>
      <c r="Q223" s="4" t="s">
        <v>2934</v>
      </c>
      <c r="R223" s="4" t="s">
        <v>2934</v>
      </c>
      <c r="S223" s="3" t="s">
        <v>5641</v>
      </c>
      <c r="T223" s="4">
        <v>12.15</v>
      </c>
      <c r="U223" s="4">
        <v>632.37753810000004</v>
      </c>
      <c r="V223" s="10" t="s">
        <v>2934</v>
      </c>
      <c r="W223" s="4">
        <v>12.3456790123457</v>
      </c>
      <c r="X223" s="4">
        <v>14.96</v>
      </c>
      <c r="Y223" s="5">
        <v>11.28</v>
      </c>
      <c r="Z223" s="4" t="s">
        <v>2934</v>
      </c>
      <c r="AA223" s="10" t="s">
        <v>2934</v>
      </c>
      <c r="AB223" s="10" t="s">
        <v>2934</v>
      </c>
      <c r="AC223" s="4" t="s">
        <v>2934</v>
      </c>
      <c r="AD223" s="4" t="s">
        <v>2934</v>
      </c>
      <c r="AE223" s="4" t="s">
        <v>2934</v>
      </c>
      <c r="AF223" s="4" t="s">
        <v>2934</v>
      </c>
      <c r="AG223" s="4" t="s">
        <v>2934</v>
      </c>
      <c r="AH223" s="4" t="s">
        <v>2934</v>
      </c>
      <c r="AI223" s="4" t="s">
        <v>2934</v>
      </c>
      <c r="AJ223" s="4" t="s">
        <v>2934</v>
      </c>
    </row>
    <row r="224" spans="1:36" x14ac:dyDescent="0.3">
      <c r="A224" s="1" t="s">
        <v>2607</v>
      </c>
      <c r="B224" s="2">
        <v>100465</v>
      </c>
      <c r="C224" s="3" t="s">
        <v>2919</v>
      </c>
      <c r="D224" s="4">
        <v>635.32867085999999</v>
      </c>
      <c r="E224" s="3" t="s">
        <v>2930</v>
      </c>
      <c r="F224" s="3" t="s">
        <v>2931</v>
      </c>
      <c r="G224" s="3" t="s">
        <v>2931</v>
      </c>
      <c r="H224" s="3" t="s">
        <v>2932</v>
      </c>
      <c r="I224" s="3" t="s">
        <v>2933</v>
      </c>
      <c r="J224" s="4">
        <v>7.6328500000000004</v>
      </c>
      <c r="K224" s="4">
        <v>2.767528</v>
      </c>
      <c r="L224" s="4">
        <v>-11.022364</v>
      </c>
      <c r="M224" s="4">
        <v>-0.446828</v>
      </c>
      <c r="N224" s="4">
        <v>13.368</v>
      </c>
      <c r="O224" s="4">
        <v>11.084576999999999</v>
      </c>
      <c r="P224" s="4">
        <v>0.94964800000000005</v>
      </c>
      <c r="Q224" s="4" t="s">
        <v>2934</v>
      </c>
      <c r="R224" s="4" t="s">
        <v>2934</v>
      </c>
      <c r="S224" s="3" t="s">
        <v>6345</v>
      </c>
      <c r="T224" s="4">
        <v>33.42</v>
      </c>
      <c r="U224" s="4">
        <v>635.32867085999999</v>
      </c>
      <c r="V224" s="10" t="s">
        <v>2934</v>
      </c>
      <c r="W224" s="4">
        <v>4.3087971274685799</v>
      </c>
      <c r="X224" s="4">
        <v>38.89</v>
      </c>
      <c r="Y224" s="4">
        <v>25.83</v>
      </c>
      <c r="Z224" s="4">
        <v>13.475806</v>
      </c>
      <c r="AA224" s="10">
        <v>13.1058823529</v>
      </c>
      <c r="AB224" s="10">
        <v>13.878151260499999</v>
      </c>
      <c r="AC224" s="4" t="s">
        <v>2934</v>
      </c>
      <c r="AD224" s="4" t="s">
        <v>2934</v>
      </c>
      <c r="AE224" s="4" t="s">
        <v>2934</v>
      </c>
      <c r="AF224" s="4" t="s">
        <v>2934</v>
      </c>
      <c r="AG224" s="4" t="s">
        <v>2934</v>
      </c>
      <c r="AH224" s="4" t="s">
        <v>2934</v>
      </c>
      <c r="AI224" s="4">
        <v>0.94964800000000005</v>
      </c>
      <c r="AJ224" s="4">
        <v>0.94964800000000005</v>
      </c>
    </row>
    <row r="225" spans="1:36" x14ac:dyDescent="0.3">
      <c r="A225" s="1" t="s">
        <v>1832</v>
      </c>
      <c r="B225" s="2">
        <v>4064598</v>
      </c>
      <c r="C225" s="3" t="s">
        <v>2935</v>
      </c>
      <c r="D225" s="4">
        <v>635.75514029999999</v>
      </c>
      <c r="E225" s="3" t="s">
        <v>3093</v>
      </c>
      <c r="F225" s="3" t="s">
        <v>3093</v>
      </c>
      <c r="G225" s="3" t="s">
        <v>3172</v>
      </c>
      <c r="H225" s="3" t="s">
        <v>3173</v>
      </c>
      <c r="I225" s="3" t="s">
        <v>3174</v>
      </c>
      <c r="J225" s="4">
        <v>10.692771</v>
      </c>
      <c r="K225" s="4">
        <v>6.2138730000000004</v>
      </c>
      <c r="L225" s="4">
        <v>-11.338963</v>
      </c>
      <c r="M225" s="4">
        <v>0.27285100000000001</v>
      </c>
      <c r="N225" s="4">
        <v>18.992248</v>
      </c>
      <c r="O225" s="4">
        <v>15.943600999999999</v>
      </c>
      <c r="P225" s="4">
        <v>2.0087459999999999</v>
      </c>
      <c r="Q225" s="4">
        <v>7.284376</v>
      </c>
      <c r="R225" s="4">
        <v>2.8954550000000001</v>
      </c>
      <c r="S225" s="3" t="s">
        <v>6647</v>
      </c>
      <c r="T225" s="4">
        <v>7.35</v>
      </c>
      <c r="U225" s="4">
        <v>635.75514029999999</v>
      </c>
      <c r="V225" s="10">
        <v>616.76814000000002</v>
      </c>
      <c r="W225" s="4">
        <v>0</v>
      </c>
      <c r="X225" s="4">
        <v>8.65</v>
      </c>
      <c r="Y225" s="5">
        <v>5.6101000000000001</v>
      </c>
      <c r="Z225" s="4" t="s">
        <v>2924</v>
      </c>
      <c r="AA225" s="10">
        <v>22.4977043158</v>
      </c>
      <c r="AB225" s="10">
        <v>21.407974834699999</v>
      </c>
      <c r="AC225" s="4">
        <v>0.82414600000000005</v>
      </c>
      <c r="AD225" s="4">
        <v>2.6012052704962998</v>
      </c>
      <c r="AE225" s="4">
        <v>2.8234051503163</v>
      </c>
      <c r="AF225" s="4">
        <v>7.284376</v>
      </c>
      <c r="AG225" s="4">
        <v>9.3797622089204005</v>
      </c>
      <c r="AH225" s="4">
        <v>11.5533554509348</v>
      </c>
      <c r="AI225" s="4">
        <v>2.0087459999999999</v>
      </c>
      <c r="AJ225" s="4">
        <v>2.4631370000000001</v>
      </c>
    </row>
    <row r="226" spans="1:36" x14ac:dyDescent="0.3">
      <c r="A226" s="1" t="s">
        <v>465</v>
      </c>
      <c r="B226" s="2">
        <v>5735545</v>
      </c>
      <c r="C226" s="3" t="s">
        <v>2919</v>
      </c>
      <c r="D226" s="4">
        <v>636.17093676000002</v>
      </c>
      <c r="E226" s="3" t="s">
        <v>2930</v>
      </c>
      <c r="F226" s="3" t="s">
        <v>2953</v>
      </c>
      <c r="G226" s="3" t="s">
        <v>2954</v>
      </c>
      <c r="H226" s="3" t="s">
        <v>2955</v>
      </c>
      <c r="I226" s="3" t="s">
        <v>2971</v>
      </c>
      <c r="J226" s="4">
        <v>24.671385000000001</v>
      </c>
      <c r="K226" s="4">
        <v>-1.24149</v>
      </c>
      <c r="L226" s="4">
        <v>4.1385139999999998</v>
      </c>
      <c r="M226" s="4">
        <v>4.0568E-2</v>
      </c>
      <c r="N226" s="4" t="s">
        <v>2934</v>
      </c>
      <c r="O226" s="4" t="s">
        <v>2934</v>
      </c>
      <c r="P226" s="4" t="s">
        <v>2934</v>
      </c>
      <c r="Q226" s="4" t="s">
        <v>2934</v>
      </c>
      <c r="R226" s="4" t="s">
        <v>2934</v>
      </c>
      <c r="S226" s="3" t="s">
        <v>4208</v>
      </c>
      <c r="T226" s="4">
        <v>24.66</v>
      </c>
      <c r="U226" s="4">
        <v>636.17093676000002</v>
      </c>
      <c r="V226" s="10" t="s">
        <v>2934</v>
      </c>
      <c r="W226" s="4">
        <v>9.4890510948905096</v>
      </c>
      <c r="X226" s="4">
        <v>26.164000000000001</v>
      </c>
      <c r="Y226" s="4">
        <v>19.129899999999999</v>
      </c>
      <c r="Z226" s="4" t="s">
        <v>2934</v>
      </c>
      <c r="AA226" s="10" t="s">
        <v>2934</v>
      </c>
      <c r="AB226" s="10" t="s">
        <v>2934</v>
      </c>
      <c r="AC226" s="4" t="s">
        <v>2934</v>
      </c>
      <c r="AD226" s="4" t="s">
        <v>2934</v>
      </c>
      <c r="AE226" s="4" t="s">
        <v>2934</v>
      </c>
      <c r="AF226" s="4" t="s">
        <v>2934</v>
      </c>
      <c r="AG226" s="4" t="s">
        <v>2934</v>
      </c>
      <c r="AH226" s="4" t="s">
        <v>2934</v>
      </c>
      <c r="AI226" s="4" t="s">
        <v>2934</v>
      </c>
      <c r="AJ226" s="4" t="s">
        <v>2934</v>
      </c>
    </row>
    <row r="227" spans="1:36" x14ac:dyDescent="0.3">
      <c r="A227" s="1" t="s">
        <v>2564</v>
      </c>
      <c r="B227" s="2">
        <v>4388004</v>
      </c>
      <c r="C227" s="3" t="s">
        <v>2956</v>
      </c>
      <c r="D227" s="4">
        <v>636.66680784000005</v>
      </c>
      <c r="E227" s="3" t="s">
        <v>3102</v>
      </c>
      <c r="F227" s="3" t="s">
        <v>3103</v>
      </c>
      <c r="G227" s="3" t="s">
        <v>3292</v>
      </c>
      <c r="H227" s="3" t="s">
        <v>3375</v>
      </c>
      <c r="I227" s="3" t="s">
        <v>3573</v>
      </c>
      <c r="J227" s="4">
        <v>-27.076167000000002</v>
      </c>
      <c r="K227" s="4">
        <v>-14.614499</v>
      </c>
      <c r="L227" s="4">
        <v>-9.4569860000000006</v>
      </c>
      <c r="M227" s="4">
        <v>4.2134830000000001</v>
      </c>
      <c r="N227" s="4" t="s">
        <v>2924</v>
      </c>
      <c r="O227" s="4">
        <v>7.2638280000000002</v>
      </c>
      <c r="P227" s="4">
        <v>5.7011139999999996</v>
      </c>
      <c r="Q227" s="4">
        <v>7.548349</v>
      </c>
      <c r="R227" s="4">
        <v>5.4592400000000003</v>
      </c>
      <c r="S227" s="3" t="s">
        <v>6302</v>
      </c>
      <c r="T227" s="4">
        <v>14.84</v>
      </c>
      <c r="U227" s="4">
        <v>636.66680784000005</v>
      </c>
      <c r="V227" s="10">
        <v>937.82380699999999</v>
      </c>
      <c r="W227" s="4">
        <v>0</v>
      </c>
      <c r="X227" s="4">
        <v>26.42</v>
      </c>
      <c r="Y227" s="4">
        <v>13.06</v>
      </c>
      <c r="Z227" s="4" t="s">
        <v>2924</v>
      </c>
      <c r="AA227" s="10">
        <v>31.5409139213</v>
      </c>
      <c r="AB227" s="10" t="s">
        <v>2924</v>
      </c>
      <c r="AC227" s="4">
        <v>1.0733649999999999</v>
      </c>
      <c r="AD227" s="4">
        <v>1.226262437036</v>
      </c>
      <c r="AE227" s="4">
        <v>1.1428878267866001</v>
      </c>
      <c r="AF227" s="4">
        <v>7.548349</v>
      </c>
      <c r="AG227" s="4">
        <v>7.5699081350634998</v>
      </c>
      <c r="AH227" s="4">
        <v>5.8655706808968002</v>
      </c>
      <c r="AI227" s="4">
        <v>5.7011139999999996</v>
      </c>
      <c r="AJ227" s="4" t="s">
        <v>2924</v>
      </c>
    </row>
    <row r="228" spans="1:36" x14ac:dyDescent="0.3">
      <c r="A228" s="1" t="s">
        <v>1734</v>
      </c>
      <c r="B228" s="2">
        <v>28655444</v>
      </c>
      <c r="C228" s="3" t="s">
        <v>2919</v>
      </c>
      <c r="D228" s="4">
        <v>638.03433657999994</v>
      </c>
      <c r="E228" s="3" t="s">
        <v>2920</v>
      </c>
      <c r="F228" s="3" t="s">
        <v>2921</v>
      </c>
      <c r="G228" s="3" t="s">
        <v>2941</v>
      </c>
      <c r="H228" s="3" t="s">
        <v>2941</v>
      </c>
      <c r="I228" s="3" t="s">
        <v>2942</v>
      </c>
      <c r="J228" s="4">
        <v>49.069766999999999</v>
      </c>
      <c r="K228" s="5">
        <v>7.7310920000000003</v>
      </c>
      <c r="L228" s="4">
        <v>-2.2120519999999999</v>
      </c>
      <c r="M228" s="4">
        <v>3.8897889999999999</v>
      </c>
      <c r="N228" s="4" t="s">
        <v>2924</v>
      </c>
      <c r="O228" s="4" t="s">
        <v>2924</v>
      </c>
      <c r="P228" s="4">
        <v>2.6921460000000002</v>
      </c>
      <c r="Q228" s="4" t="s">
        <v>2934</v>
      </c>
      <c r="R228" s="4" t="s">
        <v>2924</v>
      </c>
      <c r="S228" s="3" t="s">
        <v>5475</v>
      </c>
      <c r="T228" s="4">
        <v>12.82</v>
      </c>
      <c r="U228" s="4">
        <v>638.03433657999994</v>
      </c>
      <c r="V228" s="10">
        <v>374.43133599999999</v>
      </c>
      <c r="W228" s="4">
        <v>0</v>
      </c>
      <c r="X228" s="4">
        <v>16.905000000000001</v>
      </c>
      <c r="Y228" s="5">
        <v>7.95</v>
      </c>
      <c r="Z228" s="4" t="s">
        <v>2924</v>
      </c>
      <c r="AA228" s="10" t="s">
        <v>2924</v>
      </c>
      <c r="AB228" s="10" t="s">
        <v>2924</v>
      </c>
      <c r="AC228" s="4" t="s">
        <v>2934</v>
      </c>
      <c r="AD228" s="4" t="s">
        <v>2934</v>
      </c>
      <c r="AE228" s="4" t="s">
        <v>2934</v>
      </c>
      <c r="AF228" s="4" t="s">
        <v>2934</v>
      </c>
      <c r="AG228" s="4" t="s">
        <v>2924</v>
      </c>
      <c r="AH228" s="4" t="s">
        <v>2924</v>
      </c>
      <c r="AI228" s="4">
        <v>2.6921460000000002</v>
      </c>
      <c r="AJ228" s="4">
        <v>2.6921460000000002</v>
      </c>
    </row>
    <row r="229" spans="1:36" x14ac:dyDescent="0.3">
      <c r="A229" s="1" t="s">
        <v>763</v>
      </c>
      <c r="B229" s="2">
        <v>106541243</v>
      </c>
      <c r="C229" s="3" t="s">
        <v>2940</v>
      </c>
      <c r="D229" s="4">
        <v>638.07974999999999</v>
      </c>
      <c r="E229" s="3" t="s">
        <v>2930</v>
      </c>
      <c r="F229" s="3" t="s">
        <v>2953</v>
      </c>
      <c r="G229" s="3" t="s">
        <v>2954</v>
      </c>
      <c r="H229" s="3" t="s">
        <v>2955</v>
      </c>
      <c r="I229" s="3"/>
      <c r="J229" s="4">
        <v>250.87908100000001</v>
      </c>
      <c r="K229" s="4">
        <v>4.722639</v>
      </c>
      <c r="L229" s="4">
        <v>-12.169930000000001</v>
      </c>
      <c r="M229" s="4">
        <v>1.9814369999999999</v>
      </c>
      <c r="N229" s="4" t="s">
        <v>2934</v>
      </c>
      <c r="O229" s="4" t="s">
        <v>2934</v>
      </c>
      <c r="P229" s="4" t="s">
        <v>2934</v>
      </c>
      <c r="Q229" s="4" t="s">
        <v>2934</v>
      </c>
      <c r="R229" s="4" t="s">
        <v>2934</v>
      </c>
      <c r="S229" s="3" t="s">
        <v>4506</v>
      </c>
      <c r="T229" s="5">
        <v>97.79</v>
      </c>
      <c r="U229" s="4">
        <v>638.07974999999999</v>
      </c>
      <c r="V229" s="10" t="s">
        <v>2934</v>
      </c>
      <c r="W229" s="4">
        <v>2.6607628591880599</v>
      </c>
      <c r="X229" s="4">
        <v>146.87</v>
      </c>
      <c r="Y229" s="4">
        <v>26.01</v>
      </c>
      <c r="Z229" s="4" t="s">
        <v>2934</v>
      </c>
      <c r="AA229" s="10" t="s">
        <v>2934</v>
      </c>
      <c r="AB229" s="10" t="s">
        <v>2934</v>
      </c>
      <c r="AC229" s="4" t="s">
        <v>2934</v>
      </c>
      <c r="AD229" s="4" t="s">
        <v>2934</v>
      </c>
      <c r="AE229" s="4" t="s">
        <v>2934</v>
      </c>
      <c r="AF229" s="4" t="s">
        <v>2934</v>
      </c>
      <c r="AG229" s="4" t="s">
        <v>2934</v>
      </c>
      <c r="AH229" s="4" t="s">
        <v>2934</v>
      </c>
      <c r="AI229" s="4" t="s">
        <v>2934</v>
      </c>
      <c r="AJ229" s="4" t="s">
        <v>2934</v>
      </c>
    </row>
    <row r="230" spans="1:36" x14ac:dyDescent="0.3">
      <c r="A230" s="1" t="s">
        <v>1128</v>
      </c>
      <c r="B230" s="2">
        <v>5738293</v>
      </c>
      <c r="C230" s="3" t="s">
        <v>2940</v>
      </c>
      <c r="D230" s="4">
        <v>638.45119999999997</v>
      </c>
      <c r="E230" s="3" t="s">
        <v>2930</v>
      </c>
      <c r="F230" s="3" t="s">
        <v>2953</v>
      </c>
      <c r="G230" s="3" t="s">
        <v>2954</v>
      </c>
      <c r="H230" s="3" t="s">
        <v>2955</v>
      </c>
      <c r="I230" s="3"/>
      <c r="J230" s="4">
        <v>18.802395000000001</v>
      </c>
      <c r="K230" s="4">
        <v>1.6393439999999999</v>
      </c>
      <c r="L230" s="4">
        <v>-1.8550580000000001</v>
      </c>
      <c r="M230" s="4">
        <v>0.22733</v>
      </c>
      <c r="N230" s="4" t="s">
        <v>2934</v>
      </c>
      <c r="O230" s="4" t="s">
        <v>2934</v>
      </c>
      <c r="P230" s="4" t="s">
        <v>2934</v>
      </c>
      <c r="Q230" s="4" t="s">
        <v>2934</v>
      </c>
      <c r="R230" s="4" t="s">
        <v>2934</v>
      </c>
      <c r="S230" s="3" t="s">
        <v>4870</v>
      </c>
      <c r="T230" s="4">
        <v>39.68</v>
      </c>
      <c r="U230" s="4">
        <v>638.45119999999997</v>
      </c>
      <c r="V230" s="10" t="s">
        <v>2934</v>
      </c>
      <c r="W230" s="4">
        <v>0.72291178894469799</v>
      </c>
      <c r="X230" s="4">
        <v>41.046799999999998</v>
      </c>
      <c r="Y230" s="4">
        <v>32.64</v>
      </c>
      <c r="Z230" s="4" t="s">
        <v>2934</v>
      </c>
      <c r="AA230" s="10" t="s">
        <v>2934</v>
      </c>
      <c r="AB230" s="10" t="s">
        <v>2934</v>
      </c>
      <c r="AC230" s="4" t="s">
        <v>2934</v>
      </c>
      <c r="AD230" s="4" t="s">
        <v>2934</v>
      </c>
      <c r="AE230" s="4" t="s">
        <v>2934</v>
      </c>
      <c r="AF230" s="4" t="s">
        <v>2934</v>
      </c>
      <c r="AG230" s="4" t="s">
        <v>2934</v>
      </c>
      <c r="AH230" s="4" t="s">
        <v>2934</v>
      </c>
      <c r="AI230" s="4" t="s">
        <v>2934</v>
      </c>
      <c r="AJ230" s="4" t="s">
        <v>2934</v>
      </c>
    </row>
    <row r="231" spans="1:36" x14ac:dyDescent="0.3">
      <c r="A231" s="1" t="s">
        <v>1912</v>
      </c>
      <c r="B231" s="2">
        <v>4000844</v>
      </c>
      <c r="C231" s="3" t="s">
        <v>2935</v>
      </c>
      <c r="D231" s="4">
        <v>640.18958482999994</v>
      </c>
      <c r="E231" s="3" t="s">
        <v>3006</v>
      </c>
      <c r="F231" s="3" t="s">
        <v>3235</v>
      </c>
      <c r="G231" s="3" t="s">
        <v>3326</v>
      </c>
      <c r="H231" s="3" t="s">
        <v>3326</v>
      </c>
      <c r="I231" s="3" t="s">
        <v>3611</v>
      </c>
      <c r="J231" s="4">
        <v>30.784137999999999</v>
      </c>
      <c r="K231" s="4">
        <v>28.241485000000001</v>
      </c>
      <c r="L231" s="4">
        <v>26.924189999999999</v>
      </c>
      <c r="M231" s="4">
        <v>-9.1106000000000006E-2</v>
      </c>
      <c r="N231" s="4">
        <v>14.182024</v>
      </c>
      <c r="O231" s="4">
        <v>23.320042999999998</v>
      </c>
      <c r="P231" s="4">
        <v>2.8584000000000001</v>
      </c>
      <c r="Q231" s="4">
        <v>8.1583819999999996</v>
      </c>
      <c r="R231" s="4" t="s">
        <v>2924</v>
      </c>
      <c r="S231" s="3" t="s">
        <v>5652</v>
      </c>
      <c r="T231" s="4">
        <v>87.73</v>
      </c>
      <c r="U231" s="4">
        <v>640.18958482999994</v>
      </c>
      <c r="V231" s="10">
        <v>692.23058400000002</v>
      </c>
      <c r="W231" s="4">
        <v>0.70671378091872805</v>
      </c>
      <c r="X231" s="4">
        <v>93</v>
      </c>
      <c r="Y231" s="4">
        <v>58.946300000000001</v>
      </c>
      <c r="Z231" s="4">
        <v>14.182024</v>
      </c>
      <c r="AA231" s="10">
        <v>21.870170015455951</v>
      </c>
      <c r="AB231" s="10">
        <v>23.849337748344372</v>
      </c>
      <c r="AC231" s="4">
        <v>1.524421</v>
      </c>
      <c r="AD231" s="4">
        <v>0.81919898796589996</v>
      </c>
      <c r="AE231" s="4">
        <v>0.83938978981339996</v>
      </c>
      <c r="AF231" s="4">
        <v>8.1583819999999996</v>
      </c>
      <c r="AG231" s="4" t="s">
        <v>2934</v>
      </c>
      <c r="AH231" s="4" t="s">
        <v>2934</v>
      </c>
      <c r="AI231" s="4">
        <v>2.8584000000000001</v>
      </c>
      <c r="AJ231" s="4">
        <v>3.5191949999999999</v>
      </c>
    </row>
    <row r="232" spans="1:36" x14ac:dyDescent="0.3">
      <c r="A232" s="1" t="s">
        <v>2048</v>
      </c>
      <c r="B232" s="2">
        <v>5721238</v>
      </c>
      <c r="C232" s="3" t="s">
        <v>2935</v>
      </c>
      <c r="D232" s="4">
        <v>640.54135068000005</v>
      </c>
      <c r="E232" s="3" t="s">
        <v>2930</v>
      </c>
      <c r="F232" s="3" t="s">
        <v>2953</v>
      </c>
      <c r="G232" s="3" t="s">
        <v>2954</v>
      </c>
      <c r="H232" s="3" t="s">
        <v>2955</v>
      </c>
      <c r="I232" s="3" t="s">
        <v>2971</v>
      </c>
      <c r="J232" s="4">
        <v>8.138598</v>
      </c>
      <c r="K232" s="4">
        <v>-5.3596620000000001</v>
      </c>
      <c r="L232" s="5">
        <v>-4.55192</v>
      </c>
      <c r="M232" s="4">
        <v>-7.4459999999999998E-2</v>
      </c>
      <c r="N232" s="4">
        <v>10.822581</v>
      </c>
      <c r="O232" s="4" t="s">
        <v>2924</v>
      </c>
      <c r="P232" s="4">
        <v>1.1776059999999999</v>
      </c>
      <c r="Q232" s="4" t="s">
        <v>2934</v>
      </c>
      <c r="R232" s="4">
        <v>6.906504</v>
      </c>
      <c r="S232" s="3" t="s">
        <v>5787</v>
      </c>
      <c r="T232" s="4">
        <v>13.42</v>
      </c>
      <c r="U232" s="4">
        <v>640.54135068000005</v>
      </c>
      <c r="V232" s="10">
        <v>754.22135000000003</v>
      </c>
      <c r="W232" s="4">
        <v>10.059612518628899</v>
      </c>
      <c r="X232" s="4">
        <v>14.36</v>
      </c>
      <c r="Y232" s="4">
        <v>12.22</v>
      </c>
      <c r="Z232" s="4">
        <v>10.822581</v>
      </c>
      <c r="AA232" s="10" t="s">
        <v>2934</v>
      </c>
      <c r="AB232" s="10" t="s">
        <v>2934</v>
      </c>
      <c r="AC232" s="4">
        <v>11.215187</v>
      </c>
      <c r="AD232" s="4" t="s">
        <v>2934</v>
      </c>
      <c r="AE232" s="4" t="s">
        <v>2934</v>
      </c>
      <c r="AF232" s="4" t="s">
        <v>2934</v>
      </c>
      <c r="AG232" s="4" t="s">
        <v>2934</v>
      </c>
      <c r="AH232" s="4" t="s">
        <v>2934</v>
      </c>
      <c r="AI232" s="4">
        <v>1.1776059999999999</v>
      </c>
      <c r="AJ232" s="4">
        <v>1.1776059999999999</v>
      </c>
    </row>
    <row r="233" spans="1:36" x14ac:dyDescent="0.3">
      <c r="A233" s="1" t="s">
        <v>1341</v>
      </c>
      <c r="B233" s="2">
        <v>4143023</v>
      </c>
      <c r="C233" s="3" t="s">
        <v>2956</v>
      </c>
      <c r="D233" s="4">
        <v>641.87632176</v>
      </c>
      <c r="E233" s="3" t="s">
        <v>2930</v>
      </c>
      <c r="F233" s="3" t="s">
        <v>2953</v>
      </c>
      <c r="G233" s="3" t="s">
        <v>2953</v>
      </c>
      <c r="H233" s="3" t="s">
        <v>3040</v>
      </c>
      <c r="I233" s="3" t="s">
        <v>3211</v>
      </c>
      <c r="J233" s="4">
        <v>-6.5640559999999999</v>
      </c>
      <c r="K233" s="4">
        <v>10.729614</v>
      </c>
      <c r="L233" s="4">
        <v>-2.1800950000000001</v>
      </c>
      <c r="M233" s="4">
        <v>-0.19342400000000001</v>
      </c>
      <c r="N233" s="4">
        <v>11.492205</v>
      </c>
      <c r="O233" s="4">
        <v>7.8778629999999996</v>
      </c>
      <c r="P233" s="4">
        <v>4.5907470000000004</v>
      </c>
      <c r="Q233" s="4">
        <v>5.3795809999999999</v>
      </c>
      <c r="R233" s="4">
        <v>7.5591710000000001</v>
      </c>
      <c r="S233" s="3" t="s">
        <v>5083</v>
      </c>
      <c r="T233" s="4">
        <v>20.64</v>
      </c>
      <c r="U233" s="4">
        <v>641.87632176</v>
      </c>
      <c r="V233" s="10">
        <v>649.92332099999999</v>
      </c>
      <c r="W233" s="4">
        <v>0</v>
      </c>
      <c r="X233" s="4">
        <v>23.28</v>
      </c>
      <c r="Y233" s="4">
        <v>16.170000000000002</v>
      </c>
      <c r="Z233" s="4">
        <v>11.492205</v>
      </c>
      <c r="AA233" s="10">
        <v>8.9207762458000008</v>
      </c>
      <c r="AB233" s="10">
        <v>9.4921427684000008</v>
      </c>
      <c r="AC233" s="5">
        <v>0.97633999999999999</v>
      </c>
      <c r="AD233" s="4">
        <v>0.96023340413799996</v>
      </c>
      <c r="AE233" s="4">
        <v>0.98003810023409998</v>
      </c>
      <c r="AF233" s="4">
        <v>5.3795809999999999</v>
      </c>
      <c r="AG233" s="4">
        <v>5.2198022585938002</v>
      </c>
      <c r="AH233" s="4">
        <v>5.2982148045348003</v>
      </c>
      <c r="AI233" s="4">
        <v>4.5907470000000004</v>
      </c>
      <c r="AJ233" s="4">
        <v>9.1733329999999995</v>
      </c>
    </row>
    <row r="234" spans="1:36" x14ac:dyDescent="0.3">
      <c r="A234" s="1" t="s">
        <v>1378</v>
      </c>
      <c r="B234" s="2">
        <v>5721442</v>
      </c>
      <c r="C234" s="3" t="s">
        <v>2935</v>
      </c>
      <c r="D234" s="4">
        <v>642.0353212</v>
      </c>
      <c r="E234" s="3" t="s">
        <v>2930</v>
      </c>
      <c r="F234" s="3" t="s">
        <v>2953</v>
      </c>
      <c r="G234" s="3" t="s">
        <v>2954</v>
      </c>
      <c r="H234" s="3" t="s">
        <v>2955</v>
      </c>
      <c r="I234" s="3"/>
      <c r="J234" s="4">
        <v>-0.93652500000000005</v>
      </c>
      <c r="K234" s="4">
        <v>-6.8493149999999998</v>
      </c>
      <c r="L234" s="4">
        <v>-5.4617680000000002</v>
      </c>
      <c r="M234" s="4">
        <v>0.21052599999999999</v>
      </c>
      <c r="N234" s="4">
        <v>9.8755190000000006</v>
      </c>
      <c r="O234" s="4">
        <v>9.7641030000000004</v>
      </c>
      <c r="P234" s="4">
        <v>0.866479</v>
      </c>
      <c r="Q234" s="4" t="s">
        <v>2934</v>
      </c>
      <c r="R234" s="4">
        <v>33.560927999999997</v>
      </c>
      <c r="S234" s="3" t="s">
        <v>5120</v>
      </c>
      <c r="T234" s="4">
        <v>9.52</v>
      </c>
      <c r="U234" s="4">
        <v>642.0353212</v>
      </c>
      <c r="V234" s="10">
        <v>1048.138381</v>
      </c>
      <c r="W234" s="4">
        <v>7.8781512605042003</v>
      </c>
      <c r="X234" s="4">
        <v>10.39</v>
      </c>
      <c r="Y234" s="4">
        <v>9.1649999999999991</v>
      </c>
      <c r="Z234" s="4">
        <v>9.8755190000000006</v>
      </c>
      <c r="AA234" s="10" t="s">
        <v>2934</v>
      </c>
      <c r="AB234" s="10" t="s">
        <v>2934</v>
      </c>
      <c r="AC234" s="4">
        <v>19.411868999999999</v>
      </c>
      <c r="AD234" s="4" t="s">
        <v>2934</v>
      </c>
      <c r="AE234" s="4" t="s">
        <v>2934</v>
      </c>
      <c r="AF234" s="4" t="s">
        <v>2934</v>
      </c>
      <c r="AG234" s="4" t="s">
        <v>2934</v>
      </c>
      <c r="AH234" s="4" t="s">
        <v>2934</v>
      </c>
      <c r="AI234" s="4">
        <v>0.866479</v>
      </c>
      <c r="AJ234" s="4">
        <v>0.866479</v>
      </c>
    </row>
    <row r="235" spans="1:36" x14ac:dyDescent="0.3">
      <c r="A235" s="1" t="s">
        <v>760</v>
      </c>
      <c r="B235" s="2">
        <v>112178554</v>
      </c>
      <c r="C235" s="3" t="s">
        <v>2940</v>
      </c>
      <c r="D235" s="4">
        <v>642.67499999999995</v>
      </c>
      <c r="E235" s="3" t="s">
        <v>2930</v>
      </c>
      <c r="F235" s="3" t="s">
        <v>2953</v>
      </c>
      <c r="G235" s="3" t="s">
        <v>2954</v>
      </c>
      <c r="H235" s="3" t="s">
        <v>2955</v>
      </c>
      <c r="I235" s="3"/>
      <c r="J235" s="4">
        <v>-0.99478900000000003</v>
      </c>
      <c r="K235" s="4">
        <v>-3.4909490000000001</v>
      </c>
      <c r="L235" s="4">
        <v>-2.1016759999999999</v>
      </c>
      <c r="M235" s="4">
        <v>-0.41928700000000002</v>
      </c>
      <c r="N235" s="4" t="s">
        <v>2934</v>
      </c>
      <c r="O235" s="4" t="s">
        <v>2934</v>
      </c>
      <c r="P235" s="4" t="s">
        <v>2934</v>
      </c>
      <c r="Q235" s="4" t="s">
        <v>2934</v>
      </c>
      <c r="R235" s="4" t="s">
        <v>2934</v>
      </c>
      <c r="S235" s="3" t="s">
        <v>4503</v>
      </c>
      <c r="T235" s="4">
        <v>52.25</v>
      </c>
      <c r="U235" s="4">
        <v>642.67499999999995</v>
      </c>
      <c r="V235" s="10" t="s">
        <v>2934</v>
      </c>
      <c r="W235" s="4">
        <v>19.960554970816201</v>
      </c>
      <c r="X235" s="4">
        <v>54.48</v>
      </c>
      <c r="Y235" s="4">
        <v>51.870600000000003</v>
      </c>
      <c r="Z235" s="4" t="s">
        <v>2934</v>
      </c>
      <c r="AA235" s="10" t="s">
        <v>2934</v>
      </c>
      <c r="AB235" s="10" t="s">
        <v>2934</v>
      </c>
      <c r="AC235" s="4" t="s">
        <v>2934</v>
      </c>
      <c r="AD235" s="4" t="s">
        <v>2934</v>
      </c>
      <c r="AE235" s="4" t="s">
        <v>2934</v>
      </c>
      <c r="AF235" s="4" t="s">
        <v>2934</v>
      </c>
      <c r="AG235" s="4" t="s">
        <v>2934</v>
      </c>
      <c r="AH235" s="4" t="s">
        <v>2934</v>
      </c>
      <c r="AI235" s="4" t="s">
        <v>2934</v>
      </c>
      <c r="AJ235" s="4" t="s">
        <v>2934</v>
      </c>
    </row>
    <row r="236" spans="1:36" x14ac:dyDescent="0.3">
      <c r="A236" s="1" t="s">
        <v>1027</v>
      </c>
      <c r="B236" s="2">
        <v>4089447</v>
      </c>
      <c r="C236" s="3" t="s">
        <v>2919</v>
      </c>
      <c r="D236" s="4">
        <v>643.40992494</v>
      </c>
      <c r="E236" s="3" t="s">
        <v>2930</v>
      </c>
      <c r="F236" s="3" t="s">
        <v>2931</v>
      </c>
      <c r="G236" s="3" t="s">
        <v>2931</v>
      </c>
      <c r="H236" s="3" t="s">
        <v>2932</v>
      </c>
      <c r="I236" s="3" t="s">
        <v>2933</v>
      </c>
      <c r="J236" s="4">
        <v>15.278839</v>
      </c>
      <c r="K236" s="4">
        <v>3.5334479999999999</v>
      </c>
      <c r="L236" s="4">
        <v>-8.9867310000000007</v>
      </c>
      <c r="M236" s="4">
        <v>-0.69101699999999999</v>
      </c>
      <c r="N236" s="4">
        <v>13.2368421052632</v>
      </c>
      <c r="O236" s="4">
        <v>18.380023999999999</v>
      </c>
      <c r="P236" s="4">
        <v>1.650082</v>
      </c>
      <c r="Q236" s="4" t="s">
        <v>2934</v>
      </c>
      <c r="R236" s="4" t="s">
        <v>2934</v>
      </c>
      <c r="S236" s="3" t="s">
        <v>4769</v>
      </c>
      <c r="T236" s="4">
        <v>30.18</v>
      </c>
      <c r="U236" s="4">
        <v>643.40992494</v>
      </c>
      <c r="V236" s="10" t="s">
        <v>2934</v>
      </c>
      <c r="W236" s="4">
        <v>2.65076209410205</v>
      </c>
      <c r="X236" s="4">
        <v>35.125</v>
      </c>
      <c r="Y236" s="4">
        <v>21.1</v>
      </c>
      <c r="Z236" s="4">
        <v>13.407375</v>
      </c>
      <c r="AA236" s="10">
        <v>12.3017975787</v>
      </c>
      <c r="AB236" s="10">
        <v>13.7026106696</v>
      </c>
      <c r="AC236" s="4" t="s">
        <v>2934</v>
      </c>
      <c r="AD236" s="4" t="s">
        <v>2934</v>
      </c>
      <c r="AE236" s="4" t="s">
        <v>2934</v>
      </c>
      <c r="AF236" s="4" t="s">
        <v>2934</v>
      </c>
      <c r="AG236" s="4" t="s">
        <v>2934</v>
      </c>
      <c r="AH236" s="4" t="s">
        <v>2934</v>
      </c>
      <c r="AI236" s="4">
        <v>1.650082</v>
      </c>
      <c r="AJ236" s="4">
        <v>1.650082</v>
      </c>
    </row>
    <row r="237" spans="1:36" x14ac:dyDescent="0.3">
      <c r="A237" s="1" t="s">
        <v>124</v>
      </c>
      <c r="B237" s="2">
        <v>4169946</v>
      </c>
      <c r="C237" s="3" t="s">
        <v>2956</v>
      </c>
      <c r="D237" s="4">
        <v>644.98239156</v>
      </c>
      <c r="E237" s="3" t="s">
        <v>2930</v>
      </c>
      <c r="F237" s="3" t="s">
        <v>2957</v>
      </c>
      <c r="G237" s="3" t="s">
        <v>2957</v>
      </c>
      <c r="H237" s="3" t="s">
        <v>3113</v>
      </c>
      <c r="I237" s="3" t="s">
        <v>3125</v>
      </c>
      <c r="J237" s="4">
        <v>41.437632000000001</v>
      </c>
      <c r="K237" s="4">
        <v>17.574691999999999</v>
      </c>
      <c r="L237" s="4">
        <v>-1.906158</v>
      </c>
      <c r="M237" s="4">
        <v>1.904037</v>
      </c>
      <c r="N237" s="4">
        <v>7.43333333333333</v>
      </c>
      <c r="O237" s="4">
        <v>2.2307745283090599</v>
      </c>
      <c r="P237" s="4">
        <v>2.4532449999999999</v>
      </c>
      <c r="Q237" s="4">
        <v>4.8162010000000004</v>
      </c>
      <c r="R237" s="4">
        <v>3.5275509999999999</v>
      </c>
      <c r="S237" s="3" t="s">
        <v>3871</v>
      </c>
      <c r="T237" s="4">
        <v>13.38</v>
      </c>
      <c r="U237" s="4">
        <v>644.98239156</v>
      </c>
      <c r="V237" s="10">
        <v>610.795391</v>
      </c>
      <c r="W237" s="4">
        <v>0</v>
      </c>
      <c r="X237" s="4">
        <v>15.08</v>
      </c>
      <c r="Y237" s="5">
        <v>8.82</v>
      </c>
      <c r="Z237" s="4">
        <v>7.6022730000000003</v>
      </c>
      <c r="AA237" s="10">
        <v>11.0578512396</v>
      </c>
      <c r="AB237" s="10">
        <v>8.3625000000000007</v>
      </c>
      <c r="AC237" s="4">
        <v>2.1005120000000002</v>
      </c>
      <c r="AD237" s="4">
        <v>2.0362765029654</v>
      </c>
      <c r="AE237" s="4">
        <v>2.2084658169722</v>
      </c>
      <c r="AF237" s="4">
        <v>4.8162010000000004</v>
      </c>
      <c r="AG237" s="4" t="s">
        <v>2934</v>
      </c>
      <c r="AH237" s="4" t="s">
        <v>2934</v>
      </c>
      <c r="AI237" s="4">
        <v>2.4532449999999999</v>
      </c>
      <c r="AJ237" s="4">
        <v>3.2898939999999999</v>
      </c>
    </row>
    <row r="238" spans="1:36" x14ac:dyDescent="0.3">
      <c r="A238" s="1" t="s">
        <v>366</v>
      </c>
      <c r="B238" s="2">
        <v>107557612</v>
      </c>
      <c r="C238" s="3" t="s">
        <v>2940</v>
      </c>
      <c r="D238" s="4">
        <v>646.75</v>
      </c>
      <c r="E238" s="3" t="s">
        <v>2930</v>
      </c>
      <c r="F238" s="3" t="s">
        <v>2953</v>
      </c>
      <c r="G238" s="3" t="s">
        <v>2954</v>
      </c>
      <c r="H238" s="3" t="s">
        <v>2955</v>
      </c>
      <c r="I238" s="3"/>
      <c r="J238" s="4">
        <v>0.93640299999999999</v>
      </c>
      <c r="K238" s="4">
        <v>-0.46171600000000002</v>
      </c>
      <c r="L238" s="4">
        <v>-0.42340299999999997</v>
      </c>
      <c r="M238" s="4">
        <v>0.154859</v>
      </c>
      <c r="N238" s="4" t="s">
        <v>2934</v>
      </c>
      <c r="O238" s="4" t="s">
        <v>2934</v>
      </c>
      <c r="P238" s="4" t="s">
        <v>2934</v>
      </c>
      <c r="Q238" s="4" t="s">
        <v>2934</v>
      </c>
      <c r="R238" s="4" t="s">
        <v>2934</v>
      </c>
      <c r="S238" s="3" t="s">
        <v>4111</v>
      </c>
      <c r="T238" s="4">
        <v>51.74</v>
      </c>
      <c r="U238" s="4">
        <v>646.75</v>
      </c>
      <c r="V238" s="10" t="s">
        <v>2934</v>
      </c>
      <c r="W238" s="4">
        <v>5.6768454624528903</v>
      </c>
      <c r="X238" s="4">
        <v>52.12</v>
      </c>
      <c r="Y238" s="4">
        <v>51.2</v>
      </c>
      <c r="Z238" s="4" t="s">
        <v>2934</v>
      </c>
      <c r="AA238" s="10" t="s">
        <v>2934</v>
      </c>
      <c r="AB238" s="10" t="s">
        <v>2934</v>
      </c>
      <c r="AC238" s="4" t="s">
        <v>2934</v>
      </c>
      <c r="AD238" s="4" t="s">
        <v>2934</v>
      </c>
      <c r="AE238" s="4" t="s">
        <v>2934</v>
      </c>
      <c r="AF238" s="4" t="s">
        <v>2934</v>
      </c>
      <c r="AG238" s="4" t="s">
        <v>2934</v>
      </c>
      <c r="AH238" s="4" t="s">
        <v>2934</v>
      </c>
      <c r="AI238" s="4" t="s">
        <v>2934</v>
      </c>
      <c r="AJ238" s="4" t="s">
        <v>2934</v>
      </c>
    </row>
    <row r="239" spans="1:36" x14ac:dyDescent="0.3">
      <c r="A239" s="1" t="s">
        <v>1645</v>
      </c>
      <c r="B239" s="2">
        <v>125083417</v>
      </c>
      <c r="C239" s="3" t="s">
        <v>2935</v>
      </c>
      <c r="D239" s="4">
        <v>647.09773819999998</v>
      </c>
      <c r="E239" s="3" t="s">
        <v>3031</v>
      </c>
      <c r="F239" s="3" t="s">
        <v>3031</v>
      </c>
      <c r="G239" s="3" t="s">
        <v>3566</v>
      </c>
      <c r="H239" s="3" t="s">
        <v>3572</v>
      </c>
      <c r="I239" s="3"/>
      <c r="J239" s="4">
        <v>-14.837209</v>
      </c>
      <c r="K239" s="4">
        <v>-14.837209</v>
      </c>
      <c r="L239" s="4">
        <v>-10.333007</v>
      </c>
      <c r="M239" s="4">
        <v>2.8651689999999999</v>
      </c>
      <c r="N239" s="4" t="s">
        <v>2934</v>
      </c>
      <c r="O239" s="4" t="s">
        <v>2934</v>
      </c>
      <c r="P239" s="4" t="s">
        <v>2934</v>
      </c>
      <c r="Q239" s="4">
        <v>2.1142180000000002</v>
      </c>
      <c r="R239" s="4" t="s">
        <v>2934</v>
      </c>
      <c r="S239" s="3" t="s">
        <v>5386</v>
      </c>
      <c r="T239" s="4">
        <v>18.309999999999999</v>
      </c>
      <c r="U239" s="4">
        <v>647.09773819999998</v>
      </c>
      <c r="V239" s="10">
        <v>520.09773800000005</v>
      </c>
      <c r="W239" s="4">
        <v>0</v>
      </c>
      <c r="X239" s="4">
        <v>22.72</v>
      </c>
      <c r="Y239" s="4">
        <v>17.09</v>
      </c>
      <c r="Z239" s="4" t="s">
        <v>2934</v>
      </c>
      <c r="AA239" s="10" t="s">
        <v>2934</v>
      </c>
      <c r="AB239" s="10" t="s">
        <v>2934</v>
      </c>
      <c r="AC239" s="4">
        <v>0.239125</v>
      </c>
      <c r="AD239" s="4" t="s">
        <v>2934</v>
      </c>
      <c r="AE239" s="4" t="s">
        <v>2934</v>
      </c>
      <c r="AF239" s="4">
        <v>2.1142180000000002</v>
      </c>
      <c r="AG239" s="4" t="s">
        <v>2934</v>
      </c>
      <c r="AH239" s="4" t="s">
        <v>2934</v>
      </c>
      <c r="AI239" s="4" t="s">
        <v>2934</v>
      </c>
      <c r="AJ239" s="4" t="s">
        <v>2934</v>
      </c>
    </row>
    <row r="240" spans="1:36" x14ac:dyDescent="0.3">
      <c r="A240" s="1" t="s">
        <v>1537</v>
      </c>
      <c r="B240" s="2">
        <v>4986779</v>
      </c>
      <c r="C240" s="3" t="s">
        <v>2935</v>
      </c>
      <c r="D240" s="4">
        <v>647.38952838</v>
      </c>
      <c r="E240" s="3" t="s">
        <v>3031</v>
      </c>
      <c r="F240" s="3" t="s">
        <v>3031</v>
      </c>
      <c r="G240" s="3" t="s">
        <v>3032</v>
      </c>
      <c r="H240" s="3" t="s">
        <v>3033</v>
      </c>
      <c r="I240" s="3" t="s">
        <v>3485</v>
      </c>
      <c r="J240" s="4">
        <v>-37.641545999999998</v>
      </c>
      <c r="K240" s="4">
        <v>-13.699</v>
      </c>
      <c r="L240" s="4">
        <v>-16.887848000000002</v>
      </c>
      <c r="M240" s="4">
        <v>2.9990329999999998</v>
      </c>
      <c r="N240" s="4">
        <v>9.0764420000000001</v>
      </c>
      <c r="O240" s="4">
        <v>28.517856999999999</v>
      </c>
      <c r="P240" s="4">
        <v>1.216113</v>
      </c>
      <c r="Q240" s="4">
        <v>5.8498900000000003</v>
      </c>
      <c r="R240" s="4">
        <v>40.263064999999997</v>
      </c>
      <c r="S240" s="3" t="s">
        <v>5278</v>
      </c>
      <c r="T240" s="4">
        <v>31.94</v>
      </c>
      <c r="U240" s="4">
        <v>647.38952838</v>
      </c>
      <c r="V240" s="10">
        <v>1681.9895280000001</v>
      </c>
      <c r="W240" s="4">
        <v>0.87664370695053195</v>
      </c>
      <c r="X240" s="4">
        <v>58.23</v>
      </c>
      <c r="Y240" s="4">
        <v>30.64</v>
      </c>
      <c r="Z240" s="4">
        <v>9.0764420000000001</v>
      </c>
      <c r="AA240" s="10">
        <v>8.0251256280999996</v>
      </c>
      <c r="AB240" s="10">
        <v>7.9551681194999997</v>
      </c>
      <c r="AC240" s="4">
        <v>0.79029700000000003</v>
      </c>
      <c r="AD240" s="4">
        <v>0.78707979784740001</v>
      </c>
      <c r="AE240" s="4">
        <v>0.79637770317940004</v>
      </c>
      <c r="AF240" s="4">
        <v>5.8498900000000003</v>
      </c>
      <c r="AG240" s="4">
        <v>5.9910579804096002</v>
      </c>
      <c r="AH240" s="4">
        <v>6.2307446860529998</v>
      </c>
      <c r="AI240" s="4">
        <v>1.216113</v>
      </c>
      <c r="AJ240" s="4">
        <v>7.249206</v>
      </c>
    </row>
    <row r="241" spans="1:36" x14ac:dyDescent="0.3">
      <c r="A241" s="1" t="s">
        <v>44</v>
      </c>
      <c r="B241" s="2">
        <v>4189232</v>
      </c>
      <c r="C241" s="3" t="s">
        <v>2919</v>
      </c>
      <c r="D241" s="4">
        <v>648.44995382000002</v>
      </c>
      <c r="E241" s="3" t="s">
        <v>2945</v>
      </c>
      <c r="F241" s="3" t="s">
        <v>3021</v>
      </c>
      <c r="G241" s="3" t="s">
        <v>3022</v>
      </c>
      <c r="H241" s="3" t="s">
        <v>3022</v>
      </c>
      <c r="I241" s="3" t="s">
        <v>3023</v>
      </c>
      <c r="J241" s="4">
        <v>11.852861000000001</v>
      </c>
      <c r="K241" s="4">
        <v>38.917090000000002</v>
      </c>
      <c r="L241" s="4">
        <v>-2.1454110000000002</v>
      </c>
      <c r="M241" s="4">
        <v>0.2442</v>
      </c>
      <c r="N241" s="4" t="s">
        <v>2924</v>
      </c>
      <c r="O241" s="4">
        <v>26.314102999999999</v>
      </c>
      <c r="P241" s="4">
        <v>3.0295200000000002</v>
      </c>
      <c r="Q241" s="4" t="s">
        <v>2924</v>
      </c>
      <c r="R241" s="5">
        <v>9.7414349999999992</v>
      </c>
      <c r="S241" s="3" t="s">
        <v>3791</v>
      </c>
      <c r="T241" s="4">
        <v>8.2100000000000009</v>
      </c>
      <c r="U241" s="4">
        <v>648.44995382000002</v>
      </c>
      <c r="V241" s="10">
        <v>1196.2189530000001</v>
      </c>
      <c r="W241" s="4">
        <v>0</v>
      </c>
      <c r="X241" s="4">
        <v>9.2101000000000006</v>
      </c>
      <c r="Y241" s="4">
        <v>4.34</v>
      </c>
      <c r="Z241" s="4" t="s">
        <v>2924</v>
      </c>
      <c r="AA241" s="10">
        <v>131.36000000000001</v>
      </c>
      <c r="AB241" s="10" t="s">
        <v>2924</v>
      </c>
      <c r="AC241" s="4">
        <v>1.3212820000000001</v>
      </c>
      <c r="AD241" s="4">
        <v>1.2135730475804001</v>
      </c>
      <c r="AE241" s="4">
        <v>1.30269233555</v>
      </c>
      <c r="AF241" s="4" t="s">
        <v>2924</v>
      </c>
      <c r="AG241" s="4">
        <v>9.0898096732523008</v>
      </c>
      <c r="AH241" s="4">
        <v>25.4876215474163</v>
      </c>
      <c r="AI241" s="4">
        <v>3.0295200000000002</v>
      </c>
      <c r="AJ241" s="4" t="s">
        <v>2924</v>
      </c>
    </row>
    <row r="242" spans="1:36" x14ac:dyDescent="0.3">
      <c r="A242" s="1" t="s">
        <v>2761</v>
      </c>
      <c r="B242" s="2">
        <v>27491243</v>
      </c>
      <c r="C242" s="3" t="s">
        <v>2919</v>
      </c>
      <c r="D242" s="4">
        <v>649.95695927999998</v>
      </c>
      <c r="E242" s="3" t="s">
        <v>2930</v>
      </c>
      <c r="F242" s="3" t="s">
        <v>2953</v>
      </c>
      <c r="G242" s="3" t="s">
        <v>2954</v>
      </c>
      <c r="H242" s="3" t="s">
        <v>2955</v>
      </c>
      <c r="I242" s="3" t="s">
        <v>3097</v>
      </c>
      <c r="J242" s="4">
        <v>-8.4931509999999992</v>
      </c>
      <c r="K242" s="4">
        <v>1.314459</v>
      </c>
      <c r="L242" s="4">
        <v>-1.571709</v>
      </c>
      <c r="M242" s="4">
        <v>1.008065</v>
      </c>
      <c r="N242" s="4">
        <v>16.746748</v>
      </c>
      <c r="O242" s="4">
        <v>11.400105</v>
      </c>
      <c r="P242" s="4">
        <v>2.2051050000000001</v>
      </c>
      <c r="Q242" s="4">
        <v>10.983919</v>
      </c>
      <c r="R242" s="4">
        <v>17.524474999999999</v>
      </c>
      <c r="S242" s="3" t="s">
        <v>6499</v>
      </c>
      <c r="T242" s="5">
        <v>10.02</v>
      </c>
      <c r="U242" s="4">
        <v>649.95695927999998</v>
      </c>
      <c r="V242" s="10">
        <v>430.91688900000003</v>
      </c>
      <c r="W242" s="4">
        <v>6.9860279441117799</v>
      </c>
      <c r="X242" s="4">
        <v>11.85</v>
      </c>
      <c r="Y242" s="5">
        <v>9.01</v>
      </c>
      <c r="Z242" s="4">
        <v>16.746748</v>
      </c>
      <c r="AA242" s="10">
        <v>14.7591313424155</v>
      </c>
      <c r="AB242" s="10">
        <v>17.402508535251801</v>
      </c>
      <c r="AC242" s="4">
        <v>4.8846990000000003</v>
      </c>
      <c r="AD242" s="4">
        <v>3.3328357549815002</v>
      </c>
      <c r="AE242" s="4">
        <v>5.1607934407603997</v>
      </c>
      <c r="AF242" s="4">
        <v>10.983919</v>
      </c>
      <c r="AG242" s="4">
        <v>11.6150114940795</v>
      </c>
      <c r="AH242" s="4">
        <v>13.3052557040388</v>
      </c>
      <c r="AI242" s="4">
        <v>2.2051050000000001</v>
      </c>
      <c r="AJ242" s="4">
        <v>2.684555</v>
      </c>
    </row>
    <row r="243" spans="1:36" x14ac:dyDescent="0.3">
      <c r="A243" s="1" t="s">
        <v>491</v>
      </c>
      <c r="B243" s="2">
        <v>107507545</v>
      </c>
      <c r="C243" s="3" t="s">
        <v>2919</v>
      </c>
      <c r="D243" s="4">
        <v>650.83205978000001</v>
      </c>
      <c r="E243" s="3" t="s">
        <v>2920</v>
      </c>
      <c r="F243" s="3" t="s">
        <v>2921</v>
      </c>
      <c r="G243" s="3" t="s">
        <v>2941</v>
      </c>
      <c r="H243" s="3" t="s">
        <v>2941</v>
      </c>
      <c r="I243" s="3"/>
      <c r="J243" s="4">
        <v>-38.920085999999998</v>
      </c>
      <c r="K243" s="4">
        <v>-18.828931999999998</v>
      </c>
      <c r="L243" s="4">
        <v>-19.977363</v>
      </c>
      <c r="M243" s="5">
        <v>-5.1006710000000002</v>
      </c>
      <c r="N243" s="4" t="s">
        <v>2924</v>
      </c>
      <c r="O243" s="4" t="s">
        <v>2924</v>
      </c>
      <c r="P243" s="4">
        <v>1.6221179999999999</v>
      </c>
      <c r="Q243" s="4" t="s">
        <v>2924</v>
      </c>
      <c r="R243" s="4" t="s">
        <v>2924</v>
      </c>
      <c r="S243" s="3" t="s">
        <v>4234</v>
      </c>
      <c r="T243" s="4">
        <v>14.14</v>
      </c>
      <c r="U243" s="4">
        <v>650.83205978000001</v>
      </c>
      <c r="V243" s="10">
        <v>274.56805900000001</v>
      </c>
      <c r="W243" s="4">
        <v>0</v>
      </c>
      <c r="X243" s="4">
        <v>33.92</v>
      </c>
      <c r="Y243" s="4">
        <v>12.17</v>
      </c>
      <c r="Z243" s="4" t="s">
        <v>2924</v>
      </c>
      <c r="AA243" s="10" t="s">
        <v>2924</v>
      </c>
      <c r="AB243" s="10" t="s">
        <v>2924</v>
      </c>
      <c r="AC243" s="4" t="s">
        <v>2934</v>
      </c>
      <c r="AD243" s="4" t="s">
        <v>2934</v>
      </c>
      <c r="AE243" s="4" t="s">
        <v>2934</v>
      </c>
      <c r="AF243" s="4" t="s">
        <v>2924</v>
      </c>
      <c r="AG243" s="4" t="s">
        <v>2934</v>
      </c>
      <c r="AH243" s="4" t="s">
        <v>2934</v>
      </c>
      <c r="AI243" s="4">
        <v>1.6221179999999999</v>
      </c>
      <c r="AJ243" s="4">
        <v>1.6221179999999999</v>
      </c>
    </row>
    <row r="244" spans="1:36" x14ac:dyDescent="0.3">
      <c r="A244" s="1" t="s">
        <v>1711</v>
      </c>
      <c r="B244" s="2">
        <v>4050644</v>
      </c>
      <c r="C244" s="3" t="s">
        <v>2935</v>
      </c>
      <c r="D244" s="4">
        <v>651.25387000000001</v>
      </c>
      <c r="E244" s="3" t="s">
        <v>2930</v>
      </c>
      <c r="F244" s="3" t="s">
        <v>2931</v>
      </c>
      <c r="G244" s="3" t="s">
        <v>2931</v>
      </c>
      <c r="H244" s="3" t="s">
        <v>2932</v>
      </c>
      <c r="I244" s="3" t="s">
        <v>2933</v>
      </c>
      <c r="J244" s="4">
        <v>5.019863</v>
      </c>
      <c r="K244" s="4">
        <v>13.816046999999999</v>
      </c>
      <c r="L244" s="4">
        <v>-13.568137999999999</v>
      </c>
      <c r="M244" s="4">
        <v>-1.7069460000000001</v>
      </c>
      <c r="N244" s="4">
        <v>10.9323308270677</v>
      </c>
      <c r="O244" s="4">
        <v>20.271871999999998</v>
      </c>
      <c r="P244" s="4">
        <v>0.91034300000000001</v>
      </c>
      <c r="Q244" s="4" t="s">
        <v>2934</v>
      </c>
      <c r="R244" s="4" t="s">
        <v>2934</v>
      </c>
      <c r="S244" s="3" t="s">
        <v>5452</v>
      </c>
      <c r="T244" s="4">
        <v>58.16</v>
      </c>
      <c r="U244" s="4">
        <v>651.25387000000001</v>
      </c>
      <c r="V244" s="10" t="s">
        <v>2934</v>
      </c>
      <c r="W244" s="4">
        <v>0</v>
      </c>
      <c r="X244" s="4">
        <v>69.56</v>
      </c>
      <c r="Y244" s="4">
        <v>32.46</v>
      </c>
      <c r="Z244" s="4">
        <v>10.889347000000001</v>
      </c>
      <c r="AA244" s="10">
        <v>8.7590361444999996</v>
      </c>
      <c r="AB244" s="10">
        <v>8.9568834479999992</v>
      </c>
      <c r="AC244" s="4" t="s">
        <v>2934</v>
      </c>
      <c r="AD244" s="4" t="s">
        <v>2934</v>
      </c>
      <c r="AE244" s="4" t="s">
        <v>2934</v>
      </c>
      <c r="AF244" s="4" t="s">
        <v>2934</v>
      </c>
      <c r="AG244" s="4" t="s">
        <v>2934</v>
      </c>
      <c r="AH244" s="4" t="s">
        <v>2934</v>
      </c>
      <c r="AI244" s="4">
        <v>0.91034300000000001</v>
      </c>
      <c r="AJ244" s="4">
        <v>0.91034300000000001</v>
      </c>
    </row>
    <row r="245" spans="1:36" x14ac:dyDescent="0.3">
      <c r="A245" s="1" t="s">
        <v>2349</v>
      </c>
      <c r="B245" s="2">
        <v>102420</v>
      </c>
      <c r="C245" s="3" t="s">
        <v>2940</v>
      </c>
      <c r="D245" s="4">
        <v>651.8202526</v>
      </c>
      <c r="E245" s="3" t="s">
        <v>2930</v>
      </c>
      <c r="F245" s="3" t="s">
        <v>2931</v>
      </c>
      <c r="G245" s="3" t="s">
        <v>2931</v>
      </c>
      <c r="H245" s="3" t="s">
        <v>2932</v>
      </c>
      <c r="I245" s="3" t="s">
        <v>3216</v>
      </c>
      <c r="J245" s="4">
        <v>8.2599739999999997</v>
      </c>
      <c r="K245" s="4">
        <v>5.8608060000000002</v>
      </c>
      <c r="L245" s="4">
        <v>-12.636034</v>
      </c>
      <c r="M245" s="4">
        <v>-1.2472240000000001</v>
      </c>
      <c r="N245" s="4">
        <v>13.2873563218391</v>
      </c>
      <c r="O245" s="4">
        <v>11.434224</v>
      </c>
      <c r="P245" s="4">
        <v>1.2891140000000001</v>
      </c>
      <c r="Q245" s="4" t="s">
        <v>2934</v>
      </c>
      <c r="R245" s="4" t="s">
        <v>2934</v>
      </c>
      <c r="S245" s="3" t="s">
        <v>6088</v>
      </c>
      <c r="T245" s="4">
        <v>57.8</v>
      </c>
      <c r="U245" s="4">
        <v>651.8202526</v>
      </c>
      <c r="V245" s="10" t="s">
        <v>2934</v>
      </c>
      <c r="W245" s="4">
        <v>1.5916955017301</v>
      </c>
      <c r="X245" s="4">
        <v>68.69</v>
      </c>
      <c r="Y245" s="4">
        <v>39</v>
      </c>
      <c r="Z245" s="4">
        <v>13.256881</v>
      </c>
      <c r="AA245" s="10">
        <v>11.3929789289</v>
      </c>
      <c r="AB245" s="10">
        <v>11.724137931</v>
      </c>
      <c r="AC245" s="4" t="s">
        <v>2934</v>
      </c>
      <c r="AD245" s="4" t="s">
        <v>2934</v>
      </c>
      <c r="AE245" s="4" t="s">
        <v>2934</v>
      </c>
      <c r="AF245" s="4" t="s">
        <v>2934</v>
      </c>
      <c r="AG245" s="4" t="s">
        <v>2934</v>
      </c>
      <c r="AH245" s="4" t="s">
        <v>2934</v>
      </c>
      <c r="AI245" s="4">
        <v>1.2891140000000001</v>
      </c>
      <c r="AJ245" s="4">
        <v>1.5078389999999999</v>
      </c>
    </row>
    <row r="246" spans="1:36" x14ac:dyDescent="0.3">
      <c r="A246" s="1" t="s">
        <v>1435</v>
      </c>
      <c r="B246" s="2">
        <v>5724479</v>
      </c>
      <c r="C246" s="3" t="s">
        <v>2940</v>
      </c>
      <c r="D246" s="4">
        <v>652.13750000000005</v>
      </c>
      <c r="E246" s="3" t="s">
        <v>2930</v>
      </c>
      <c r="F246" s="3" t="s">
        <v>2953</v>
      </c>
      <c r="G246" s="3" t="s">
        <v>2954</v>
      </c>
      <c r="H246" s="3" t="s">
        <v>2955</v>
      </c>
      <c r="I246" s="3"/>
      <c r="J246" s="4">
        <v>10.056113</v>
      </c>
      <c r="K246" s="4">
        <v>-2.5751629999999999</v>
      </c>
      <c r="L246" s="4">
        <v>-7.6929559999999997</v>
      </c>
      <c r="M246" s="4">
        <v>0.22861799999999999</v>
      </c>
      <c r="N246" s="4">
        <v>8.094049</v>
      </c>
      <c r="O246" s="4" t="s">
        <v>2934</v>
      </c>
      <c r="P246" s="4">
        <v>1.071418</v>
      </c>
      <c r="Q246" s="4" t="s">
        <v>2934</v>
      </c>
      <c r="R246" s="4" t="s">
        <v>2934</v>
      </c>
      <c r="S246" s="3" t="s">
        <v>5177</v>
      </c>
      <c r="T246" s="4">
        <v>74.53</v>
      </c>
      <c r="U246" s="4">
        <v>652.13750000000005</v>
      </c>
      <c r="V246" s="10">
        <v>651.19268999999997</v>
      </c>
      <c r="W246" s="4">
        <v>2.7677982020662801</v>
      </c>
      <c r="X246" s="4">
        <v>81.319999999999993</v>
      </c>
      <c r="Y246" s="4">
        <v>65.229900000000001</v>
      </c>
      <c r="Z246" s="4">
        <v>8.094049</v>
      </c>
      <c r="AA246" s="10" t="s">
        <v>2934</v>
      </c>
      <c r="AB246" s="10" t="s">
        <v>2934</v>
      </c>
      <c r="AC246" s="4">
        <v>46.390926999999998</v>
      </c>
      <c r="AD246" s="4" t="s">
        <v>2934</v>
      </c>
      <c r="AE246" s="4" t="s">
        <v>2934</v>
      </c>
      <c r="AF246" s="4" t="s">
        <v>2934</v>
      </c>
      <c r="AG246" s="4" t="s">
        <v>2934</v>
      </c>
      <c r="AH246" s="4" t="s">
        <v>2934</v>
      </c>
      <c r="AI246" s="4">
        <v>1.071418</v>
      </c>
      <c r="AJ246" s="4">
        <v>1.071418</v>
      </c>
    </row>
    <row r="247" spans="1:36" x14ac:dyDescent="0.3">
      <c r="A247" s="1" t="s">
        <v>2725</v>
      </c>
      <c r="B247" s="2">
        <v>4681385</v>
      </c>
      <c r="C247" s="3" t="s">
        <v>2935</v>
      </c>
      <c r="D247" s="4">
        <v>652.36244650000003</v>
      </c>
      <c r="E247" s="3" t="s">
        <v>2930</v>
      </c>
      <c r="F247" s="3" t="s">
        <v>2953</v>
      </c>
      <c r="G247" s="3" t="s">
        <v>2953</v>
      </c>
      <c r="H247" s="3" t="s">
        <v>3414</v>
      </c>
      <c r="I247" s="3" t="s">
        <v>3440</v>
      </c>
      <c r="J247" s="4">
        <v>14.401858000000001</v>
      </c>
      <c r="K247" s="4">
        <v>0.76726300000000003</v>
      </c>
      <c r="L247" s="4">
        <v>-3.620352</v>
      </c>
      <c r="M247" s="4">
        <v>-2.619872</v>
      </c>
      <c r="N247" s="4">
        <v>10.724007</v>
      </c>
      <c r="O247" s="4">
        <v>25.063613</v>
      </c>
      <c r="P247" s="4">
        <v>1.346088</v>
      </c>
      <c r="Q247" s="4" t="s">
        <v>2934</v>
      </c>
      <c r="R247" s="4" t="s">
        <v>2934</v>
      </c>
      <c r="S247" s="3" t="s">
        <v>6463</v>
      </c>
      <c r="T247" s="4">
        <v>19.7</v>
      </c>
      <c r="U247" s="4">
        <v>652.36244650000003</v>
      </c>
      <c r="V247" s="10" t="s">
        <v>2934</v>
      </c>
      <c r="W247" s="4">
        <v>0</v>
      </c>
      <c r="X247" s="4">
        <v>20.85</v>
      </c>
      <c r="Y247" s="4">
        <v>13.78</v>
      </c>
      <c r="Z247" s="4">
        <v>10.724007</v>
      </c>
      <c r="AA247" s="10">
        <v>9.5054282266999994</v>
      </c>
      <c r="AB247" s="10">
        <v>10.2872062663</v>
      </c>
      <c r="AC247" s="4" t="s">
        <v>2934</v>
      </c>
      <c r="AD247" s="4" t="s">
        <v>2934</v>
      </c>
      <c r="AE247" s="4" t="s">
        <v>2934</v>
      </c>
      <c r="AF247" s="4" t="s">
        <v>2934</v>
      </c>
      <c r="AG247" s="4" t="s">
        <v>2934</v>
      </c>
      <c r="AH247" s="4" t="s">
        <v>2934</v>
      </c>
      <c r="AI247" s="4">
        <v>1.346088</v>
      </c>
      <c r="AJ247" s="4">
        <v>1.365211</v>
      </c>
    </row>
    <row r="248" spans="1:36" x14ac:dyDescent="0.3">
      <c r="A248" s="1" t="s">
        <v>363</v>
      </c>
      <c r="B248" s="2">
        <v>5724331</v>
      </c>
      <c r="C248" s="3" t="s">
        <v>2935</v>
      </c>
      <c r="D248" s="4">
        <v>652.66572991999999</v>
      </c>
      <c r="E248" s="3" t="s">
        <v>2930</v>
      </c>
      <c r="F248" s="3" t="s">
        <v>2953</v>
      </c>
      <c r="G248" s="3" t="s">
        <v>2954</v>
      </c>
      <c r="H248" s="3" t="s">
        <v>2955</v>
      </c>
      <c r="I248" s="3" t="s">
        <v>3254</v>
      </c>
      <c r="J248" s="4">
        <v>9.6774190000000004</v>
      </c>
      <c r="K248" s="4">
        <v>-3.460515</v>
      </c>
      <c r="L248" s="4">
        <v>-3.5460989999999999</v>
      </c>
      <c r="M248" s="4">
        <v>0.74074099999999998</v>
      </c>
      <c r="N248" s="4">
        <v>8.4472050000000003</v>
      </c>
      <c r="O248" s="4">
        <v>12.349603</v>
      </c>
      <c r="P248" s="4">
        <v>0.89606300000000005</v>
      </c>
      <c r="Q248" s="4" t="s">
        <v>2934</v>
      </c>
      <c r="R248" s="4">
        <v>169.70195699999999</v>
      </c>
      <c r="S248" s="3" t="s">
        <v>4108</v>
      </c>
      <c r="T248" s="5">
        <v>10.88</v>
      </c>
      <c r="U248" s="4">
        <v>652.66572991999999</v>
      </c>
      <c r="V248" s="10">
        <v>653.91288899999995</v>
      </c>
      <c r="W248" s="4">
        <v>9.1213235294117592</v>
      </c>
      <c r="X248" s="5">
        <v>11.465</v>
      </c>
      <c r="Y248" s="5">
        <v>9.7677999999999994</v>
      </c>
      <c r="Z248" s="4">
        <v>8.4472050000000003</v>
      </c>
      <c r="AA248" s="10" t="s">
        <v>2934</v>
      </c>
      <c r="AB248" s="10" t="s">
        <v>2934</v>
      </c>
      <c r="AC248" s="4">
        <v>35.397973999999998</v>
      </c>
      <c r="AD248" s="4" t="s">
        <v>2934</v>
      </c>
      <c r="AE248" s="4" t="s">
        <v>2934</v>
      </c>
      <c r="AF248" s="4" t="s">
        <v>2934</v>
      </c>
      <c r="AG248" s="4" t="s">
        <v>2934</v>
      </c>
      <c r="AH248" s="4" t="s">
        <v>2934</v>
      </c>
      <c r="AI248" s="4">
        <v>0.89606300000000005</v>
      </c>
      <c r="AJ248" s="4">
        <v>0.89606300000000005</v>
      </c>
    </row>
    <row r="249" spans="1:36" x14ac:dyDescent="0.3">
      <c r="A249" s="1" t="s">
        <v>1601</v>
      </c>
      <c r="B249" s="2">
        <v>4587523</v>
      </c>
      <c r="C249" s="3" t="s">
        <v>2956</v>
      </c>
      <c r="D249" s="4">
        <v>652.90581514999997</v>
      </c>
      <c r="E249" s="3" t="s">
        <v>2925</v>
      </c>
      <c r="F249" s="3" t="s">
        <v>2980</v>
      </c>
      <c r="G249" s="3" t="s">
        <v>2981</v>
      </c>
      <c r="H249" s="3" t="s">
        <v>3059</v>
      </c>
      <c r="I249" s="3" t="s">
        <v>3560</v>
      </c>
      <c r="J249" s="4">
        <v>6.5661050000000003</v>
      </c>
      <c r="K249" s="4">
        <v>29.139785</v>
      </c>
      <c r="L249" s="4">
        <v>-4.6825400000000004</v>
      </c>
      <c r="M249" s="4">
        <v>-3.7660260000000001</v>
      </c>
      <c r="N249" s="4" t="s">
        <v>2924</v>
      </c>
      <c r="O249" s="4">
        <v>12.886266000000001</v>
      </c>
      <c r="P249" s="4" t="s">
        <v>2924</v>
      </c>
      <c r="Q249" s="4">
        <v>17.259005999999999</v>
      </c>
      <c r="R249" s="4">
        <v>11.205018000000001</v>
      </c>
      <c r="S249" s="3" t="s">
        <v>5342</v>
      </c>
      <c r="T249" s="4">
        <v>12.01</v>
      </c>
      <c r="U249" s="4">
        <v>652.90581514999997</v>
      </c>
      <c r="V249" s="10">
        <v>1191.1648150000001</v>
      </c>
      <c r="W249" s="4">
        <v>0</v>
      </c>
      <c r="X249" s="4">
        <v>14.34</v>
      </c>
      <c r="Y249" s="4">
        <v>6.35</v>
      </c>
      <c r="Z249" s="4" t="s">
        <v>2924</v>
      </c>
      <c r="AA249" s="10" t="s">
        <v>2924</v>
      </c>
      <c r="AB249" s="10" t="s">
        <v>2924</v>
      </c>
      <c r="AC249" s="4">
        <v>1.9166639999999999</v>
      </c>
      <c r="AD249" s="4">
        <v>1.7677881366810999</v>
      </c>
      <c r="AE249" s="4">
        <v>1.8950292607874</v>
      </c>
      <c r="AF249" s="4">
        <v>17.259005999999999</v>
      </c>
      <c r="AG249" s="4">
        <v>10.867925216028301</v>
      </c>
      <c r="AH249" s="4">
        <v>13.1811220108666</v>
      </c>
      <c r="AI249" s="4" t="s">
        <v>2924</v>
      </c>
      <c r="AJ249" s="4" t="s">
        <v>2924</v>
      </c>
    </row>
    <row r="250" spans="1:36" x14ac:dyDescent="0.3">
      <c r="A250" s="1" t="s">
        <v>2397</v>
      </c>
      <c r="B250" s="2">
        <v>4963560</v>
      </c>
      <c r="C250" s="3" t="s">
        <v>2919</v>
      </c>
      <c r="D250" s="4">
        <v>653.17274999999995</v>
      </c>
      <c r="E250" s="3" t="s">
        <v>2936</v>
      </c>
      <c r="F250" s="3" t="s">
        <v>2937</v>
      </c>
      <c r="G250" s="3" t="s">
        <v>3044</v>
      </c>
      <c r="H250" s="3" t="s">
        <v>3066</v>
      </c>
      <c r="I250" s="3" t="s">
        <v>3366</v>
      </c>
      <c r="J250" s="4">
        <v>-35.924370000000003</v>
      </c>
      <c r="K250" s="4">
        <v>12.407862</v>
      </c>
      <c r="L250" s="4">
        <v>-4.1884819999999996</v>
      </c>
      <c r="M250" s="4">
        <v>-3.1746029999999998</v>
      </c>
      <c r="N250" s="4" t="s">
        <v>2924</v>
      </c>
      <c r="O250" s="4" t="s">
        <v>2924</v>
      </c>
      <c r="P250" s="4">
        <v>0.785273</v>
      </c>
      <c r="Q250" s="4" t="s">
        <v>2924</v>
      </c>
      <c r="R250" s="4">
        <v>23.725373999999999</v>
      </c>
      <c r="S250" s="3" t="s">
        <v>6136</v>
      </c>
      <c r="T250" s="4">
        <v>9.15</v>
      </c>
      <c r="U250" s="4">
        <v>653.17274999999995</v>
      </c>
      <c r="V250" s="10">
        <v>541.35074999999995</v>
      </c>
      <c r="W250" s="4">
        <v>0</v>
      </c>
      <c r="X250" s="4">
        <v>14.45</v>
      </c>
      <c r="Y250" s="5">
        <v>6.05</v>
      </c>
      <c r="Z250" s="4" t="s">
        <v>2924</v>
      </c>
      <c r="AA250" s="10">
        <v>29.019980970500001</v>
      </c>
      <c r="AB250" s="10">
        <v>238.7164101226</v>
      </c>
      <c r="AC250" s="4">
        <v>0.93588700000000002</v>
      </c>
      <c r="AD250" s="4" t="s">
        <v>2934</v>
      </c>
      <c r="AE250" s="4">
        <v>0.94661047385310004</v>
      </c>
      <c r="AF250" s="4" t="s">
        <v>2924</v>
      </c>
      <c r="AG250" s="4" t="s">
        <v>2934</v>
      </c>
      <c r="AH250" s="4">
        <v>20.918801082126699</v>
      </c>
      <c r="AI250" s="4">
        <v>0.785273</v>
      </c>
      <c r="AJ250" s="4">
        <v>1.0537829999999999</v>
      </c>
    </row>
    <row r="251" spans="1:36" x14ac:dyDescent="0.3">
      <c r="A251" s="1" t="s">
        <v>1295</v>
      </c>
      <c r="B251" s="2">
        <v>5200558</v>
      </c>
      <c r="C251" s="3" t="s">
        <v>2956</v>
      </c>
      <c r="D251" s="4">
        <v>657.87354630000004</v>
      </c>
      <c r="E251" s="3" t="s">
        <v>2920</v>
      </c>
      <c r="F251" s="3" t="s">
        <v>2921</v>
      </c>
      <c r="G251" s="3" t="s">
        <v>2941</v>
      </c>
      <c r="H251" s="3" t="s">
        <v>2941</v>
      </c>
      <c r="I251" s="3" t="s">
        <v>2942</v>
      </c>
      <c r="J251" s="4">
        <v>-1.4953270000000001</v>
      </c>
      <c r="K251" s="4">
        <v>-26.703755000000001</v>
      </c>
      <c r="L251" s="4">
        <v>-21.752041999999999</v>
      </c>
      <c r="M251" s="4">
        <v>-3.919781</v>
      </c>
      <c r="N251" s="4" t="s">
        <v>2924</v>
      </c>
      <c r="O251" s="4" t="s">
        <v>2924</v>
      </c>
      <c r="P251" s="4">
        <v>2.963171</v>
      </c>
      <c r="Q251" s="4" t="s">
        <v>2924</v>
      </c>
      <c r="R251" s="4" t="s">
        <v>2924</v>
      </c>
      <c r="S251" s="3" t="s">
        <v>5037</v>
      </c>
      <c r="T251" s="4">
        <v>10.54</v>
      </c>
      <c r="U251" s="4">
        <v>657.87354630000004</v>
      </c>
      <c r="V251" s="10">
        <v>420.46454599999998</v>
      </c>
      <c r="W251" s="4">
        <v>0</v>
      </c>
      <c r="X251" s="4">
        <v>30.957999999999998</v>
      </c>
      <c r="Y251" s="4">
        <v>8.9700000000000006</v>
      </c>
      <c r="Z251" s="4" t="s">
        <v>2924</v>
      </c>
      <c r="AA251" s="10" t="s">
        <v>2924</v>
      </c>
      <c r="AB251" s="10" t="s">
        <v>2924</v>
      </c>
      <c r="AC251" s="4">
        <v>41.510962999999997</v>
      </c>
      <c r="AD251" s="4">
        <v>133.2270424588086</v>
      </c>
      <c r="AE251" s="4">
        <v>44.703021030797203</v>
      </c>
      <c r="AF251" s="4" t="s">
        <v>2924</v>
      </c>
      <c r="AG251" s="4" t="s">
        <v>2934</v>
      </c>
      <c r="AH251" s="4" t="s">
        <v>2934</v>
      </c>
      <c r="AI251" s="4">
        <v>2.963171</v>
      </c>
      <c r="AJ251" s="4">
        <v>2.963171</v>
      </c>
    </row>
    <row r="252" spans="1:36" x14ac:dyDescent="0.3">
      <c r="A252" s="1" t="s">
        <v>2199</v>
      </c>
      <c r="B252" s="2">
        <v>10695236</v>
      </c>
      <c r="C252" s="3" t="s">
        <v>2970</v>
      </c>
      <c r="D252" s="4">
        <v>658.02018557999997</v>
      </c>
      <c r="E252" s="3" t="s">
        <v>3093</v>
      </c>
      <c r="F252" s="3" t="s">
        <v>3093</v>
      </c>
      <c r="G252" s="3" t="s">
        <v>3094</v>
      </c>
      <c r="H252" s="3" t="s">
        <v>3147</v>
      </c>
      <c r="I252" s="3" t="s">
        <v>3148</v>
      </c>
      <c r="J252" s="4">
        <v>12.444934</v>
      </c>
      <c r="K252" s="4">
        <v>13.360474</v>
      </c>
      <c r="L252" s="4">
        <v>-12.510711000000001</v>
      </c>
      <c r="M252" s="4">
        <v>0.85610799999999998</v>
      </c>
      <c r="N252" s="4">
        <v>5.429888</v>
      </c>
      <c r="O252" s="4">
        <v>4.8804970000000001</v>
      </c>
      <c r="P252" s="4">
        <v>1.3003610000000001</v>
      </c>
      <c r="Q252" s="4">
        <v>3.0894729999999999</v>
      </c>
      <c r="R252" s="4">
        <v>7.7290260000000002</v>
      </c>
      <c r="S252" s="3" t="s">
        <v>5938</v>
      </c>
      <c r="T252" s="4">
        <v>30.63</v>
      </c>
      <c r="U252" s="4">
        <v>658.02018557999997</v>
      </c>
      <c r="V252" s="10">
        <v>934.41118500000005</v>
      </c>
      <c r="W252" s="4">
        <v>4.9624551093699001</v>
      </c>
      <c r="X252" s="4">
        <v>37.1541</v>
      </c>
      <c r="Y252" s="4">
        <v>21.272500000000001</v>
      </c>
      <c r="Z252" s="4">
        <v>5.429888</v>
      </c>
      <c r="AA252" s="10">
        <v>4.5044117647000004</v>
      </c>
      <c r="AB252" s="10">
        <v>5.5589836659999996</v>
      </c>
      <c r="AC252" s="4">
        <v>2.2940749999999999</v>
      </c>
      <c r="AD252" s="4">
        <v>2.2184501068375999</v>
      </c>
      <c r="AE252" s="4">
        <v>2.2635198940887</v>
      </c>
      <c r="AF252" s="4">
        <v>3.0894729999999999</v>
      </c>
      <c r="AG252" s="4">
        <v>3.3247387812758</v>
      </c>
      <c r="AH252" s="4">
        <v>3.2645389992623999</v>
      </c>
      <c r="AI252" s="4">
        <v>1.3003610000000001</v>
      </c>
      <c r="AJ252" s="4">
        <v>1.3003610000000001</v>
      </c>
    </row>
    <row r="253" spans="1:36" x14ac:dyDescent="0.3">
      <c r="A253" s="1" t="s">
        <v>1150</v>
      </c>
      <c r="B253" s="2">
        <v>5311902</v>
      </c>
      <c r="C253" s="3" t="s">
        <v>2919</v>
      </c>
      <c r="D253" s="4">
        <v>658.57513119999999</v>
      </c>
      <c r="E253" s="3" t="s">
        <v>2920</v>
      </c>
      <c r="F253" s="3" t="s">
        <v>2921</v>
      </c>
      <c r="G253" s="3" t="s">
        <v>2941</v>
      </c>
      <c r="H253" s="3" t="s">
        <v>2941</v>
      </c>
      <c r="I253" s="3" t="s">
        <v>3246</v>
      </c>
      <c r="J253" s="4">
        <v>43.484627000000003</v>
      </c>
      <c r="K253" s="4">
        <v>36.111111000000001</v>
      </c>
      <c r="L253" s="4">
        <v>12.320917</v>
      </c>
      <c r="M253" s="4">
        <v>6.8119889999999996</v>
      </c>
      <c r="N253" s="4" t="s">
        <v>2924</v>
      </c>
      <c r="O253" s="4" t="s">
        <v>2924</v>
      </c>
      <c r="P253" s="4">
        <v>0.25150099999999997</v>
      </c>
      <c r="Q253" s="4">
        <v>0.20363200000000001</v>
      </c>
      <c r="R253" s="4" t="s">
        <v>2934</v>
      </c>
      <c r="S253" s="3" t="s">
        <v>4892</v>
      </c>
      <c r="T253" s="4">
        <v>19.600000000000001</v>
      </c>
      <c r="U253" s="4">
        <v>658.57513119999999</v>
      </c>
      <c r="V253" s="10">
        <v>-122.784869</v>
      </c>
      <c r="W253" s="4">
        <v>0</v>
      </c>
      <c r="X253" s="4">
        <v>24.92</v>
      </c>
      <c r="Y253" s="4">
        <v>12.33</v>
      </c>
      <c r="Z253" s="4" t="s">
        <v>2924</v>
      </c>
      <c r="AA253" s="10" t="s">
        <v>2924</v>
      </c>
      <c r="AB253" s="10" t="s">
        <v>2934</v>
      </c>
      <c r="AC253" s="4" t="s">
        <v>2924</v>
      </c>
      <c r="AD253" s="4" t="s">
        <v>2924</v>
      </c>
      <c r="AE253" s="4" t="s">
        <v>2924</v>
      </c>
      <c r="AF253" s="4">
        <v>0.20363200000000001</v>
      </c>
      <c r="AG253" s="4">
        <v>0.14740754529110001</v>
      </c>
      <c r="AH253" s="4">
        <v>5.9874622401999998E-2</v>
      </c>
      <c r="AI253" s="4">
        <v>0.25150099999999997</v>
      </c>
      <c r="AJ253" s="4">
        <v>1.213773</v>
      </c>
    </row>
    <row r="254" spans="1:36" x14ac:dyDescent="0.3">
      <c r="A254" s="1" t="s">
        <v>1448</v>
      </c>
      <c r="B254" s="2">
        <v>5736263</v>
      </c>
      <c r="C254" s="3" t="s">
        <v>2940</v>
      </c>
      <c r="D254" s="4">
        <v>662.23500000000001</v>
      </c>
      <c r="E254" s="3" t="s">
        <v>2930</v>
      </c>
      <c r="F254" s="3" t="s">
        <v>2953</v>
      </c>
      <c r="G254" s="3" t="s">
        <v>2954</v>
      </c>
      <c r="H254" s="3" t="s">
        <v>2955</v>
      </c>
      <c r="I254" s="3"/>
      <c r="J254" s="4">
        <v>-0.31910699999999997</v>
      </c>
      <c r="K254" s="4">
        <v>-3.6994220000000002</v>
      </c>
      <c r="L254" s="4">
        <v>-3.8846150000000002</v>
      </c>
      <c r="M254" s="4">
        <v>0.68493199999999999</v>
      </c>
      <c r="N254" s="4" t="s">
        <v>2934</v>
      </c>
      <c r="O254" s="4" t="s">
        <v>2934</v>
      </c>
      <c r="P254" s="4" t="s">
        <v>2934</v>
      </c>
      <c r="Q254" s="4" t="s">
        <v>2934</v>
      </c>
      <c r="R254" s="4" t="s">
        <v>2934</v>
      </c>
      <c r="S254" s="3" t="s">
        <v>5189</v>
      </c>
      <c r="T254" s="4">
        <v>24.99</v>
      </c>
      <c r="U254" s="4">
        <v>662.23500000000001</v>
      </c>
      <c r="V254" s="10" t="s">
        <v>2934</v>
      </c>
      <c r="W254" s="4">
        <v>4.9624489795918398</v>
      </c>
      <c r="X254" s="4">
        <v>28.22</v>
      </c>
      <c r="Y254" s="4">
        <v>24.445</v>
      </c>
      <c r="Z254" s="4" t="s">
        <v>2934</v>
      </c>
      <c r="AA254" s="10" t="s">
        <v>2934</v>
      </c>
      <c r="AB254" s="10" t="s">
        <v>2934</v>
      </c>
      <c r="AC254" s="4" t="s">
        <v>2934</v>
      </c>
      <c r="AD254" s="4" t="s">
        <v>2934</v>
      </c>
      <c r="AE254" s="4" t="s">
        <v>2934</v>
      </c>
      <c r="AF254" s="4" t="s">
        <v>2934</v>
      </c>
      <c r="AG254" s="4" t="s">
        <v>2934</v>
      </c>
      <c r="AH254" s="4" t="s">
        <v>2934</v>
      </c>
      <c r="AI254" s="4" t="s">
        <v>2934</v>
      </c>
      <c r="AJ254" s="4" t="s">
        <v>2934</v>
      </c>
    </row>
    <row r="255" spans="1:36" x14ac:dyDescent="0.3">
      <c r="A255" s="1" t="s">
        <v>1317</v>
      </c>
      <c r="B255" s="2">
        <v>114260159</v>
      </c>
      <c r="C255" s="3" t="s">
        <v>2940</v>
      </c>
      <c r="D255" s="4">
        <v>662.94786474</v>
      </c>
      <c r="E255" s="3" t="s">
        <v>2930</v>
      </c>
      <c r="F255" s="3" t="s">
        <v>2953</v>
      </c>
      <c r="G255" s="3" t="s">
        <v>2954</v>
      </c>
      <c r="H255" s="3" t="s">
        <v>2955</v>
      </c>
      <c r="I255" s="3" t="s">
        <v>3518</v>
      </c>
      <c r="J255" s="4">
        <v>23.431733999999999</v>
      </c>
      <c r="K255" s="4">
        <v>24.233982999999998</v>
      </c>
      <c r="L255" s="4">
        <v>31.952663000000001</v>
      </c>
      <c r="M255" s="4">
        <v>-2.0497800000000002</v>
      </c>
      <c r="N255" s="4" t="s">
        <v>2924</v>
      </c>
      <c r="O255" s="4" t="s">
        <v>2924</v>
      </c>
      <c r="P255" s="4" t="s">
        <v>2924</v>
      </c>
      <c r="Q255" s="4" t="s">
        <v>2934</v>
      </c>
      <c r="R255" s="4" t="s">
        <v>2934</v>
      </c>
      <c r="S255" s="3" t="s">
        <v>5059</v>
      </c>
      <c r="T255" s="5">
        <v>13.38</v>
      </c>
      <c r="U255" s="4">
        <v>662.94786474</v>
      </c>
      <c r="V255" s="10">
        <v>729.64386400000001</v>
      </c>
      <c r="W255" s="4">
        <v>0</v>
      </c>
      <c r="X255" s="4">
        <v>18.75</v>
      </c>
      <c r="Y255" s="4">
        <v>8.5500000000000007</v>
      </c>
      <c r="Z255" s="4" t="s">
        <v>2924</v>
      </c>
      <c r="AA255" s="10" t="s">
        <v>2934</v>
      </c>
      <c r="AB255" s="10" t="s">
        <v>2934</v>
      </c>
      <c r="AC255" s="4" t="s">
        <v>2924</v>
      </c>
      <c r="AD255" s="4" t="s">
        <v>2934</v>
      </c>
      <c r="AE255" s="4" t="s">
        <v>2934</v>
      </c>
      <c r="AF255" s="4" t="s">
        <v>2934</v>
      </c>
      <c r="AG255" s="4" t="s">
        <v>2934</v>
      </c>
      <c r="AH255" s="4" t="s">
        <v>2934</v>
      </c>
      <c r="AI255" s="4" t="s">
        <v>2924</v>
      </c>
      <c r="AJ255" s="4" t="s">
        <v>2924</v>
      </c>
    </row>
    <row r="256" spans="1:36" x14ac:dyDescent="0.3">
      <c r="A256" s="1" t="s">
        <v>1510</v>
      </c>
      <c r="B256" s="2">
        <v>5314204</v>
      </c>
      <c r="C256" s="3" t="s">
        <v>2940</v>
      </c>
      <c r="D256" s="4">
        <v>665.13165577999996</v>
      </c>
      <c r="E256" s="3" t="s">
        <v>2920</v>
      </c>
      <c r="F256" s="3" t="s">
        <v>2921</v>
      </c>
      <c r="G256" s="3" t="s">
        <v>2941</v>
      </c>
      <c r="H256" s="3" t="s">
        <v>2941</v>
      </c>
      <c r="I256" s="3" t="s">
        <v>3048</v>
      </c>
      <c r="J256" s="4">
        <v>-58.702213</v>
      </c>
      <c r="K256" s="4">
        <v>-70.912312</v>
      </c>
      <c r="L256" s="4">
        <v>-71.955594000000005</v>
      </c>
      <c r="M256" s="4">
        <v>-3.5819139999999998</v>
      </c>
      <c r="N256" s="4" t="s">
        <v>2924</v>
      </c>
      <c r="O256" s="4" t="s">
        <v>2924</v>
      </c>
      <c r="P256" s="4">
        <v>1.2098439999999999</v>
      </c>
      <c r="Q256" s="4" t="s">
        <v>2924</v>
      </c>
      <c r="R256" s="4" t="s">
        <v>2924</v>
      </c>
      <c r="S256" s="3" t="s">
        <v>5251</v>
      </c>
      <c r="T256" s="4">
        <v>16.420000000000002</v>
      </c>
      <c r="U256" s="4">
        <v>665.13165577999996</v>
      </c>
      <c r="V256" s="10">
        <v>153.733655</v>
      </c>
      <c r="W256" s="4">
        <v>0</v>
      </c>
      <c r="X256" s="4">
        <v>73</v>
      </c>
      <c r="Y256" s="4">
        <v>15.67</v>
      </c>
      <c r="Z256" s="4" t="s">
        <v>2924</v>
      </c>
      <c r="AA256" s="10" t="s">
        <v>2924</v>
      </c>
      <c r="AB256" s="10" t="s">
        <v>2924</v>
      </c>
      <c r="AC256" s="4">
        <v>236.15000800000001</v>
      </c>
      <c r="AD256" s="4">
        <v>2.5583176212355001</v>
      </c>
      <c r="AE256" s="4">
        <v>5.1532152610384996</v>
      </c>
      <c r="AF256" s="4" t="s">
        <v>2924</v>
      </c>
      <c r="AG256" s="4" t="s">
        <v>2924</v>
      </c>
      <c r="AH256" s="4" t="s">
        <v>2924</v>
      </c>
      <c r="AI256" s="4">
        <v>1.2098439999999999</v>
      </c>
      <c r="AJ256" s="4">
        <v>1.2098439999999999</v>
      </c>
    </row>
    <row r="257" spans="1:36" x14ac:dyDescent="0.3">
      <c r="A257" s="1" t="s">
        <v>1955</v>
      </c>
      <c r="B257" s="2">
        <v>117185744</v>
      </c>
      <c r="C257" s="3" t="s">
        <v>2940</v>
      </c>
      <c r="D257" s="4">
        <v>665.32243549999998</v>
      </c>
      <c r="E257" s="3" t="s">
        <v>2920</v>
      </c>
      <c r="F257" s="3" t="s">
        <v>2921</v>
      </c>
      <c r="G257" s="3" t="s">
        <v>2941</v>
      </c>
      <c r="H257" s="3" t="s">
        <v>2941</v>
      </c>
      <c r="I257" s="3" t="s">
        <v>3246</v>
      </c>
      <c r="J257" s="4">
        <v>-33.993056000000003</v>
      </c>
      <c r="K257" s="4">
        <v>-16.73237</v>
      </c>
      <c r="L257" s="4">
        <v>-6.1697930000000003</v>
      </c>
      <c r="M257" s="4">
        <v>-6.4007880000000004</v>
      </c>
      <c r="N257" s="4" t="s">
        <v>2934</v>
      </c>
      <c r="O257" s="4" t="s">
        <v>2934</v>
      </c>
      <c r="P257" s="4" t="s">
        <v>2934</v>
      </c>
      <c r="Q257" s="4" t="s">
        <v>2934</v>
      </c>
      <c r="R257" s="4" t="s">
        <v>2934</v>
      </c>
      <c r="S257" s="3" t="s">
        <v>5695</v>
      </c>
      <c r="T257" s="4">
        <v>19.010000000000002</v>
      </c>
      <c r="U257" s="4">
        <v>665.32243549999998</v>
      </c>
      <c r="V257" s="10">
        <v>311.20743499999998</v>
      </c>
      <c r="W257" s="4">
        <v>0</v>
      </c>
      <c r="X257" s="4">
        <v>31.13</v>
      </c>
      <c r="Y257" s="4">
        <v>18.2</v>
      </c>
      <c r="Z257" s="4" t="s">
        <v>2934</v>
      </c>
      <c r="AA257" s="10" t="s">
        <v>2924</v>
      </c>
      <c r="AB257" s="10" t="s">
        <v>2934</v>
      </c>
      <c r="AC257" s="4" t="s">
        <v>2934</v>
      </c>
      <c r="AD257" s="4" t="s">
        <v>2934</v>
      </c>
      <c r="AE257" s="4" t="s">
        <v>2934</v>
      </c>
      <c r="AF257" s="4" t="s">
        <v>2934</v>
      </c>
      <c r="AG257" s="4" t="s">
        <v>2934</v>
      </c>
      <c r="AH257" s="4" t="s">
        <v>2934</v>
      </c>
      <c r="AI257" s="4" t="s">
        <v>2934</v>
      </c>
      <c r="AJ257" s="4" t="s">
        <v>2934</v>
      </c>
    </row>
    <row r="258" spans="1:36" x14ac:dyDescent="0.3">
      <c r="A258" s="1" t="s">
        <v>1247</v>
      </c>
      <c r="B258" s="2">
        <v>7389138</v>
      </c>
      <c r="C258" s="3" t="s">
        <v>2935</v>
      </c>
      <c r="D258" s="4">
        <v>666.48166560000004</v>
      </c>
      <c r="E258" s="3" t="s">
        <v>2930</v>
      </c>
      <c r="F258" s="3" t="s">
        <v>2957</v>
      </c>
      <c r="G258" s="3" t="s">
        <v>2957</v>
      </c>
      <c r="H258" s="3" t="s">
        <v>2958</v>
      </c>
      <c r="I258" s="3" t="s">
        <v>2959</v>
      </c>
      <c r="J258" s="4">
        <v>200</v>
      </c>
      <c r="K258" s="4">
        <v>59.347700000000003</v>
      </c>
      <c r="L258" s="4">
        <v>-16.864174999999999</v>
      </c>
      <c r="M258" s="4">
        <v>4.0699889999999996</v>
      </c>
      <c r="N258" s="4" t="s">
        <v>2924</v>
      </c>
      <c r="O258" s="4">
        <v>212.40256680673301</v>
      </c>
      <c r="P258" s="4">
        <v>2.1150280000000001</v>
      </c>
      <c r="Q258" s="4" t="s">
        <v>2924</v>
      </c>
      <c r="R258" s="4">
        <v>4.8601130000000001</v>
      </c>
      <c r="S258" s="3" t="s">
        <v>4989</v>
      </c>
      <c r="T258" s="4">
        <v>27.36</v>
      </c>
      <c r="U258" s="4">
        <v>666.48166560000004</v>
      </c>
      <c r="V258" s="10">
        <v>490.08166499999999</v>
      </c>
      <c r="W258" s="4">
        <v>0</v>
      </c>
      <c r="X258" s="4">
        <v>34.24</v>
      </c>
      <c r="Y258" s="4">
        <v>7.75</v>
      </c>
      <c r="Z258" s="4" t="s">
        <v>2924</v>
      </c>
      <c r="AA258" s="10" t="s">
        <v>2924</v>
      </c>
      <c r="AB258" s="10" t="s">
        <v>2924</v>
      </c>
      <c r="AC258" s="4">
        <v>1.464242</v>
      </c>
      <c r="AD258" s="4">
        <v>1.1182696292070999</v>
      </c>
      <c r="AE258" s="4">
        <v>1.3313818663407</v>
      </c>
      <c r="AF258" s="4" t="s">
        <v>2924</v>
      </c>
      <c r="AG258" s="4" t="s">
        <v>2924</v>
      </c>
      <c r="AH258" s="4" t="s">
        <v>2924</v>
      </c>
      <c r="AI258" s="4">
        <v>2.1150280000000001</v>
      </c>
      <c r="AJ258" s="4">
        <v>2.735179</v>
      </c>
    </row>
    <row r="259" spans="1:36" x14ac:dyDescent="0.3">
      <c r="A259" s="1" t="s">
        <v>1942</v>
      </c>
      <c r="B259" s="2">
        <v>102752</v>
      </c>
      <c r="C259" s="3" t="s">
        <v>2935</v>
      </c>
      <c r="D259" s="4">
        <v>666.68530653000005</v>
      </c>
      <c r="E259" s="3" t="s">
        <v>2930</v>
      </c>
      <c r="F259" s="3" t="s">
        <v>2953</v>
      </c>
      <c r="G259" s="3" t="s">
        <v>2954</v>
      </c>
      <c r="H259" s="3" t="s">
        <v>3244</v>
      </c>
      <c r="I259" s="3" t="s">
        <v>3155</v>
      </c>
      <c r="J259" s="4">
        <v>56.171346</v>
      </c>
      <c r="K259" s="4">
        <v>27.858134</v>
      </c>
      <c r="L259" s="4">
        <v>4.756494</v>
      </c>
      <c r="M259" s="4">
        <v>3.3306650000000002</v>
      </c>
      <c r="N259" s="4">
        <v>10.035769828926901</v>
      </c>
      <c r="O259" s="4" t="s">
        <v>2924</v>
      </c>
      <c r="P259" s="4">
        <v>0.79572399999999999</v>
      </c>
      <c r="Q259" s="4" t="s">
        <v>2934</v>
      </c>
      <c r="R259" s="4" t="s">
        <v>2934</v>
      </c>
      <c r="S259" s="3" t="s">
        <v>5682</v>
      </c>
      <c r="T259" s="4">
        <v>64.53</v>
      </c>
      <c r="U259" s="4">
        <v>666.68530653000005</v>
      </c>
      <c r="V259" s="10" t="s">
        <v>2934</v>
      </c>
      <c r="W259" s="4">
        <v>1.1157601115760101</v>
      </c>
      <c r="X259" s="4">
        <v>70.25</v>
      </c>
      <c r="Y259" s="4">
        <v>36.93</v>
      </c>
      <c r="Z259" s="4">
        <v>10.049836000000001</v>
      </c>
      <c r="AA259" s="10">
        <v>12.1604938271</v>
      </c>
      <c r="AB259" s="10">
        <v>12.2107438016</v>
      </c>
      <c r="AC259" s="4" t="s">
        <v>2934</v>
      </c>
      <c r="AD259" s="4" t="s">
        <v>2934</v>
      </c>
      <c r="AE259" s="4" t="s">
        <v>2934</v>
      </c>
      <c r="AF259" s="4" t="s">
        <v>2934</v>
      </c>
      <c r="AG259" s="4" t="s">
        <v>2934</v>
      </c>
      <c r="AH259" s="4" t="s">
        <v>2934</v>
      </c>
      <c r="AI259" s="4">
        <v>0.79572399999999999</v>
      </c>
      <c r="AJ259" s="4">
        <v>1.007746</v>
      </c>
    </row>
    <row r="260" spans="1:36" x14ac:dyDescent="0.3">
      <c r="A260" s="1" t="s">
        <v>1366</v>
      </c>
      <c r="B260" s="2">
        <v>24791747</v>
      </c>
      <c r="C260" s="3" t="s">
        <v>2940</v>
      </c>
      <c r="D260" s="4">
        <v>667.42920000000004</v>
      </c>
      <c r="E260" s="3" t="s">
        <v>2930</v>
      </c>
      <c r="F260" s="3" t="s">
        <v>2953</v>
      </c>
      <c r="G260" s="3" t="s">
        <v>2954</v>
      </c>
      <c r="H260" s="3" t="s">
        <v>2955</v>
      </c>
      <c r="I260" s="3"/>
      <c r="J260" s="4">
        <v>16.042978999999999</v>
      </c>
      <c r="K260" s="4">
        <v>3.1960459999999999</v>
      </c>
      <c r="L260" s="4">
        <v>-2.186134</v>
      </c>
      <c r="M260" s="4">
        <v>-0.127551</v>
      </c>
      <c r="N260" s="4" t="s">
        <v>2934</v>
      </c>
      <c r="O260" s="4" t="s">
        <v>2934</v>
      </c>
      <c r="P260" s="4" t="s">
        <v>2934</v>
      </c>
      <c r="Q260" s="4" t="s">
        <v>2934</v>
      </c>
      <c r="R260" s="4" t="s">
        <v>2934</v>
      </c>
      <c r="S260" s="3" t="s">
        <v>5108</v>
      </c>
      <c r="T260" s="4">
        <v>31.32</v>
      </c>
      <c r="U260" s="4">
        <v>667.42920000000004</v>
      </c>
      <c r="V260" s="10" t="s">
        <v>2934</v>
      </c>
      <c r="W260" s="4">
        <v>0.450830140485313</v>
      </c>
      <c r="X260" s="4">
        <v>32.954900000000002</v>
      </c>
      <c r="Y260" s="4">
        <v>25.605</v>
      </c>
      <c r="Z260" s="4" t="s">
        <v>2934</v>
      </c>
      <c r="AA260" s="10" t="s">
        <v>2934</v>
      </c>
      <c r="AB260" s="10" t="s">
        <v>2934</v>
      </c>
      <c r="AC260" s="4" t="s">
        <v>2934</v>
      </c>
      <c r="AD260" s="4" t="s">
        <v>2934</v>
      </c>
      <c r="AE260" s="4" t="s">
        <v>2934</v>
      </c>
      <c r="AF260" s="4" t="s">
        <v>2934</v>
      </c>
      <c r="AG260" s="4" t="s">
        <v>2934</v>
      </c>
      <c r="AH260" s="4" t="s">
        <v>2934</v>
      </c>
      <c r="AI260" s="4" t="s">
        <v>2934</v>
      </c>
      <c r="AJ260" s="4" t="s">
        <v>2934</v>
      </c>
    </row>
    <row r="261" spans="1:36" x14ac:dyDescent="0.3">
      <c r="A261" s="1" t="s">
        <v>1953</v>
      </c>
      <c r="B261" s="2">
        <v>4322169</v>
      </c>
      <c r="C261" s="3" t="s">
        <v>2919</v>
      </c>
      <c r="D261" s="4">
        <v>669.89469811000004</v>
      </c>
      <c r="E261" s="3" t="s">
        <v>2920</v>
      </c>
      <c r="F261" s="3" t="s">
        <v>2960</v>
      </c>
      <c r="G261" s="3" t="s">
        <v>2961</v>
      </c>
      <c r="H261" s="3" t="s">
        <v>2962</v>
      </c>
      <c r="I261" s="3" t="s">
        <v>2963</v>
      </c>
      <c r="J261" s="4">
        <v>30.044509999999999</v>
      </c>
      <c r="K261" s="4">
        <v>14.425587999999999</v>
      </c>
      <c r="L261" s="4">
        <v>-8.3638270000000006</v>
      </c>
      <c r="M261" s="4">
        <v>0.57372400000000001</v>
      </c>
      <c r="N261" s="4" t="s">
        <v>2924</v>
      </c>
      <c r="O261" s="4" t="s">
        <v>2924</v>
      </c>
      <c r="P261" s="4">
        <v>1.273612</v>
      </c>
      <c r="Q261" s="4">
        <v>18.875048</v>
      </c>
      <c r="R261" s="4">
        <v>20.994941000000001</v>
      </c>
      <c r="S261" s="3" t="s">
        <v>5693</v>
      </c>
      <c r="T261" s="4">
        <v>17.53</v>
      </c>
      <c r="U261" s="4">
        <v>669.89469811000004</v>
      </c>
      <c r="V261" s="10">
        <v>796.012698</v>
      </c>
      <c r="W261" s="4">
        <v>0</v>
      </c>
      <c r="X261" s="4">
        <v>20.729900000000001</v>
      </c>
      <c r="Y261" s="5">
        <v>12.08</v>
      </c>
      <c r="Z261" s="4" t="s">
        <v>2924</v>
      </c>
      <c r="AA261" s="10" t="s">
        <v>2924</v>
      </c>
      <c r="AB261" s="10" t="s">
        <v>2924</v>
      </c>
      <c r="AC261" s="4">
        <v>1.0149999999999999</v>
      </c>
      <c r="AD261" s="4">
        <v>0.95600604580110005</v>
      </c>
      <c r="AE261" s="4">
        <v>0.99924517771470001</v>
      </c>
      <c r="AF261" s="4">
        <v>18.875048</v>
      </c>
      <c r="AG261" s="4">
        <v>10.377247309585099</v>
      </c>
      <c r="AH261" s="4">
        <v>11.9306459532374</v>
      </c>
      <c r="AI261" s="4">
        <v>1.273612</v>
      </c>
      <c r="AJ261" s="4">
        <v>2.958151</v>
      </c>
    </row>
    <row r="262" spans="1:36" x14ac:dyDescent="0.3">
      <c r="A262" s="1" t="s">
        <v>1685</v>
      </c>
      <c r="B262" s="2">
        <v>15006586</v>
      </c>
      <c r="C262" s="3" t="s">
        <v>2919</v>
      </c>
      <c r="D262" s="4">
        <v>670.68757926000001</v>
      </c>
      <c r="E262" s="3" t="s">
        <v>2920</v>
      </c>
      <c r="F262" s="3" t="s">
        <v>2921</v>
      </c>
      <c r="G262" s="3" t="s">
        <v>3109</v>
      </c>
      <c r="H262" s="3" t="s">
        <v>3109</v>
      </c>
      <c r="I262" s="3" t="s">
        <v>2942</v>
      </c>
      <c r="J262" s="4">
        <v>-15.137421</v>
      </c>
      <c r="K262" s="4">
        <v>-16.200417999999999</v>
      </c>
      <c r="L262" s="4">
        <v>-4.2918459999999996</v>
      </c>
      <c r="M262" s="4">
        <v>-1.4243619999999999</v>
      </c>
      <c r="N262" s="4" t="s">
        <v>2924</v>
      </c>
      <c r="O262" s="4" t="s">
        <v>2924</v>
      </c>
      <c r="P262" s="4">
        <v>2.4683310000000001</v>
      </c>
      <c r="Q262" s="4" t="s">
        <v>2924</v>
      </c>
      <c r="R262" s="4" t="s">
        <v>2934</v>
      </c>
      <c r="S262" s="3" t="s">
        <v>5426</v>
      </c>
      <c r="T262" s="4">
        <v>20.07</v>
      </c>
      <c r="U262" s="4">
        <v>670.68757926000001</v>
      </c>
      <c r="V262" s="10">
        <v>393.83457900000002</v>
      </c>
      <c r="W262" s="4">
        <v>0</v>
      </c>
      <c r="X262" s="4">
        <v>27.5</v>
      </c>
      <c r="Y262" s="4">
        <v>15.31</v>
      </c>
      <c r="Z262" s="4" t="s">
        <v>2924</v>
      </c>
      <c r="AA262" s="10" t="s">
        <v>2924</v>
      </c>
      <c r="AB262" s="10" t="s">
        <v>2924</v>
      </c>
      <c r="AC262" s="4" t="s">
        <v>2934</v>
      </c>
      <c r="AD262" s="4" t="s">
        <v>2934</v>
      </c>
      <c r="AE262" s="4" t="s">
        <v>2934</v>
      </c>
      <c r="AF262" s="4" t="s">
        <v>2924</v>
      </c>
      <c r="AG262" s="4" t="s">
        <v>2924</v>
      </c>
      <c r="AH262" s="4" t="s">
        <v>2924</v>
      </c>
      <c r="AI262" s="4">
        <v>2.4683310000000001</v>
      </c>
      <c r="AJ262" s="4">
        <v>2.4683310000000001</v>
      </c>
    </row>
    <row r="263" spans="1:36" x14ac:dyDescent="0.3">
      <c r="A263" s="1" t="s">
        <v>944</v>
      </c>
      <c r="B263" s="2">
        <v>102856</v>
      </c>
      <c r="C263" s="3" t="s">
        <v>2919</v>
      </c>
      <c r="D263" s="4">
        <v>671.28664660000004</v>
      </c>
      <c r="E263" s="3" t="s">
        <v>2930</v>
      </c>
      <c r="F263" s="3" t="s">
        <v>2953</v>
      </c>
      <c r="G263" s="3" t="s">
        <v>3101</v>
      </c>
      <c r="H263" s="3" t="s">
        <v>3101</v>
      </c>
      <c r="I263" s="3" t="s">
        <v>3111</v>
      </c>
      <c r="J263" s="4">
        <v>41.018307</v>
      </c>
      <c r="K263" s="4">
        <v>13.909427000000001</v>
      </c>
      <c r="L263" s="4">
        <v>-2.5691700000000002</v>
      </c>
      <c r="M263" s="4">
        <v>4.6264859999999999</v>
      </c>
      <c r="N263" s="4">
        <v>11.184210999999999</v>
      </c>
      <c r="O263" s="4">
        <v>8.697953</v>
      </c>
      <c r="P263" s="4">
        <v>0.83570699999999998</v>
      </c>
      <c r="Q263" s="4">
        <v>4.3111579999999998</v>
      </c>
      <c r="R263" s="4">
        <v>12.680612</v>
      </c>
      <c r="S263" s="3" t="s">
        <v>4686</v>
      </c>
      <c r="T263" s="5">
        <v>12.324999999999999</v>
      </c>
      <c r="U263" s="4">
        <v>671.28664660000004</v>
      </c>
      <c r="V263" s="10">
        <v>1069.3956459999999</v>
      </c>
      <c r="W263" s="4">
        <v>0</v>
      </c>
      <c r="X263" s="4">
        <v>12.85</v>
      </c>
      <c r="Y263" s="4">
        <v>8.1999999999999993</v>
      </c>
      <c r="Z263" s="4">
        <v>11.184210999999999</v>
      </c>
      <c r="AA263" s="11">
        <v>9.86</v>
      </c>
      <c r="AB263" s="11">
        <v>9.86</v>
      </c>
      <c r="AC263" s="4">
        <v>0.92062100000000002</v>
      </c>
      <c r="AD263" s="4">
        <v>0.85713936962549997</v>
      </c>
      <c r="AE263" s="4">
        <v>0.85713936962549997</v>
      </c>
      <c r="AF263" s="4">
        <v>4.3111579999999998</v>
      </c>
      <c r="AG263" s="4">
        <v>6.7812025745086002</v>
      </c>
      <c r="AH263" s="4">
        <v>6.7812025745086002</v>
      </c>
      <c r="AI263" s="4">
        <v>0.83570699999999998</v>
      </c>
      <c r="AJ263" s="4">
        <v>1.5306759999999999</v>
      </c>
    </row>
    <row r="264" spans="1:36" x14ac:dyDescent="0.3">
      <c r="A264" s="1" t="s">
        <v>750</v>
      </c>
      <c r="B264" s="2">
        <v>18723020</v>
      </c>
      <c r="C264" s="3" t="s">
        <v>2956</v>
      </c>
      <c r="D264" s="4">
        <v>673.03498409999997</v>
      </c>
      <c r="E264" s="3" t="s">
        <v>2920</v>
      </c>
      <c r="F264" s="3" t="s">
        <v>2921</v>
      </c>
      <c r="G264" s="3" t="s">
        <v>2941</v>
      </c>
      <c r="H264" s="3" t="s">
        <v>2941</v>
      </c>
      <c r="I264" s="3" t="s">
        <v>2942</v>
      </c>
      <c r="J264" s="4">
        <v>118.653846</v>
      </c>
      <c r="K264" s="4">
        <v>-16.519824</v>
      </c>
      <c r="L264" s="4">
        <v>-4.5740660000000002</v>
      </c>
      <c r="M264" s="4">
        <v>-4.4537820000000004</v>
      </c>
      <c r="N264" s="4" t="s">
        <v>2924</v>
      </c>
      <c r="O264" s="4" t="s">
        <v>2924</v>
      </c>
      <c r="P264" s="4">
        <v>1.9763599999999999</v>
      </c>
      <c r="Q264" s="4" t="s">
        <v>2924</v>
      </c>
      <c r="R264" s="4" t="s">
        <v>2924</v>
      </c>
      <c r="S264" s="3" t="s">
        <v>4493</v>
      </c>
      <c r="T264" s="4">
        <v>22.74</v>
      </c>
      <c r="U264" s="4">
        <v>673.03498409999997</v>
      </c>
      <c r="V264" s="10">
        <v>392.222984</v>
      </c>
      <c r="W264" s="4">
        <v>0</v>
      </c>
      <c r="X264" s="4">
        <v>33.770000000000003</v>
      </c>
      <c r="Y264" s="4">
        <v>10.130000000000001</v>
      </c>
      <c r="Z264" s="4" t="s">
        <v>2924</v>
      </c>
      <c r="AA264" s="10" t="s">
        <v>2924</v>
      </c>
      <c r="AB264" s="10" t="s">
        <v>2924</v>
      </c>
      <c r="AC264" s="4">
        <v>73.094108000000006</v>
      </c>
      <c r="AD264" s="4">
        <v>119.71522265970761</v>
      </c>
      <c r="AE264" s="4">
        <v>72.560653414609305</v>
      </c>
      <c r="AF264" s="4" t="s">
        <v>2924</v>
      </c>
      <c r="AG264" s="4" t="s">
        <v>2934</v>
      </c>
      <c r="AH264" s="4" t="s">
        <v>2934</v>
      </c>
      <c r="AI264" s="4">
        <v>1.9763599999999999</v>
      </c>
      <c r="AJ264" s="4">
        <v>1.9763599999999999</v>
      </c>
    </row>
    <row r="265" spans="1:36" x14ac:dyDescent="0.3">
      <c r="A265" s="1" t="s">
        <v>2373</v>
      </c>
      <c r="B265" s="2">
        <v>4071063</v>
      </c>
      <c r="C265" s="3" t="s">
        <v>2935</v>
      </c>
      <c r="D265" s="4">
        <v>673.59379324999998</v>
      </c>
      <c r="E265" s="3" t="s">
        <v>2925</v>
      </c>
      <c r="F265" s="3" t="s">
        <v>3011</v>
      </c>
      <c r="G265" s="3" t="s">
        <v>3012</v>
      </c>
      <c r="H265" s="3" t="s">
        <v>3013</v>
      </c>
      <c r="I265" s="3" t="s">
        <v>3014</v>
      </c>
      <c r="J265" s="4">
        <v>-22.104998999999999</v>
      </c>
      <c r="K265" s="4">
        <v>-6.3707729999999998</v>
      </c>
      <c r="L265" s="4">
        <v>-5.3996339999999998</v>
      </c>
      <c r="M265" s="4">
        <v>0.94401000000000002</v>
      </c>
      <c r="N265" s="4">
        <v>11.154676</v>
      </c>
      <c r="O265" s="4">
        <v>15.104725</v>
      </c>
      <c r="P265" s="4">
        <v>1.0543670000000001</v>
      </c>
      <c r="Q265" s="4">
        <v>4.7559040000000001</v>
      </c>
      <c r="R265" s="4">
        <v>11.990408</v>
      </c>
      <c r="S265" s="3" t="s">
        <v>6112</v>
      </c>
      <c r="T265" s="4">
        <v>31.01</v>
      </c>
      <c r="U265" s="4">
        <v>673.59379324999998</v>
      </c>
      <c r="V265" s="10">
        <v>907.81179299999997</v>
      </c>
      <c r="W265" s="4">
        <v>3.7407287971622099</v>
      </c>
      <c r="X265" s="4">
        <v>41.704999999999998</v>
      </c>
      <c r="Y265" s="4">
        <v>26.09</v>
      </c>
      <c r="Z265" s="4">
        <v>19.024539999999998</v>
      </c>
      <c r="AA265" s="10">
        <v>9.2983508244999999</v>
      </c>
      <c r="AB265" s="10">
        <v>9.8915470493999997</v>
      </c>
      <c r="AC265" s="4">
        <v>0.64326700000000003</v>
      </c>
      <c r="AD265" s="4">
        <v>0.63116998748520003</v>
      </c>
      <c r="AE265" s="4">
        <v>0.64022835290379998</v>
      </c>
      <c r="AF265" s="4">
        <v>4.7559040000000001</v>
      </c>
      <c r="AG265" s="4">
        <v>6.6360511184210997</v>
      </c>
      <c r="AH265" s="4">
        <v>7.0701853037382998</v>
      </c>
      <c r="AI265" s="4">
        <v>1.0543670000000001</v>
      </c>
      <c r="AJ265" s="4">
        <v>1.6103240000000001</v>
      </c>
    </row>
    <row r="266" spans="1:36" x14ac:dyDescent="0.3">
      <c r="A266" s="1" t="s">
        <v>2531</v>
      </c>
      <c r="B266" s="2">
        <v>4008749</v>
      </c>
      <c r="C266" s="3" t="s">
        <v>2935</v>
      </c>
      <c r="D266" s="4">
        <v>674.0302623</v>
      </c>
      <c r="E266" s="3" t="s">
        <v>3102</v>
      </c>
      <c r="F266" s="3" t="s">
        <v>3103</v>
      </c>
      <c r="G266" s="3" t="s">
        <v>3196</v>
      </c>
      <c r="H266" s="3" t="s">
        <v>3197</v>
      </c>
      <c r="I266" s="3" t="s">
        <v>3341</v>
      </c>
      <c r="J266" s="4">
        <v>46.844993000000002</v>
      </c>
      <c r="K266" s="4">
        <v>41.50694</v>
      </c>
      <c r="L266" s="4">
        <v>-4.7597870000000002</v>
      </c>
      <c r="M266" s="4">
        <v>-0.27945999999999999</v>
      </c>
      <c r="N266" s="4" t="s">
        <v>2924</v>
      </c>
      <c r="O266" s="4">
        <v>36.660958999999998</v>
      </c>
      <c r="P266" s="4">
        <v>1.4580500000000001</v>
      </c>
      <c r="Q266" s="4">
        <v>9.1953910000000008</v>
      </c>
      <c r="R266" s="4">
        <v>36.234580999999999</v>
      </c>
      <c r="S266" s="3" t="s">
        <v>6269</v>
      </c>
      <c r="T266" s="4">
        <v>21.41</v>
      </c>
      <c r="U266" s="4">
        <v>674.0302623</v>
      </c>
      <c r="V266" s="10">
        <v>1006.610262</v>
      </c>
      <c r="W266" s="4">
        <v>1.3078000934142899</v>
      </c>
      <c r="X266" s="4">
        <v>23.16</v>
      </c>
      <c r="Y266" s="4">
        <v>9.56</v>
      </c>
      <c r="Z266" s="4" t="s">
        <v>2924</v>
      </c>
      <c r="AA266" s="10">
        <v>48.659090909</v>
      </c>
      <c r="AB266" s="10" t="s">
        <v>2924</v>
      </c>
      <c r="AC266" s="4">
        <v>1.5018899999999999</v>
      </c>
      <c r="AD266" s="4">
        <v>1.3295512024549001</v>
      </c>
      <c r="AE266" s="4">
        <v>1.3915879655384</v>
      </c>
      <c r="AF266" s="4">
        <v>9.1953910000000008</v>
      </c>
      <c r="AG266" s="4">
        <v>9.3271412038430999</v>
      </c>
      <c r="AH266" s="4">
        <v>10.1421688866499</v>
      </c>
      <c r="AI266" s="4">
        <v>1.4580500000000001</v>
      </c>
      <c r="AJ266" s="4">
        <v>1.740367</v>
      </c>
    </row>
    <row r="267" spans="1:36" x14ac:dyDescent="0.3">
      <c r="A267" s="1" t="s">
        <v>1545</v>
      </c>
      <c r="B267" s="2">
        <v>4811554</v>
      </c>
      <c r="C267" s="3" t="s">
        <v>2919</v>
      </c>
      <c r="D267" s="4">
        <v>674.21171249999998</v>
      </c>
      <c r="E267" s="3" t="s">
        <v>2920</v>
      </c>
      <c r="F267" s="3" t="s">
        <v>2921</v>
      </c>
      <c r="G267" s="3" t="s">
        <v>2941</v>
      </c>
      <c r="H267" s="3" t="s">
        <v>2941</v>
      </c>
      <c r="I267" s="3" t="s">
        <v>3048</v>
      </c>
      <c r="J267" s="4">
        <v>-39.707928000000003</v>
      </c>
      <c r="K267" s="4">
        <v>-55.584015999999998</v>
      </c>
      <c r="L267" s="4">
        <v>-22.381378999999999</v>
      </c>
      <c r="M267" s="4">
        <v>-3.7735850000000002</v>
      </c>
      <c r="N267" s="4" t="s">
        <v>2924</v>
      </c>
      <c r="O267" s="4" t="s">
        <v>2924</v>
      </c>
      <c r="P267" s="4">
        <v>1.5905339999999999</v>
      </c>
      <c r="Q267" s="4" t="s">
        <v>2924</v>
      </c>
      <c r="R267" s="4" t="s">
        <v>2924</v>
      </c>
      <c r="S267" s="3" t="s">
        <v>5286</v>
      </c>
      <c r="T267" s="5">
        <v>8.67</v>
      </c>
      <c r="U267" s="4">
        <v>674.21171249999998</v>
      </c>
      <c r="V267" s="10">
        <v>235.543712</v>
      </c>
      <c r="W267" s="4">
        <v>0</v>
      </c>
      <c r="X267" s="4">
        <v>24.17</v>
      </c>
      <c r="Y267" s="5">
        <v>8.64</v>
      </c>
      <c r="Z267" s="4" t="s">
        <v>2924</v>
      </c>
      <c r="AA267" s="10" t="s">
        <v>2924</v>
      </c>
      <c r="AB267" s="10" t="s">
        <v>2924</v>
      </c>
      <c r="AC267" s="4" t="s">
        <v>2934</v>
      </c>
      <c r="AD267" s="4">
        <v>3.2602424173636999</v>
      </c>
      <c r="AE267" s="4">
        <v>4.0637931980413002</v>
      </c>
      <c r="AF267" s="4" t="s">
        <v>2924</v>
      </c>
      <c r="AG267" s="4" t="s">
        <v>2924</v>
      </c>
      <c r="AH267" s="4" t="s">
        <v>2924</v>
      </c>
      <c r="AI267" s="4">
        <v>1.5905339999999999</v>
      </c>
      <c r="AJ267" s="4">
        <v>1.5905339999999999</v>
      </c>
    </row>
    <row r="268" spans="1:36" x14ac:dyDescent="0.3">
      <c r="A268" s="1" t="s">
        <v>1227</v>
      </c>
      <c r="B268" s="2">
        <v>4910447</v>
      </c>
      <c r="C268" s="3" t="s">
        <v>2935</v>
      </c>
      <c r="D268" s="4">
        <v>675.30625929999997</v>
      </c>
      <c r="E268" s="3" t="s">
        <v>3006</v>
      </c>
      <c r="F268" s="3" t="s">
        <v>3235</v>
      </c>
      <c r="G268" s="3" t="s">
        <v>3236</v>
      </c>
      <c r="H268" s="3" t="s">
        <v>3236</v>
      </c>
      <c r="I268" s="3" t="s">
        <v>3048</v>
      </c>
      <c r="J268" s="4">
        <v>-56.094363999999999</v>
      </c>
      <c r="K268" s="4">
        <v>-9.5816459999999992</v>
      </c>
      <c r="L268" s="4">
        <v>-16.666667</v>
      </c>
      <c r="M268" s="4">
        <v>3.3950619999999998</v>
      </c>
      <c r="N268" s="4">
        <v>7.8546310000000004</v>
      </c>
      <c r="O268" s="4">
        <v>3.7201550000000001</v>
      </c>
      <c r="P268" s="4" t="s">
        <v>2924</v>
      </c>
      <c r="Q268" s="4">
        <v>4.5818649999999996</v>
      </c>
      <c r="R268" s="4">
        <v>7.2459720000000001</v>
      </c>
      <c r="S268" s="3" t="s">
        <v>4969</v>
      </c>
      <c r="T268" s="4">
        <v>6.7</v>
      </c>
      <c r="U268" s="4">
        <v>675.30625929999997</v>
      </c>
      <c r="V268" s="10">
        <v>2743.5062589999998</v>
      </c>
      <c r="W268" s="4">
        <v>0</v>
      </c>
      <c r="X268" s="4">
        <v>15.43</v>
      </c>
      <c r="Y268" s="4">
        <v>6.21</v>
      </c>
      <c r="Z268" s="4">
        <v>7.8546310000000004</v>
      </c>
      <c r="AA268" s="10">
        <v>3.6278969026999999</v>
      </c>
      <c r="AB268" s="10">
        <v>3.8658827195000001</v>
      </c>
      <c r="AC268" s="4">
        <v>0.548624</v>
      </c>
      <c r="AD268" s="4">
        <v>0.54556994220529997</v>
      </c>
      <c r="AE268" s="4">
        <v>0.55091505546990005</v>
      </c>
      <c r="AF268" s="4">
        <v>4.5818649999999996</v>
      </c>
      <c r="AG268" s="4">
        <v>4.4149454437255002</v>
      </c>
      <c r="AH268" s="4">
        <v>4.4906495575954999</v>
      </c>
      <c r="AI268" s="4" t="s">
        <v>2924</v>
      </c>
      <c r="AJ268" s="4" t="s">
        <v>2924</v>
      </c>
    </row>
    <row r="269" spans="1:36" x14ac:dyDescent="0.3">
      <c r="A269" s="1" t="s">
        <v>1925</v>
      </c>
      <c r="B269" s="2">
        <v>4311074</v>
      </c>
      <c r="C269" s="3" t="s">
        <v>2940</v>
      </c>
      <c r="D269" s="4">
        <v>676.85319679999998</v>
      </c>
      <c r="E269" s="3" t="s">
        <v>2920</v>
      </c>
      <c r="F269" s="3" t="s">
        <v>2921</v>
      </c>
      <c r="G269" s="3" t="s">
        <v>3109</v>
      </c>
      <c r="H269" s="3" t="s">
        <v>3109</v>
      </c>
      <c r="I269" s="3" t="s">
        <v>3048</v>
      </c>
      <c r="J269" s="4">
        <v>257.18654400000003</v>
      </c>
      <c r="K269" s="4">
        <v>197.95918399999999</v>
      </c>
      <c r="L269" s="4">
        <v>-1.9311499999999999</v>
      </c>
      <c r="M269" s="4">
        <v>13.288069999999999</v>
      </c>
      <c r="N269" s="4" t="s">
        <v>2924</v>
      </c>
      <c r="O269" s="4" t="s">
        <v>2924</v>
      </c>
      <c r="P269" s="4" t="s">
        <v>2924</v>
      </c>
      <c r="Q269" s="4" t="s">
        <v>2924</v>
      </c>
      <c r="R269" s="4" t="s">
        <v>2924</v>
      </c>
      <c r="S269" s="3" t="s">
        <v>5665</v>
      </c>
      <c r="T269" s="4">
        <v>11.68</v>
      </c>
      <c r="U269" s="4">
        <v>676.85319679999998</v>
      </c>
      <c r="V269" s="10">
        <v>987.14019599999995</v>
      </c>
      <c r="W269" s="4">
        <v>0</v>
      </c>
      <c r="X269" s="4">
        <v>13.6</v>
      </c>
      <c r="Y269" s="5">
        <v>2.6120000000000001</v>
      </c>
      <c r="Z269" s="4" t="s">
        <v>2924</v>
      </c>
      <c r="AA269" s="10" t="s">
        <v>2934</v>
      </c>
      <c r="AB269" s="10" t="s">
        <v>2924</v>
      </c>
      <c r="AC269" s="4" t="s">
        <v>2934</v>
      </c>
      <c r="AD269" s="4">
        <v>161.49532858895711</v>
      </c>
      <c r="AE269" s="4" t="s">
        <v>2934</v>
      </c>
      <c r="AF269" s="4" t="s">
        <v>2924</v>
      </c>
      <c r="AG269" s="4" t="s">
        <v>2934</v>
      </c>
      <c r="AH269" s="4" t="s">
        <v>2934</v>
      </c>
      <c r="AI269" s="4" t="s">
        <v>2924</v>
      </c>
      <c r="AJ269" s="4" t="s">
        <v>2924</v>
      </c>
    </row>
    <row r="270" spans="1:36" x14ac:dyDescent="0.3">
      <c r="A270" s="1" t="s">
        <v>2046</v>
      </c>
      <c r="B270" s="2">
        <v>100435091</v>
      </c>
      <c r="C270" s="3" t="s">
        <v>2935</v>
      </c>
      <c r="D270" s="4">
        <v>677.61133440000003</v>
      </c>
      <c r="E270" s="3" t="s">
        <v>2930</v>
      </c>
      <c r="F270" s="3" t="s">
        <v>2953</v>
      </c>
      <c r="G270" s="3" t="s">
        <v>2954</v>
      </c>
      <c r="H270" s="3" t="s">
        <v>2955</v>
      </c>
      <c r="I270" s="3"/>
      <c r="J270" s="4">
        <v>7.6923079999999997</v>
      </c>
      <c r="K270" s="4">
        <v>-7.2847679999999997</v>
      </c>
      <c r="L270" s="4">
        <v>-8.551069</v>
      </c>
      <c r="M270" s="4">
        <v>-0.64516099999999998</v>
      </c>
      <c r="N270" s="4" t="s">
        <v>2934</v>
      </c>
      <c r="O270" s="4" t="s">
        <v>2934</v>
      </c>
      <c r="P270" s="4" t="s">
        <v>2934</v>
      </c>
      <c r="Q270" s="4" t="s">
        <v>2934</v>
      </c>
      <c r="R270" s="4" t="s">
        <v>2934</v>
      </c>
      <c r="S270" s="3" t="s">
        <v>5785</v>
      </c>
      <c r="T270" s="4">
        <v>15.4</v>
      </c>
      <c r="U270" s="4">
        <v>677.61133440000003</v>
      </c>
      <c r="V270" s="10" t="s">
        <v>2934</v>
      </c>
      <c r="W270" s="4">
        <v>11.6415584415584</v>
      </c>
      <c r="X270" s="4">
        <v>17.239999999999998</v>
      </c>
      <c r="Y270" s="4">
        <v>14.22</v>
      </c>
      <c r="Z270" s="4" t="s">
        <v>2934</v>
      </c>
      <c r="AA270" s="10" t="s">
        <v>2934</v>
      </c>
      <c r="AB270" s="10" t="s">
        <v>2934</v>
      </c>
      <c r="AC270" s="4" t="s">
        <v>2934</v>
      </c>
      <c r="AD270" s="4" t="s">
        <v>2934</v>
      </c>
      <c r="AE270" s="4" t="s">
        <v>2934</v>
      </c>
      <c r="AF270" s="4" t="s">
        <v>2934</v>
      </c>
      <c r="AG270" s="4" t="s">
        <v>2934</v>
      </c>
      <c r="AH270" s="4" t="s">
        <v>2934</v>
      </c>
      <c r="AI270" s="4" t="s">
        <v>2934</v>
      </c>
      <c r="AJ270" s="4" t="s">
        <v>2934</v>
      </c>
    </row>
    <row r="271" spans="1:36" x14ac:dyDescent="0.3">
      <c r="A271" s="1" t="s">
        <v>2291</v>
      </c>
      <c r="B271" s="2">
        <v>4018931</v>
      </c>
      <c r="C271" s="3" t="s">
        <v>2919</v>
      </c>
      <c r="D271" s="4">
        <v>679.25069624000002</v>
      </c>
      <c r="E271" s="3" t="s">
        <v>3102</v>
      </c>
      <c r="F271" s="3" t="s">
        <v>3142</v>
      </c>
      <c r="G271" s="3" t="s">
        <v>3143</v>
      </c>
      <c r="H271" s="3" t="s">
        <v>3192</v>
      </c>
      <c r="I271" s="3" t="s">
        <v>3224</v>
      </c>
      <c r="J271" s="4">
        <v>-42.460684999999998</v>
      </c>
      <c r="K271" s="4">
        <v>-14.794521</v>
      </c>
      <c r="L271" s="4">
        <v>-5.3992399999999998</v>
      </c>
      <c r="M271" s="4">
        <v>-0.48</v>
      </c>
      <c r="N271" s="4" t="s">
        <v>2924</v>
      </c>
      <c r="O271" s="4" t="s">
        <v>2924</v>
      </c>
      <c r="P271" s="4">
        <v>0.73366399999999998</v>
      </c>
      <c r="Q271" s="4">
        <v>10.299697999999999</v>
      </c>
      <c r="R271" s="4" t="s">
        <v>2924</v>
      </c>
      <c r="S271" s="3" t="s">
        <v>6030</v>
      </c>
      <c r="T271" s="4">
        <v>12.44</v>
      </c>
      <c r="U271" s="4">
        <v>679.25069624000002</v>
      </c>
      <c r="V271" s="10">
        <v>996.320696</v>
      </c>
      <c r="W271" s="4">
        <v>0.80385852090032195</v>
      </c>
      <c r="X271" s="4">
        <v>22.273499999999999</v>
      </c>
      <c r="Y271" s="4">
        <v>11.87</v>
      </c>
      <c r="Z271" s="5">
        <v>3.3173330000000001</v>
      </c>
      <c r="AA271" s="10" t="s">
        <v>2924</v>
      </c>
      <c r="AB271" s="10">
        <v>7.9009209271999996</v>
      </c>
      <c r="AC271" s="4">
        <v>3.0301079999999998</v>
      </c>
      <c r="AD271" s="4">
        <v>2.6939090097934</v>
      </c>
      <c r="AE271" s="4">
        <v>2.9980627073482</v>
      </c>
      <c r="AF271" s="4">
        <v>10.299697999999999</v>
      </c>
      <c r="AG271" s="4">
        <v>8.0231977452086003</v>
      </c>
      <c r="AH271" s="4">
        <v>8.5645698763437004</v>
      </c>
      <c r="AI271" s="4">
        <v>0.73366399999999998</v>
      </c>
      <c r="AJ271" s="4">
        <v>0.89028799999999997</v>
      </c>
    </row>
    <row r="272" spans="1:36" x14ac:dyDescent="0.3">
      <c r="A272" s="1" t="s">
        <v>2180</v>
      </c>
      <c r="B272" s="2">
        <v>9955913</v>
      </c>
      <c r="C272" s="3" t="s">
        <v>2956</v>
      </c>
      <c r="D272" s="4">
        <v>679.27011677999997</v>
      </c>
      <c r="E272" s="3" t="s">
        <v>2930</v>
      </c>
      <c r="F272" s="3" t="s">
        <v>2953</v>
      </c>
      <c r="G272" s="3" t="s">
        <v>2953</v>
      </c>
      <c r="H272" s="3" t="s">
        <v>3040</v>
      </c>
      <c r="I272" s="3" t="s">
        <v>3211</v>
      </c>
      <c r="J272" s="4">
        <v>-9.3676820000000003</v>
      </c>
      <c r="K272" s="4">
        <v>-4.9140050000000004</v>
      </c>
      <c r="L272" s="4">
        <v>-5.7247260000000004</v>
      </c>
      <c r="M272" s="4">
        <v>-0.51413900000000001</v>
      </c>
      <c r="N272" s="4" t="s">
        <v>2924</v>
      </c>
      <c r="O272" s="4">
        <v>7.794562</v>
      </c>
      <c r="P272" s="4">
        <v>0.89968599999999999</v>
      </c>
      <c r="Q272" s="4">
        <v>13.996482</v>
      </c>
      <c r="R272" s="4">
        <v>11.541532</v>
      </c>
      <c r="S272" s="3" t="s">
        <v>5919</v>
      </c>
      <c r="T272" s="5">
        <v>7.74</v>
      </c>
      <c r="U272" s="4">
        <v>679.27011677999997</v>
      </c>
      <c r="V272" s="10">
        <v>1033.948116</v>
      </c>
      <c r="W272" s="4">
        <v>0</v>
      </c>
      <c r="X272" s="5">
        <v>11.265000000000001</v>
      </c>
      <c r="Y272" s="5">
        <v>7.04</v>
      </c>
      <c r="Z272" s="4" t="s">
        <v>2924</v>
      </c>
      <c r="AA272" s="10">
        <v>8.0024813894999998</v>
      </c>
      <c r="AB272" s="10">
        <v>8.3782555043000002</v>
      </c>
      <c r="AC272" s="4">
        <v>3.3271809999999999</v>
      </c>
      <c r="AD272" s="4">
        <v>3.1251633795895</v>
      </c>
      <c r="AE272" s="4">
        <v>3.2597278312251001</v>
      </c>
      <c r="AF272" s="4">
        <v>13.996482</v>
      </c>
      <c r="AG272" s="4">
        <v>7.0409650555849002</v>
      </c>
      <c r="AH272" s="4">
        <v>7.3315697635996004</v>
      </c>
      <c r="AI272" s="4">
        <v>0.89968599999999999</v>
      </c>
      <c r="AJ272" s="4" t="s">
        <v>2924</v>
      </c>
    </row>
    <row r="273" spans="1:36" x14ac:dyDescent="0.3">
      <c r="A273" s="1" t="s">
        <v>2579</v>
      </c>
      <c r="B273" s="2">
        <v>5388379</v>
      </c>
      <c r="C273" s="3" t="s">
        <v>2935</v>
      </c>
      <c r="D273" s="4">
        <v>679.79295720000005</v>
      </c>
      <c r="E273" s="3" t="s">
        <v>2930</v>
      </c>
      <c r="F273" s="3" t="s">
        <v>2953</v>
      </c>
      <c r="G273" s="3" t="s">
        <v>3049</v>
      </c>
      <c r="H273" s="3" t="s">
        <v>3050</v>
      </c>
      <c r="I273" s="3" t="s">
        <v>2971</v>
      </c>
      <c r="J273" s="4">
        <v>29.230768999999999</v>
      </c>
      <c r="K273" s="4">
        <v>1.0830329999999999</v>
      </c>
      <c r="L273" s="5">
        <v>-8.6956520000000008</v>
      </c>
      <c r="M273" s="4">
        <v>-4.218928</v>
      </c>
      <c r="N273" s="4">
        <v>12.173913043478301</v>
      </c>
      <c r="O273" s="4">
        <v>6.97243955183749</v>
      </c>
      <c r="P273" s="4">
        <v>0.604491</v>
      </c>
      <c r="Q273" s="4" t="s">
        <v>2934</v>
      </c>
      <c r="R273" s="4" t="s">
        <v>2934</v>
      </c>
      <c r="S273" s="3" t="s">
        <v>6317</v>
      </c>
      <c r="T273" s="4">
        <v>8.4</v>
      </c>
      <c r="U273" s="4">
        <v>679.79295720000005</v>
      </c>
      <c r="V273" s="10" t="s">
        <v>2934</v>
      </c>
      <c r="W273" s="4">
        <v>11.4285714285714</v>
      </c>
      <c r="X273" s="4">
        <v>9.66</v>
      </c>
      <c r="Y273" s="5">
        <v>5.12</v>
      </c>
      <c r="Z273" s="4">
        <v>12.121212</v>
      </c>
      <c r="AA273" s="10">
        <v>7.7298242385</v>
      </c>
      <c r="AB273" s="10">
        <v>7.5336322868999996</v>
      </c>
      <c r="AC273" s="4" t="s">
        <v>2934</v>
      </c>
      <c r="AD273" s="4" t="s">
        <v>2934</v>
      </c>
      <c r="AE273" s="4" t="s">
        <v>2934</v>
      </c>
      <c r="AF273" s="4" t="s">
        <v>2934</v>
      </c>
      <c r="AG273" s="4" t="s">
        <v>2934</v>
      </c>
      <c r="AH273" s="4" t="s">
        <v>2934</v>
      </c>
      <c r="AI273" s="4">
        <v>0.604491</v>
      </c>
      <c r="AJ273" s="4">
        <v>0.604491</v>
      </c>
    </row>
    <row r="274" spans="1:36" x14ac:dyDescent="0.3">
      <c r="A274" s="1" t="s">
        <v>2769</v>
      </c>
      <c r="B274" s="2">
        <v>5726877</v>
      </c>
      <c r="C274" s="3" t="s">
        <v>2935</v>
      </c>
      <c r="D274" s="4">
        <v>679.97800110000003</v>
      </c>
      <c r="E274" s="3" t="s">
        <v>2930</v>
      </c>
      <c r="F274" s="3" t="s">
        <v>2953</v>
      </c>
      <c r="G274" s="3" t="s">
        <v>2954</v>
      </c>
      <c r="H274" s="3" t="s">
        <v>2955</v>
      </c>
      <c r="I274" s="3"/>
      <c r="J274" s="4">
        <v>17.360115</v>
      </c>
      <c r="K274" s="4">
        <v>6.7420619999999998</v>
      </c>
      <c r="L274" s="4">
        <v>0.90460499999999999</v>
      </c>
      <c r="M274" s="4">
        <v>2.936242</v>
      </c>
      <c r="N274" s="4" t="s">
        <v>2934</v>
      </c>
      <c r="O274" s="4" t="s">
        <v>2934</v>
      </c>
      <c r="P274" s="4" t="s">
        <v>2934</v>
      </c>
      <c r="Q274" s="4" t="s">
        <v>2934</v>
      </c>
      <c r="R274" s="4" t="s">
        <v>2934</v>
      </c>
      <c r="S274" s="3" t="s">
        <v>6507</v>
      </c>
      <c r="T274" s="4">
        <v>24.54</v>
      </c>
      <c r="U274" s="4">
        <v>679.97800110000003</v>
      </c>
      <c r="V274" s="10" t="s">
        <v>2934</v>
      </c>
      <c r="W274" s="4">
        <v>8.1499592502037501</v>
      </c>
      <c r="X274" s="4">
        <v>25.44</v>
      </c>
      <c r="Y274" s="4">
        <v>20.39</v>
      </c>
      <c r="Z274" s="4" t="s">
        <v>2934</v>
      </c>
      <c r="AA274" s="10" t="s">
        <v>2934</v>
      </c>
      <c r="AB274" s="10" t="s">
        <v>2934</v>
      </c>
      <c r="AC274" s="4" t="s">
        <v>2934</v>
      </c>
      <c r="AD274" s="4" t="s">
        <v>2934</v>
      </c>
      <c r="AE274" s="4" t="s">
        <v>2934</v>
      </c>
      <c r="AF274" s="4" t="s">
        <v>2934</v>
      </c>
      <c r="AG274" s="4" t="s">
        <v>2934</v>
      </c>
      <c r="AH274" s="4" t="s">
        <v>2934</v>
      </c>
      <c r="AI274" s="4" t="s">
        <v>2934</v>
      </c>
      <c r="AJ274" s="4" t="s">
        <v>2934</v>
      </c>
    </row>
    <row r="275" spans="1:36" x14ac:dyDescent="0.3">
      <c r="A275" s="1" t="s">
        <v>2679</v>
      </c>
      <c r="B275" s="2">
        <v>4910209</v>
      </c>
      <c r="C275" s="3" t="s">
        <v>2935</v>
      </c>
      <c r="D275" s="4">
        <v>680.23612467999999</v>
      </c>
      <c r="E275" s="3" t="s">
        <v>3006</v>
      </c>
      <c r="F275" s="3" t="s">
        <v>3235</v>
      </c>
      <c r="G275" s="3" t="s">
        <v>3236</v>
      </c>
      <c r="H275" s="3" t="s">
        <v>3236</v>
      </c>
      <c r="I275" s="3" t="s">
        <v>3048</v>
      </c>
      <c r="J275" s="4">
        <v>-33.414178999999997</v>
      </c>
      <c r="K275" s="4">
        <v>-5.8808020000000001</v>
      </c>
      <c r="L275" s="4">
        <v>-8.8610830000000007</v>
      </c>
      <c r="M275" s="4">
        <v>6.920312</v>
      </c>
      <c r="N275" s="4">
        <v>17.844999999999999</v>
      </c>
      <c r="O275" s="4">
        <v>10.396155</v>
      </c>
      <c r="P275" s="4">
        <v>1.275782</v>
      </c>
      <c r="Q275" s="4">
        <v>3.0144739999999999</v>
      </c>
      <c r="R275" s="4">
        <v>4.4207049999999999</v>
      </c>
      <c r="S275" s="3" t="s">
        <v>6417</v>
      </c>
      <c r="T275" s="4">
        <v>35.69</v>
      </c>
      <c r="U275" s="4">
        <v>680.23612467999999</v>
      </c>
      <c r="V275" s="10">
        <v>315.34712400000001</v>
      </c>
      <c r="W275" s="4">
        <v>0</v>
      </c>
      <c r="X275" s="4">
        <v>54.81</v>
      </c>
      <c r="Y275" s="4">
        <v>31.44</v>
      </c>
      <c r="Z275" s="4">
        <v>17.844999999999999</v>
      </c>
      <c r="AA275" s="10">
        <v>14.3046092184</v>
      </c>
      <c r="AB275" s="10">
        <v>14.5673469387</v>
      </c>
      <c r="AC275" s="4">
        <v>0.36584299999999997</v>
      </c>
      <c r="AD275" s="4">
        <v>0.35490661206000002</v>
      </c>
      <c r="AE275" s="4">
        <v>0.37111908576890001</v>
      </c>
      <c r="AF275" s="4">
        <v>3.0144739999999999</v>
      </c>
      <c r="AG275" s="4">
        <v>3.4922162126246001</v>
      </c>
      <c r="AH275" s="4">
        <v>3.1440391226320998</v>
      </c>
      <c r="AI275" s="4">
        <v>1.275782</v>
      </c>
      <c r="AJ275" s="4">
        <v>1.3975249999999999</v>
      </c>
    </row>
    <row r="276" spans="1:36" x14ac:dyDescent="0.3">
      <c r="A276" s="1" t="s">
        <v>1375</v>
      </c>
      <c r="B276" s="2">
        <v>106466647</v>
      </c>
      <c r="C276" s="3" t="s">
        <v>2940</v>
      </c>
      <c r="D276" s="4">
        <v>680.37300000000005</v>
      </c>
      <c r="E276" s="3" t="s">
        <v>2930</v>
      </c>
      <c r="F276" s="3" t="s">
        <v>2953</v>
      </c>
      <c r="G276" s="3" t="s">
        <v>2954</v>
      </c>
      <c r="H276" s="3" t="s">
        <v>2955</v>
      </c>
      <c r="I276" s="3"/>
      <c r="J276" s="4">
        <v>-2.9966170000000001</v>
      </c>
      <c r="K276" s="4">
        <v>-4.4285709999999998</v>
      </c>
      <c r="L276" s="4">
        <v>-1.9540789999999999</v>
      </c>
      <c r="M276" s="4">
        <v>-0.64356400000000002</v>
      </c>
      <c r="N276" s="4" t="s">
        <v>2934</v>
      </c>
      <c r="O276" s="4" t="s">
        <v>2934</v>
      </c>
      <c r="P276" s="4" t="s">
        <v>2934</v>
      </c>
      <c r="Q276" s="4" t="s">
        <v>2934</v>
      </c>
      <c r="R276" s="4" t="s">
        <v>2934</v>
      </c>
      <c r="S276" s="3" t="s">
        <v>5117</v>
      </c>
      <c r="T276" s="4">
        <v>20.07</v>
      </c>
      <c r="U276" s="4">
        <v>680.37300000000005</v>
      </c>
      <c r="V276" s="10" t="s">
        <v>2934</v>
      </c>
      <c r="W276" s="4">
        <v>5.14020926756353</v>
      </c>
      <c r="X276" s="4">
        <v>21.5</v>
      </c>
      <c r="Y276" s="4">
        <v>19.529900000000001</v>
      </c>
      <c r="Z276" s="4" t="s">
        <v>2934</v>
      </c>
      <c r="AA276" s="10" t="s">
        <v>2934</v>
      </c>
      <c r="AB276" s="10" t="s">
        <v>2934</v>
      </c>
      <c r="AC276" s="4" t="s">
        <v>2934</v>
      </c>
      <c r="AD276" s="4" t="s">
        <v>2934</v>
      </c>
      <c r="AE276" s="4" t="s">
        <v>2934</v>
      </c>
      <c r="AF276" s="4" t="s">
        <v>2934</v>
      </c>
      <c r="AG276" s="4" t="s">
        <v>2934</v>
      </c>
      <c r="AH276" s="4" t="s">
        <v>2934</v>
      </c>
      <c r="AI276" s="4" t="s">
        <v>2934</v>
      </c>
      <c r="AJ276" s="4" t="s">
        <v>2934</v>
      </c>
    </row>
    <row r="277" spans="1:36" x14ac:dyDescent="0.3">
      <c r="A277" s="1" t="s">
        <v>1197</v>
      </c>
      <c r="B277" s="2">
        <v>101114500</v>
      </c>
      <c r="C277" s="3" t="s">
        <v>2935</v>
      </c>
      <c r="D277" s="4">
        <v>683.63400000000001</v>
      </c>
      <c r="E277" s="3" t="s">
        <v>2930</v>
      </c>
      <c r="F277" s="3" t="s">
        <v>2953</v>
      </c>
      <c r="G277" s="3" t="s">
        <v>2954</v>
      </c>
      <c r="H277" s="3" t="s">
        <v>2955</v>
      </c>
      <c r="I277" s="3"/>
      <c r="J277" s="4">
        <v>34.446057000000003</v>
      </c>
      <c r="K277" s="4">
        <v>8.6395619999999997</v>
      </c>
      <c r="L277" s="4">
        <v>3.2317979999999999</v>
      </c>
      <c r="M277" s="4">
        <v>0.76142100000000001</v>
      </c>
      <c r="N277" s="4" t="s">
        <v>2934</v>
      </c>
      <c r="O277" s="4" t="s">
        <v>2934</v>
      </c>
      <c r="P277" s="4" t="s">
        <v>2934</v>
      </c>
      <c r="Q277" s="4" t="s">
        <v>2934</v>
      </c>
      <c r="R277" s="4" t="s">
        <v>2934</v>
      </c>
      <c r="S277" s="3" t="s">
        <v>4939</v>
      </c>
      <c r="T277" s="4">
        <v>27.79</v>
      </c>
      <c r="U277" s="4">
        <v>683.63400000000001</v>
      </c>
      <c r="V277" s="10" t="s">
        <v>2934</v>
      </c>
      <c r="W277" s="4">
        <v>4.6851385390428199E-2</v>
      </c>
      <c r="X277" s="4">
        <v>28.43</v>
      </c>
      <c r="Y277" s="4">
        <v>20.0471</v>
      </c>
      <c r="Z277" s="4" t="s">
        <v>2934</v>
      </c>
      <c r="AA277" s="10" t="s">
        <v>2934</v>
      </c>
      <c r="AB277" s="10" t="s">
        <v>2934</v>
      </c>
      <c r="AC277" s="4" t="s">
        <v>2934</v>
      </c>
      <c r="AD277" s="4" t="s">
        <v>2934</v>
      </c>
      <c r="AE277" s="4" t="s">
        <v>2934</v>
      </c>
      <c r="AF277" s="4" t="s">
        <v>2934</v>
      </c>
      <c r="AG277" s="4" t="s">
        <v>2934</v>
      </c>
      <c r="AH277" s="4" t="s">
        <v>2934</v>
      </c>
      <c r="AI277" s="4" t="s">
        <v>2934</v>
      </c>
      <c r="AJ277" s="4" t="s">
        <v>2934</v>
      </c>
    </row>
    <row r="278" spans="1:36" x14ac:dyDescent="0.3">
      <c r="A278" s="1" t="s">
        <v>1208</v>
      </c>
      <c r="B278" s="2">
        <v>1021441</v>
      </c>
      <c r="C278" s="3" t="s">
        <v>2919</v>
      </c>
      <c r="D278" s="4">
        <v>684.20705487999999</v>
      </c>
      <c r="E278" s="3" t="s">
        <v>2930</v>
      </c>
      <c r="F278" s="3" t="s">
        <v>2931</v>
      </c>
      <c r="G278" s="3" t="s">
        <v>2931</v>
      </c>
      <c r="H278" s="3" t="s">
        <v>2932</v>
      </c>
      <c r="I278" s="3" t="s">
        <v>2933</v>
      </c>
      <c r="J278" s="4">
        <v>2.700142</v>
      </c>
      <c r="K278" s="4">
        <v>0.23116</v>
      </c>
      <c r="L278" s="4">
        <v>-9.4402670000000004</v>
      </c>
      <c r="M278" s="4">
        <v>-1.8115939999999999</v>
      </c>
      <c r="N278" s="4">
        <v>9.8545454545454501</v>
      </c>
      <c r="O278" s="4">
        <v>8.5759489999999996</v>
      </c>
      <c r="P278" s="4">
        <v>1.2725249999999999</v>
      </c>
      <c r="Q278" s="4" t="s">
        <v>2934</v>
      </c>
      <c r="R278" s="4" t="s">
        <v>2934</v>
      </c>
      <c r="S278" s="3" t="s">
        <v>4950</v>
      </c>
      <c r="T278" s="4">
        <v>21.68</v>
      </c>
      <c r="U278" s="4">
        <v>684.20705487999999</v>
      </c>
      <c r="V278" s="10" t="s">
        <v>2934</v>
      </c>
      <c r="W278" s="4">
        <v>3.50553505535055</v>
      </c>
      <c r="X278" s="4">
        <v>25.35</v>
      </c>
      <c r="Y278" s="4">
        <v>17.75</v>
      </c>
      <c r="Z278" s="4">
        <v>9.8545449999999999</v>
      </c>
      <c r="AA278" s="10">
        <v>9.8995433789000007</v>
      </c>
      <c r="AB278" s="10">
        <v>9.3751351351000007</v>
      </c>
      <c r="AC278" s="4" t="s">
        <v>2934</v>
      </c>
      <c r="AD278" s="4" t="s">
        <v>2934</v>
      </c>
      <c r="AE278" s="4" t="s">
        <v>2934</v>
      </c>
      <c r="AF278" s="4" t="s">
        <v>2934</v>
      </c>
      <c r="AG278" s="4" t="s">
        <v>2934</v>
      </c>
      <c r="AH278" s="4" t="s">
        <v>2934</v>
      </c>
      <c r="AI278" s="4">
        <v>1.2725249999999999</v>
      </c>
      <c r="AJ278" s="4">
        <v>1.489727</v>
      </c>
    </row>
    <row r="279" spans="1:36" x14ac:dyDescent="0.3">
      <c r="A279" s="1" t="s">
        <v>663</v>
      </c>
      <c r="B279" s="2">
        <v>5196215</v>
      </c>
      <c r="C279" s="3" t="s">
        <v>2919</v>
      </c>
      <c r="D279" s="4">
        <v>685.26390856</v>
      </c>
      <c r="E279" s="3" t="s">
        <v>2945</v>
      </c>
      <c r="F279" s="3" t="s">
        <v>3021</v>
      </c>
      <c r="G279" s="3" t="s">
        <v>3157</v>
      </c>
      <c r="H279" s="3" t="s">
        <v>3157</v>
      </c>
      <c r="I279" s="3" t="s">
        <v>3366</v>
      </c>
      <c r="J279" s="4">
        <v>-53.581560000000003</v>
      </c>
      <c r="K279" s="4">
        <v>-6.7663820000000001</v>
      </c>
      <c r="L279" s="4">
        <v>-10.465116</v>
      </c>
      <c r="M279" s="4">
        <v>4.3859649999999997</v>
      </c>
      <c r="N279" s="4" t="s">
        <v>2924</v>
      </c>
      <c r="O279" s="4">
        <v>25.173076999999999</v>
      </c>
      <c r="P279" s="4">
        <v>1.1448309999999999</v>
      </c>
      <c r="Q279" s="4">
        <v>33.955832999999998</v>
      </c>
      <c r="R279" s="4">
        <v>33.106695000000002</v>
      </c>
      <c r="S279" s="3" t="s">
        <v>4406</v>
      </c>
      <c r="T279" s="4">
        <v>6.5449999999999999</v>
      </c>
      <c r="U279" s="4">
        <v>685.26390856</v>
      </c>
      <c r="V279" s="10">
        <v>884.19290799999999</v>
      </c>
      <c r="W279" s="4">
        <v>0</v>
      </c>
      <c r="X279" s="4">
        <v>14.45</v>
      </c>
      <c r="Y279" s="5">
        <v>5.5949999999999998</v>
      </c>
      <c r="Z279" s="4" t="s">
        <v>2924</v>
      </c>
      <c r="AA279" s="10">
        <v>16.586416624400002</v>
      </c>
      <c r="AB279" s="10" t="s">
        <v>2924</v>
      </c>
      <c r="AC279" s="4">
        <v>0.66982200000000003</v>
      </c>
      <c r="AD279" s="4">
        <v>0.62229273428340004</v>
      </c>
      <c r="AE279" s="4">
        <v>0.68424323387550001</v>
      </c>
      <c r="AF279" s="4">
        <v>33.955832999999998</v>
      </c>
      <c r="AG279" s="4">
        <v>12.9280254410141</v>
      </c>
      <c r="AH279" s="4">
        <v>18.1436174255638</v>
      </c>
      <c r="AI279" s="4">
        <v>1.1448309999999999</v>
      </c>
      <c r="AJ279" s="4">
        <v>10.455272000000001</v>
      </c>
    </row>
    <row r="280" spans="1:36" x14ac:dyDescent="0.3">
      <c r="A280" s="1" t="s">
        <v>912</v>
      </c>
      <c r="B280" s="2">
        <v>111417204</v>
      </c>
      <c r="C280" s="3" t="s">
        <v>6645</v>
      </c>
      <c r="D280" s="4">
        <v>686.98400000000004</v>
      </c>
      <c r="E280" s="3" t="s">
        <v>2930</v>
      </c>
      <c r="F280" s="3" t="s">
        <v>2953</v>
      </c>
      <c r="G280" s="3" t="s">
        <v>2954</v>
      </c>
      <c r="H280" s="3" t="s">
        <v>2955</v>
      </c>
      <c r="I280" s="3"/>
      <c r="J280" s="4">
        <v>76.963776999999993</v>
      </c>
      <c r="K280" s="4">
        <v>131.522897</v>
      </c>
      <c r="L280" s="4">
        <v>60.324483999999998</v>
      </c>
      <c r="M280" s="4">
        <v>4.2435869999999998</v>
      </c>
      <c r="N280" s="4" t="s">
        <v>2934</v>
      </c>
      <c r="O280" s="4" t="s">
        <v>2934</v>
      </c>
      <c r="P280" s="4" t="s">
        <v>2934</v>
      </c>
      <c r="Q280" s="4" t="s">
        <v>2934</v>
      </c>
      <c r="R280" s="4" t="s">
        <v>2934</v>
      </c>
      <c r="S280" s="3" t="s">
        <v>6646</v>
      </c>
      <c r="T280" s="4">
        <v>43.48</v>
      </c>
      <c r="U280" s="4">
        <v>686.98400000000004</v>
      </c>
      <c r="V280" s="10" t="s">
        <v>2934</v>
      </c>
      <c r="W280" s="4">
        <v>0</v>
      </c>
      <c r="X280" s="4">
        <v>56.9</v>
      </c>
      <c r="Y280" s="5">
        <v>6.7617000000000003</v>
      </c>
      <c r="Z280" s="4" t="s">
        <v>2934</v>
      </c>
      <c r="AA280" s="10" t="s">
        <v>2934</v>
      </c>
      <c r="AB280" s="10" t="s">
        <v>2934</v>
      </c>
      <c r="AC280" s="4" t="s">
        <v>2934</v>
      </c>
      <c r="AD280" s="4" t="s">
        <v>2934</v>
      </c>
      <c r="AE280" s="4" t="s">
        <v>2934</v>
      </c>
      <c r="AF280" s="4" t="s">
        <v>2934</v>
      </c>
      <c r="AG280" s="4" t="s">
        <v>2934</v>
      </c>
      <c r="AH280" s="4" t="s">
        <v>2934</v>
      </c>
      <c r="AI280" s="4" t="s">
        <v>2934</v>
      </c>
      <c r="AJ280" s="4" t="s">
        <v>2934</v>
      </c>
    </row>
    <row r="281" spans="1:36" x14ac:dyDescent="0.3">
      <c r="A281" s="1" t="s">
        <v>264</v>
      </c>
      <c r="B281" s="2">
        <v>4810658</v>
      </c>
      <c r="C281" s="3" t="s">
        <v>2935</v>
      </c>
      <c r="D281" s="4">
        <v>687.12469608000004</v>
      </c>
      <c r="E281" s="3" t="s">
        <v>2920</v>
      </c>
      <c r="F281" s="3" t="s">
        <v>2960</v>
      </c>
      <c r="G281" s="3" t="s">
        <v>2961</v>
      </c>
      <c r="H281" s="3" t="s">
        <v>3085</v>
      </c>
      <c r="I281" s="3" t="s">
        <v>2923</v>
      </c>
      <c r="J281" s="4">
        <v>-29.023629</v>
      </c>
      <c r="K281" s="4">
        <v>-33.024821000000003</v>
      </c>
      <c r="L281" s="4">
        <v>-16.823407</v>
      </c>
      <c r="M281" s="4">
        <v>-0.99502500000000005</v>
      </c>
      <c r="N281" s="4">
        <v>33.800424999999997</v>
      </c>
      <c r="O281" s="4">
        <v>20.050377999999998</v>
      </c>
      <c r="P281" s="4">
        <v>0.59551900000000002</v>
      </c>
      <c r="Q281" s="4">
        <v>6.694477</v>
      </c>
      <c r="R281" s="4">
        <v>5.3111550000000003</v>
      </c>
      <c r="S281" s="3" t="s">
        <v>4009</v>
      </c>
      <c r="T281" s="4">
        <v>15.92</v>
      </c>
      <c r="U281" s="4">
        <v>687.12469608000004</v>
      </c>
      <c r="V281" s="10">
        <v>800.32469600000002</v>
      </c>
      <c r="W281" s="4">
        <v>0</v>
      </c>
      <c r="X281" s="4">
        <v>25.36</v>
      </c>
      <c r="Y281" s="4">
        <v>15.77</v>
      </c>
      <c r="Z281" s="4">
        <v>46.686216999999999</v>
      </c>
      <c r="AA281" s="10">
        <v>10.1835860039</v>
      </c>
      <c r="AB281" s="10">
        <v>12.0606060606</v>
      </c>
      <c r="AC281" s="4">
        <v>1.174358</v>
      </c>
      <c r="AD281" s="4">
        <v>1.1339256106546001</v>
      </c>
      <c r="AE281" s="4">
        <v>1.1676185866246001</v>
      </c>
      <c r="AF281" s="4">
        <v>6.694477</v>
      </c>
      <c r="AG281" s="4">
        <v>6.3392055128712999</v>
      </c>
      <c r="AH281" s="4">
        <v>7.2101323963963999</v>
      </c>
      <c r="AI281" s="4">
        <v>0.59551900000000002</v>
      </c>
      <c r="AJ281" s="4">
        <v>3.4141110000000001</v>
      </c>
    </row>
    <row r="282" spans="1:36" x14ac:dyDescent="0.3">
      <c r="A282" s="1" t="s">
        <v>436</v>
      </c>
      <c r="B282" s="2">
        <v>5738292</v>
      </c>
      <c r="C282" s="3" t="s">
        <v>2935</v>
      </c>
      <c r="D282" s="4">
        <v>687.19446915000003</v>
      </c>
      <c r="E282" s="3" t="s">
        <v>2930</v>
      </c>
      <c r="F282" s="3" t="s">
        <v>2953</v>
      </c>
      <c r="G282" s="3" t="s">
        <v>2954</v>
      </c>
      <c r="H282" s="3" t="s">
        <v>2955</v>
      </c>
      <c r="I282" s="3"/>
      <c r="J282" s="4">
        <v>3.7470729999999999</v>
      </c>
      <c r="K282" s="4">
        <v>-2.8508770000000001</v>
      </c>
      <c r="L282" s="4">
        <v>-1.4094960000000001</v>
      </c>
      <c r="M282" s="4">
        <v>0.453515</v>
      </c>
      <c r="N282" s="4" t="s">
        <v>2934</v>
      </c>
      <c r="O282" s="4" t="s">
        <v>2934</v>
      </c>
      <c r="P282" s="4" t="s">
        <v>2934</v>
      </c>
      <c r="Q282" s="4" t="s">
        <v>2934</v>
      </c>
      <c r="R282" s="4" t="s">
        <v>2934</v>
      </c>
      <c r="S282" s="3" t="s">
        <v>4179</v>
      </c>
      <c r="T282" s="4">
        <v>13.29</v>
      </c>
      <c r="U282" s="4">
        <v>687.19446915000003</v>
      </c>
      <c r="V282" s="10" t="s">
        <v>2934</v>
      </c>
      <c r="W282" s="4">
        <v>10.6546275395034</v>
      </c>
      <c r="X282" s="4">
        <v>13.77</v>
      </c>
      <c r="Y282" s="5">
        <v>12.164999999999999</v>
      </c>
      <c r="Z282" s="4" t="s">
        <v>2934</v>
      </c>
      <c r="AA282" s="10" t="s">
        <v>2934</v>
      </c>
      <c r="AB282" s="10" t="s">
        <v>2934</v>
      </c>
      <c r="AC282" s="4" t="s">
        <v>2934</v>
      </c>
      <c r="AD282" s="4" t="s">
        <v>2934</v>
      </c>
      <c r="AE282" s="4" t="s">
        <v>2934</v>
      </c>
      <c r="AF282" s="4" t="s">
        <v>2934</v>
      </c>
      <c r="AG282" s="4" t="s">
        <v>2934</v>
      </c>
      <c r="AH282" s="4" t="s">
        <v>2934</v>
      </c>
      <c r="AI282" s="4" t="s">
        <v>2934</v>
      </c>
      <c r="AJ282" s="4" t="s">
        <v>2934</v>
      </c>
    </row>
    <row r="283" spans="1:36" x14ac:dyDescent="0.3">
      <c r="A283" s="1" t="s">
        <v>2618</v>
      </c>
      <c r="B283" s="2">
        <v>7624254</v>
      </c>
      <c r="C283" s="3" t="s">
        <v>2935</v>
      </c>
      <c r="D283" s="4">
        <v>687.75311092000004</v>
      </c>
      <c r="E283" s="3" t="s">
        <v>3093</v>
      </c>
      <c r="F283" s="3" t="s">
        <v>3093</v>
      </c>
      <c r="G283" s="3" t="s">
        <v>3094</v>
      </c>
      <c r="H283" s="3" t="s">
        <v>3147</v>
      </c>
      <c r="I283" s="3" t="s">
        <v>3358</v>
      </c>
      <c r="J283" s="4">
        <v>-7.5357539999999998</v>
      </c>
      <c r="K283" s="4">
        <v>-11.897275</v>
      </c>
      <c r="L283" s="4">
        <v>-5.0282489999999997</v>
      </c>
      <c r="M283" s="4">
        <v>0.83983200000000002</v>
      </c>
      <c r="N283" s="4" t="s">
        <v>2924</v>
      </c>
      <c r="O283" s="4" t="s">
        <v>2924</v>
      </c>
      <c r="P283" s="4">
        <v>1.106795</v>
      </c>
      <c r="Q283" s="4">
        <v>12.142981000000001</v>
      </c>
      <c r="R283" s="4" t="s">
        <v>2924</v>
      </c>
      <c r="S283" s="3" t="s">
        <v>6356</v>
      </c>
      <c r="T283" s="4">
        <v>16.809999999999999</v>
      </c>
      <c r="U283" s="4">
        <v>687.75311092000004</v>
      </c>
      <c r="V283" s="10">
        <v>839.00711000000001</v>
      </c>
      <c r="W283" s="4">
        <v>13.801308744794801</v>
      </c>
      <c r="X283" s="4">
        <v>23.555800000000001</v>
      </c>
      <c r="Y283" s="4">
        <v>15.221399999999999</v>
      </c>
      <c r="Z283" s="4" t="s">
        <v>2924</v>
      </c>
      <c r="AA283" s="10">
        <v>12.591760299600001</v>
      </c>
      <c r="AB283" s="10">
        <v>21.4140127388</v>
      </c>
      <c r="AC283" s="4">
        <v>2.9392330000000002</v>
      </c>
      <c r="AD283" s="4">
        <v>2.3770869740138001</v>
      </c>
      <c r="AE283" s="4">
        <v>3.0028457359236</v>
      </c>
      <c r="AF283" s="4">
        <v>12.142981000000001</v>
      </c>
      <c r="AG283" s="4">
        <v>5.9650638626127002</v>
      </c>
      <c r="AH283" s="4">
        <v>8.3339833917733994</v>
      </c>
      <c r="AI283" s="4">
        <v>1.106795</v>
      </c>
      <c r="AJ283" s="4">
        <v>1.106795</v>
      </c>
    </row>
    <row r="284" spans="1:36" x14ac:dyDescent="0.3">
      <c r="A284" s="1" t="s">
        <v>123</v>
      </c>
      <c r="B284" s="2">
        <v>4114240</v>
      </c>
      <c r="C284" s="3" t="s">
        <v>2935</v>
      </c>
      <c r="D284" s="4">
        <v>689.02482408000003</v>
      </c>
      <c r="E284" s="3" t="s">
        <v>2925</v>
      </c>
      <c r="F284" s="3" t="s">
        <v>3011</v>
      </c>
      <c r="G284" s="3" t="s">
        <v>3012</v>
      </c>
      <c r="H284" s="3" t="s">
        <v>3013</v>
      </c>
      <c r="I284" s="3" t="s">
        <v>3100</v>
      </c>
      <c r="J284" s="4">
        <v>-33.484676999999998</v>
      </c>
      <c r="K284" s="4">
        <v>-8.1504700000000003</v>
      </c>
      <c r="L284" s="4">
        <v>-12.537312999999999</v>
      </c>
      <c r="M284" s="4">
        <v>1.384083</v>
      </c>
      <c r="N284" s="4">
        <v>25.258621000000002</v>
      </c>
      <c r="O284" s="4">
        <v>5.3321199999999997</v>
      </c>
      <c r="P284" s="4">
        <v>1.118107</v>
      </c>
      <c r="Q284" s="4">
        <v>3.807887</v>
      </c>
      <c r="R284" s="4">
        <v>7.8724290000000003</v>
      </c>
      <c r="S284" s="3" t="s">
        <v>3870</v>
      </c>
      <c r="T284" s="4">
        <v>5.86</v>
      </c>
      <c r="U284" s="4">
        <v>689.02482408000003</v>
      </c>
      <c r="V284" s="10">
        <v>2966.7248239999999</v>
      </c>
      <c r="W284" s="4">
        <v>0</v>
      </c>
      <c r="X284" s="5">
        <v>8.98</v>
      </c>
      <c r="Y284" s="4">
        <v>5.43</v>
      </c>
      <c r="Z284" s="4">
        <v>25.258621000000002</v>
      </c>
      <c r="AA284" s="10">
        <v>22.634221707199998</v>
      </c>
      <c r="AB284" s="10">
        <v>13.369838010400001</v>
      </c>
      <c r="AC284" s="4">
        <v>0.47795700000000002</v>
      </c>
      <c r="AD284" s="4">
        <v>0.51137691188159995</v>
      </c>
      <c r="AE284" s="4">
        <v>0.48420986734510002</v>
      </c>
      <c r="AF284" s="4">
        <v>3.807887</v>
      </c>
      <c r="AG284" s="4">
        <v>4.3302973542304999</v>
      </c>
      <c r="AH284" s="4">
        <v>4.0657091378443004</v>
      </c>
      <c r="AI284" s="4">
        <v>1.118107</v>
      </c>
      <c r="AJ284" s="4" t="s">
        <v>2924</v>
      </c>
    </row>
    <row r="285" spans="1:36" x14ac:dyDescent="0.3">
      <c r="A285" s="1" t="s">
        <v>1793</v>
      </c>
      <c r="B285" s="2">
        <v>4987134</v>
      </c>
      <c r="C285" s="3" t="s">
        <v>2935</v>
      </c>
      <c r="D285" s="4">
        <v>690.15440880000006</v>
      </c>
      <c r="E285" s="3" t="s">
        <v>2936</v>
      </c>
      <c r="F285" s="3" t="s">
        <v>2937</v>
      </c>
      <c r="G285" s="3" t="s">
        <v>2951</v>
      </c>
      <c r="H285" s="3" t="s">
        <v>2951</v>
      </c>
      <c r="I285" s="3" t="s">
        <v>3294</v>
      </c>
      <c r="J285" s="4">
        <v>21.076232999999998</v>
      </c>
      <c r="K285" s="4">
        <v>30.592503000000001</v>
      </c>
      <c r="L285" s="4">
        <v>23.695596999999999</v>
      </c>
      <c r="M285" s="4">
        <v>4.0128409999999999</v>
      </c>
      <c r="N285" s="4">
        <v>20.428751999999999</v>
      </c>
      <c r="O285" s="4" t="s">
        <v>2924</v>
      </c>
      <c r="P285" s="4">
        <v>1.9913540000000001</v>
      </c>
      <c r="Q285" s="4">
        <v>15.737406999999999</v>
      </c>
      <c r="R285" s="4" t="s">
        <v>2924</v>
      </c>
      <c r="S285" s="3" t="s">
        <v>5534</v>
      </c>
      <c r="T285" s="4">
        <v>97.2</v>
      </c>
      <c r="U285" s="4">
        <v>690.15440880000006</v>
      </c>
      <c r="V285" s="10">
        <v>667.12440800000002</v>
      </c>
      <c r="W285" s="4">
        <v>1.0288065843621399</v>
      </c>
      <c r="X285" s="4">
        <v>97.275000000000006</v>
      </c>
      <c r="Y285" s="4">
        <v>69.58</v>
      </c>
      <c r="Z285" s="4">
        <v>20.428751999999999</v>
      </c>
      <c r="AA285" s="10">
        <v>15.294117647058824</v>
      </c>
      <c r="AB285" s="10">
        <v>15.602693602693604</v>
      </c>
      <c r="AC285" s="4">
        <v>1.8954979999999999</v>
      </c>
      <c r="AD285" s="4">
        <v>0.89855159483680003</v>
      </c>
      <c r="AE285" s="4">
        <v>0.90084023702303273</v>
      </c>
      <c r="AF285" s="4">
        <v>15.737406999999999</v>
      </c>
      <c r="AG285" s="4" t="s">
        <v>2934</v>
      </c>
      <c r="AH285" s="4" t="s">
        <v>2934</v>
      </c>
      <c r="AI285" s="4">
        <v>1.9913540000000001</v>
      </c>
      <c r="AJ285" s="4">
        <v>2.1367799999999999</v>
      </c>
    </row>
    <row r="286" spans="1:36" x14ac:dyDescent="0.3">
      <c r="A286" s="1" t="s">
        <v>2535</v>
      </c>
      <c r="B286" s="2">
        <v>4069981</v>
      </c>
      <c r="C286" s="3" t="s">
        <v>2919</v>
      </c>
      <c r="D286" s="4">
        <v>690.30900647999999</v>
      </c>
      <c r="E286" s="3" t="s">
        <v>2925</v>
      </c>
      <c r="F286" s="3" t="s">
        <v>2926</v>
      </c>
      <c r="G286" s="3" t="s">
        <v>2927</v>
      </c>
      <c r="H286" s="3" t="s">
        <v>2928</v>
      </c>
      <c r="I286" s="3" t="s">
        <v>3689</v>
      </c>
      <c r="J286" s="4">
        <v>-59.289520000000003</v>
      </c>
      <c r="K286" s="4">
        <v>-21.961185</v>
      </c>
      <c r="L286" s="4">
        <v>-12.28473</v>
      </c>
      <c r="M286" s="4">
        <v>-5.9499380000000004</v>
      </c>
      <c r="N286" s="4">
        <v>31.745152000000001</v>
      </c>
      <c r="O286" s="4">
        <v>16.501080000000002</v>
      </c>
      <c r="P286" s="4">
        <v>0.83552099999999996</v>
      </c>
      <c r="Q286" s="4">
        <v>2.4970859999999999</v>
      </c>
      <c r="R286" s="4">
        <v>46.284283000000002</v>
      </c>
      <c r="S286" s="3" t="s">
        <v>6273</v>
      </c>
      <c r="T286" s="4">
        <v>22.92</v>
      </c>
      <c r="U286" s="4">
        <v>690.30900647999999</v>
      </c>
      <c r="V286" s="10">
        <v>1556.309006</v>
      </c>
      <c r="W286" s="4">
        <v>0</v>
      </c>
      <c r="X286" s="4">
        <v>58.13</v>
      </c>
      <c r="Y286" s="4">
        <v>22.725000000000001</v>
      </c>
      <c r="Z286" s="4" t="s">
        <v>2924</v>
      </c>
      <c r="AA286" s="10">
        <v>6.0444631977999999</v>
      </c>
      <c r="AB286" s="10">
        <v>7.0992721077000001</v>
      </c>
      <c r="AC286" s="4">
        <v>0.21681700000000001</v>
      </c>
      <c r="AD286" s="4">
        <v>0.2320359101784</v>
      </c>
      <c r="AE286" s="4">
        <v>0.22311417412490001</v>
      </c>
      <c r="AF286" s="4">
        <v>2.4970859999999999</v>
      </c>
      <c r="AG286" s="4">
        <v>5.1694725726903998</v>
      </c>
      <c r="AH286" s="4">
        <v>5.8402039897935003</v>
      </c>
      <c r="AI286" s="4">
        <v>0.83552099999999996</v>
      </c>
      <c r="AJ286" s="4">
        <v>1.810713</v>
      </c>
    </row>
    <row r="287" spans="1:36" x14ac:dyDescent="0.3">
      <c r="A287" s="1" t="s">
        <v>1081</v>
      </c>
      <c r="B287" s="2">
        <v>4426551</v>
      </c>
      <c r="C287" s="3" t="s">
        <v>2935</v>
      </c>
      <c r="D287" s="4">
        <v>691.99392792000003</v>
      </c>
      <c r="E287" s="3" t="s">
        <v>3102</v>
      </c>
      <c r="F287" s="3" t="s">
        <v>3103</v>
      </c>
      <c r="G287" s="3" t="s">
        <v>3292</v>
      </c>
      <c r="H287" s="3" t="s">
        <v>3468</v>
      </c>
      <c r="I287" s="3" t="s">
        <v>3392</v>
      </c>
      <c r="J287" s="4">
        <v>116.521739</v>
      </c>
      <c r="K287" s="4">
        <v>-11.702128</v>
      </c>
      <c r="L287" s="4">
        <v>-2.9239769999999998</v>
      </c>
      <c r="M287" s="4">
        <v>-2.1610999999999998</v>
      </c>
      <c r="N287" s="4" t="s">
        <v>2924</v>
      </c>
      <c r="O287" s="4">
        <v>10.484211</v>
      </c>
      <c r="P287" s="4">
        <v>2.8786130000000001</v>
      </c>
      <c r="Q287" s="4">
        <v>5.6655439999999997</v>
      </c>
      <c r="R287" s="4">
        <v>8.7275620000000007</v>
      </c>
      <c r="S287" s="3" t="s">
        <v>4823</v>
      </c>
      <c r="T287" s="4">
        <v>4.9800000000000004</v>
      </c>
      <c r="U287" s="4">
        <v>691.99392792000003</v>
      </c>
      <c r="V287" s="10">
        <v>1798.3469270000001</v>
      </c>
      <c r="W287" s="4">
        <v>0</v>
      </c>
      <c r="X287" s="4">
        <v>5.93</v>
      </c>
      <c r="Y287" s="4">
        <v>1.9450000000000001</v>
      </c>
      <c r="Z287" s="4" t="s">
        <v>2924</v>
      </c>
      <c r="AA287" s="10" t="s">
        <v>2924</v>
      </c>
      <c r="AB287" s="10" t="s">
        <v>2924</v>
      </c>
      <c r="AC287" s="4">
        <v>0.70318099999999994</v>
      </c>
      <c r="AD287" s="4">
        <v>0.71178105112790002</v>
      </c>
      <c r="AE287" s="4">
        <v>0.71152085289239997</v>
      </c>
      <c r="AF287" s="4">
        <v>5.6655439999999997</v>
      </c>
      <c r="AG287" s="4">
        <v>6.1764797319691001</v>
      </c>
      <c r="AH287" s="4">
        <v>6.4699877000406998</v>
      </c>
      <c r="AI287" s="4">
        <v>2.8786130000000001</v>
      </c>
      <c r="AJ287" s="4" t="s">
        <v>2924</v>
      </c>
    </row>
    <row r="288" spans="1:36" x14ac:dyDescent="0.3">
      <c r="A288" s="1" t="s">
        <v>2894</v>
      </c>
      <c r="B288" s="2">
        <v>5283181</v>
      </c>
      <c r="C288" s="3" t="s">
        <v>2935</v>
      </c>
      <c r="D288" s="4">
        <v>692.70621575999996</v>
      </c>
      <c r="E288" s="3" t="s">
        <v>3102</v>
      </c>
      <c r="F288" s="3" t="s">
        <v>3103</v>
      </c>
      <c r="G288" s="3" t="s">
        <v>3104</v>
      </c>
      <c r="H288" s="3" t="s">
        <v>3104</v>
      </c>
      <c r="I288" s="3" t="s">
        <v>3205</v>
      </c>
      <c r="J288" s="4">
        <v>-48.992806000000002</v>
      </c>
      <c r="K288" s="4">
        <v>-23.681377999999999</v>
      </c>
      <c r="L288" s="4">
        <v>-20.870536000000001</v>
      </c>
      <c r="M288" s="4">
        <v>-0.56101000000000001</v>
      </c>
      <c r="N288" s="4">
        <v>244.48275899999999</v>
      </c>
      <c r="O288" s="4">
        <v>12.140411</v>
      </c>
      <c r="P288" s="4">
        <v>51.007193999999998</v>
      </c>
      <c r="Q288" s="4">
        <v>21.657744000000001</v>
      </c>
      <c r="R288" s="4">
        <v>9.4529519999999998</v>
      </c>
      <c r="S288" s="3" t="s">
        <v>6632</v>
      </c>
      <c r="T288" s="5">
        <v>7.09</v>
      </c>
      <c r="U288" s="4">
        <v>692.70621575999996</v>
      </c>
      <c r="V288" s="10">
        <v>748.93021499999998</v>
      </c>
      <c r="W288" s="4">
        <v>0</v>
      </c>
      <c r="X288" s="4">
        <v>15.35</v>
      </c>
      <c r="Y288" s="5">
        <v>6.88</v>
      </c>
      <c r="Z288" s="4">
        <v>244.48275899999999</v>
      </c>
      <c r="AA288" s="10" t="s">
        <v>2924</v>
      </c>
      <c r="AB288" s="10" t="s">
        <v>2924</v>
      </c>
      <c r="AC288" s="4">
        <v>1.5011540000000001</v>
      </c>
      <c r="AD288" s="4">
        <v>1.6513584957081999</v>
      </c>
      <c r="AE288" s="4">
        <v>1.5911616966380999</v>
      </c>
      <c r="AF288" s="4">
        <v>21.657744000000001</v>
      </c>
      <c r="AG288" s="4">
        <v>13.4841068062375</v>
      </c>
      <c r="AH288" s="4">
        <v>10.201289445993799</v>
      </c>
      <c r="AI288" s="4">
        <v>51.007193999999998</v>
      </c>
      <c r="AJ288" s="4" t="s">
        <v>2924</v>
      </c>
    </row>
    <row r="289" spans="1:36" x14ac:dyDescent="0.3">
      <c r="A289" s="1" t="s">
        <v>1392</v>
      </c>
      <c r="B289" s="2">
        <v>4810302</v>
      </c>
      <c r="C289" s="3" t="s">
        <v>2940</v>
      </c>
      <c r="D289" s="4">
        <v>692.85701946999995</v>
      </c>
      <c r="E289" s="3" t="s">
        <v>2920</v>
      </c>
      <c r="F289" s="3" t="s">
        <v>2960</v>
      </c>
      <c r="G289" s="3" t="s">
        <v>2961</v>
      </c>
      <c r="H289" s="3" t="s">
        <v>2962</v>
      </c>
      <c r="I289" s="3" t="s">
        <v>3263</v>
      </c>
      <c r="J289" s="4">
        <v>15.167474</v>
      </c>
      <c r="K289" s="4">
        <v>11.208299</v>
      </c>
      <c r="L289" s="4">
        <v>2.034341</v>
      </c>
      <c r="M289" s="4">
        <v>3.6596999999999998E-2</v>
      </c>
      <c r="N289" s="4">
        <v>37.445205000000001</v>
      </c>
      <c r="O289" s="4">
        <v>40.317109000000002</v>
      </c>
      <c r="P289" s="4">
        <v>8.3022019999999994</v>
      </c>
      <c r="Q289" s="4">
        <v>28.081492000000001</v>
      </c>
      <c r="R289" s="4">
        <v>48.798929000000001</v>
      </c>
      <c r="S289" s="3" t="s">
        <v>5134</v>
      </c>
      <c r="T289" s="4">
        <v>54.67</v>
      </c>
      <c r="U289" s="4">
        <v>692.85701946999995</v>
      </c>
      <c r="V289" s="10">
        <v>641.40003899999999</v>
      </c>
      <c r="W289" s="4">
        <v>1.0974940552405299</v>
      </c>
      <c r="X289" s="4">
        <v>57.95</v>
      </c>
      <c r="Y289" s="4">
        <v>40.18</v>
      </c>
      <c r="Z289" s="4">
        <v>37.445205000000001</v>
      </c>
      <c r="AA289" s="10">
        <v>34.383647798699997</v>
      </c>
      <c r="AB289" s="10">
        <v>36.325581395299999</v>
      </c>
      <c r="AC289" s="4">
        <v>8.9951460000000001</v>
      </c>
      <c r="AD289" s="4">
        <v>8.1565181436101994</v>
      </c>
      <c r="AE289" s="4">
        <v>8.8078993559549996</v>
      </c>
      <c r="AF289" s="4">
        <v>28.081492000000001</v>
      </c>
      <c r="AG289" s="4" t="s">
        <v>2934</v>
      </c>
      <c r="AH289" s="4" t="s">
        <v>2934</v>
      </c>
      <c r="AI289" s="4">
        <v>8.3022019999999994</v>
      </c>
      <c r="AJ289" s="4">
        <v>8.5999689999999998</v>
      </c>
    </row>
    <row r="290" spans="1:36" x14ac:dyDescent="0.3">
      <c r="A290" s="1" t="s">
        <v>2452</v>
      </c>
      <c r="B290" s="2">
        <v>28711421</v>
      </c>
      <c r="C290" s="3" t="s">
        <v>2940</v>
      </c>
      <c r="D290" s="4">
        <v>693.81896367000002</v>
      </c>
      <c r="E290" s="3" t="s">
        <v>2920</v>
      </c>
      <c r="F290" s="3" t="s">
        <v>2921</v>
      </c>
      <c r="G290" s="3" t="s">
        <v>2941</v>
      </c>
      <c r="H290" s="3" t="s">
        <v>2941</v>
      </c>
      <c r="I290" s="3" t="s">
        <v>2942</v>
      </c>
      <c r="J290" s="4">
        <v>176.484421</v>
      </c>
      <c r="K290" s="4">
        <v>53.692810999999999</v>
      </c>
      <c r="L290" s="4">
        <v>-4.3327910000000003</v>
      </c>
      <c r="M290" s="4">
        <v>-0.86424999999999996</v>
      </c>
      <c r="N290" s="4" t="s">
        <v>2924</v>
      </c>
      <c r="O290" s="4" t="s">
        <v>2924</v>
      </c>
      <c r="P290" s="4">
        <v>4.6116890000000001</v>
      </c>
      <c r="Q290" s="4" t="s">
        <v>2924</v>
      </c>
      <c r="R290" s="4" t="s">
        <v>2924</v>
      </c>
      <c r="S290" s="3" t="s">
        <v>6190</v>
      </c>
      <c r="T290" s="4">
        <v>47.03</v>
      </c>
      <c r="U290" s="4">
        <v>693.81896367000002</v>
      </c>
      <c r="V290" s="10">
        <v>537.70796299999995</v>
      </c>
      <c r="W290" s="4">
        <v>0</v>
      </c>
      <c r="X290" s="4">
        <v>53.41</v>
      </c>
      <c r="Y290" s="4">
        <v>15.0001</v>
      </c>
      <c r="Z290" s="4" t="s">
        <v>2924</v>
      </c>
      <c r="AA290" s="10" t="s">
        <v>2924</v>
      </c>
      <c r="AB290" s="10" t="s">
        <v>2934</v>
      </c>
      <c r="AC290" s="4" t="s">
        <v>2934</v>
      </c>
      <c r="AD290" s="4" t="s">
        <v>2934</v>
      </c>
      <c r="AE290" s="4" t="s">
        <v>2934</v>
      </c>
      <c r="AF290" s="4" t="s">
        <v>2924</v>
      </c>
      <c r="AG290" s="4" t="s">
        <v>2934</v>
      </c>
      <c r="AH290" s="4" t="s">
        <v>2934</v>
      </c>
      <c r="AI290" s="4">
        <v>4.6116890000000001</v>
      </c>
      <c r="AJ290" s="4">
        <v>4.6116890000000001</v>
      </c>
    </row>
    <row r="291" spans="1:36" x14ac:dyDescent="0.3">
      <c r="A291" s="1" t="s">
        <v>345</v>
      </c>
      <c r="B291" s="2">
        <v>5233242</v>
      </c>
      <c r="C291" s="3" t="s">
        <v>2919</v>
      </c>
      <c r="D291" s="4">
        <v>694.20635460000005</v>
      </c>
      <c r="E291" s="3" t="s">
        <v>2920</v>
      </c>
      <c r="F291" s="3" t="s">
        <v>2960</v>
      </c>
      <c r="G291" s="3" t="s">
        <v>2961</v>
      </c>
      <c r="H291" s="3" t="s">
        <v>3085</v>
      </c>
      <c r="I291" s="3" t="s">
        <v>2923</v>
      </c>
      <c r="J291" s="4">
        <v>101.518027</v>
      </c>
      <c r="K291" s="4">
        <v>-8.7628869999999992</v>
      </c>
      <c r="L291" s="4">
        <v>-13.588283000000001</v>
      </c>
      <c r="M291" s="4">
        <v>-0.46860400000000002</v>
      </c>
      <c r="N291" s="4" t="s">
        <v>2924</v>
      </c>
      <c r="O291" s="4">
        <v>23.972912000000001</v>
      </c>
      <c r="P291" s="4">
        <v>4.6660810000000001</v>
      </c>
      <c r="Q291" s="4">
        <v>19.302517999999999</v>
      </c>
      <c r="R291" s="4">
        <v>20.486723999999999</v>
      </c>
      <c r="S291" s="3" t="s">
        <v>4090</v>
      </c>
      <c r="T291" s="4">
        <v>10.62</v>
      </c>
      <c r="U291" s="4">
        <v>694.20635460000005</v>
      </c>
      <c r="V291" s="10">
        <v>1094.298354</v>
      </c>
      <c r="W291" s="4">
        <v>0</v>
      </c>
      <c r="X291" s="4">
        <v>14.38</v>
      </c>
      <c r="Y291" s="4">
        <v>3.9</v>
      </c>
      <c r="Z291" s="4" t="s">
        <v>2924</v>
      </c>
      <c r="AA291" s="10">
        <v>20.2285714285</v>
      </c>
      <c r="AB291" s="10">
        <v>26.111329661599999</v>
      </c>
      <c r="AC291" s="4">
        <v>1.971492</v>
      </c>
      <c r="AD291" s="4">
        <v>1.8461474355837999</v>
      </c>
      <c r="AE291" s="4">
        <v>1.9371129899366999</v>
      </c>
      <c r="AF291" s="4">
        <v>19.302517999999999</v>
      </c>
      <c r="AG291" s="4">
        <v>10.013866925089401</v>
      </c>
      <c r="AH291" s="4">
        <v>10.366600549450499</v>
      </c>
      <c r="AI291" s="4">
        <v>4.6660810000000001</v>
      </c>
      <c r="AJ291" s="4" t="s">
        <v>2924</v>
      </c>
    </row>
    <row r="292" spans="1:36" x14ac:dyDescent="0.3">
      <c r="A292" s="1" t="s">
        <v>1475</v>
      </c>
      <c r="B292" s="2">
        <v>6534026</v>
      </c>
      <c r="C292" s="3" t="s">
        <v>2935</v>
      </c>
      <c r="D292" s="4">
        <v>694.72743322999997</v>
      </c>
      <c r="E292" s="3" t="s">
        <v>2936</v>
      </c>
      <c r="F292" s="3" t="s">
        <v>2937</v>
      </c>
      <c r="G292" s="3" t="s">
        <v>2943</v>
      </c>
      <c r="H292" s="3" t="s">
        <v>2943</v>
      </c>
      <c r="I292" s="3" t="s">
        <v>3531</v>
      </c>
      <c r="J292" s="4">
        <v>-56.514831000000001</v>
      </c>
      <c r="K292" s="4">
        <v>-48.037975000000003</v>
      </c>
      <c r="L292" s="4">
        <v>-24.051804000000001</v>
      </c>
      <c r="M292" s="4">
        <v>-2.494062</v>
      </c>
      <c r="N292" s="4" t="s">
        <v>2924</v>
      </c>
      <c r="O292" s="4" t="s">
        <v>2924</v>
      </c>
      <c r="P292" s="4">
        <v>0.96452099999999996</v>
      </c>
      <c r="Q292" s="4">
        <v>7.6078729999999997</v>
      </c>
      <c r="R292" s="4">
        <v>20.613247000000001</v>
      </c>
      <c r="S292" s="3" t="s">
        <v>5216</v>
      </c>
      <c r="T292" s="4">
        <v>8.2100000000000009</v>
      </c>
      <c r="U292" s="4">
        <v>694.72743322999997</v>
      </c>
      <c r="V292" s="10">
        <v>1841.198433</v>
      </c>
      <c r="W292" s="4">
        <v>0</v>
      </c>
      <c r="X292" s="4">
        <v>21.75</v>
      </c>
      <c r="Y292" s="5">
        <v>8.0449999999999999</v>
      </c>
      <c r="Z292" s="4" t="s">
        <v>2924</v>
      </c>
      <c r="AA292" s="10">
        <v>13.3300860529</v>
      </c>
      <c r="AB292" s="10">
        <v>9.9971993229000002</v>
      </c>
      <c r="AC292" s="4">
        <v>0.47199000000000002</v>
      </c>
      <c r="AD292" s="4">
        <v>0.51668163965239999</v>
      </c>
      <c r="AE292" s="4">
        <v>0.4935668360205</v>
      </c>
      <c r="AF292" s="4">
        <v>7.6078729999999997</v>
      </c>
      <c r="AG292" s="4">
        <v>6.9607974036491003</v>
      </c>
      <c r="AH292" s="4">
        <v>6.7166406006896997</v>
      </c>
      <c r="AI292" s="4">
        <v>0.96452099999999996</v>
      </c>
      <c r="AJ292" s="4">
        <v>2.3907980000000002</v>
      </c>
    </row>
    <row r="293" spans="1:36" x14ac:dyDescent="0.3">
      <c r="A293" s="1" t="s">
        <v>922</v>
      </c>
      <c r="B293" s="2">
        <v>4600336</v>
      </c>
      <c r="C293" s="3" t="s">
        <v>2940</v>
      </c>
      <c r="D293" s="4">
        <v>695.7168312</v>
      </c>
      <c r="E293" s="3" t="s">
        <v>3102</v>
      </c>
      <c r="F293" s="3" t="s">
        <v>3103</v>
      </c>
      <c r="G293" s="3" t="s">
        <v>3104</v>
      </c>
      <c r="H293" s="3" t="s">
        <v>3104</v>
      </c>
      <c r="I293" s="3" t="s">
        <v>3205</v>
      </c>
      <c r="J293" s="4">
        <v>60.784314000000002</v>
      </c>
      <c r="K293" s="4">
        <v>-6.2857139999999996</v>
      </c>
      <c r="L293" s="4">
        <v>2.7139880000000001</v>
      </c>
      <c r="M293" s="4">
        <v>12.392918</v>
      </c>
      <c r="N293" s="4">
        <v>52.201591999999998</v>
      </c>
      <c r="O293" s="4">
        <v>16.345514999999999</v>
      </c>
      <c r="P293" s="4">
        <v>5.9116850000000003</v>
      </c>
      <c r="Q293" s="4">
        <v>32.393990000000002</v>
      </c>
      <c r="R293" s="4">
        <v>18.315192</v>
      </c>
      <c r="S293" s="3" t="s">
        <v>4664</v>
      </c>
      <c r="T293" s="4">
        <v>19.68</v>
      </c>
      <c r="U293" s="4">
        <v>695.7168312</v>
      </c>
      <c r="V293" s="10">
        <v>616.96783100000005</v>
      </c>
      <c r="W293" s="4">
        <v>0</v>
      </c>
      <c r="X293" s="4">
        <v>28.09</v>
      </c>
      <c r="Y293" s="4">
        <v>10.210000000000001</v>
      </c>
      <c r="Z293" s="4">
        <v>52.201591999999998</v>
      </c>
      <c r="AA293" s="10">
        <v>25.8845192687</v>
      </c>
      <c r="AB293" s="10">
        <v>26.5433014579</v>
      </c>
      <c r="AC293" s="4">
        <v>1.5105470000000001</v>
      </c>
      <c r="AD293" s="4">
        <v>1.0954447204801001</v>
      </c>
      <c r="AE293" s="4">
        <v>1.2682409454540999</v>
      </c>
      <c r="AF293" s="4">
        <v>32.393990000000002</v>
      </c>
      <c r="AG293" s="4">
        <v>9.9457361840557006</v>
      </c>
      <c r="AH293" s="4">
        <v>11.303814201042499</v>
      </c>
      <c r="AI293" s="4">
        <v>5.9116850000000003</v>
      </c>
      <c r="AJ293" s="4">
        <v>7.5171890000000001</v>
      </c>
    </row>
    <row r="294" spans="1:36" x14ac:dyDescent="0.3">
      <c r="A294" s="1" t="s">
        <v>516</v>
      </c>
      <c r="B294" s="2">
        <v>5721903</v>
      </c>
      <c r="C294" s="3" t="s">
        <v>2935</v>
      </c>
      <c r="D294" s="4">
        <v>695.89366958999994</v>
      </c>
      <c r="E294" s="3" t="s">
        <v>2930</v>
      </c>
      <c r="F294" s="3" t="s">
        <v>2953</v>
      </c>
      <c r="G294" s="3" t="s">
        <v>2954</v>
      </c>
      <c r="H294" s="3" t="s">
        <v>2955</v>
      </c>
      <c r="I294" s="3"/>
      <c r="J294" s="4">
        <v>-8.4714550000000006</v>
      </c>
      <c r="K294" s="4">
        <v>-23.183926</v>
      </c>
      <c r="L294" s="4">
        <v>-13.864818</v>
      </c>
      <c r="M294" s="4">
        <v>0</v>
      </c>
      <c r="N294" s="4">
        <v>28.4</v>
      </c>
      <c r="O294" s="4">
        <v>5.860849</v>
      </c>
      <c r="P294" s="4">
        <v>0.92741200000000001</v>
      </c>
      <c r="Q294" s="4" t="s">
        <v>2934</v>
      </c>
      <c r="R294" s="4">
        <v>87.316457999999997</v>
      </c>
      <c r="S294" s="3" t="s">
        <v>4259</v>
      </c>
      <c r="T294" s="4">
        <v>4.97</v>
      </c>
      <c r="U294" s="4">
        <v>695.89366958999994</v>
      </c>
      <c r="V294" s="10">
        <v>1031.3159889999999</v>
      </c>
      <c r="W294" s="4">
        <v>14.486921529175101</v>
      </c>
      <c r="X294" s="4">
        <v>6.69</v>
      </c>
      <c r="Y294" s="4">
        <v>4.68</v>
      </c>
      <c r="Z294" s="4">
        <v>28.4</v>
      </c>
      <c r="AA294" s="10" t="s">
        <v>2934</v>
      </c>
      <c r="AB294" s="10" t="s">
        <v>2934</v>
      </c>
      <c r="AC294" s="4">
        <v>23.855312000000001</v>
      </c>
      <c r="AD294" s="4" t="s">
        <v>2934</v>
      </c>
      <c r="AE294" s="4" t="s">
        <v>2934</v>
      </c>
      <c r="AF294" s="4" t="s">
        <v>2934</v>
      </c>
      <c r="AG294" s="4" t="s">
        <v>2934</v>
      </c>
      <c r="AH294" s="4" t="s">
        <v>2934</v>
      </c>
      <c r="AI294" s="4">
        <v>0.92741200000000001</v>
      </c>
      <c r="AJ294" s="4">
        <v>0.92741200000000001</v>
      </c>
    </row>
    <row r="295" spans="1:36" x14ac:dyDescent="0.3">
      <c r="A295" s="1" t="s">
        <v>2153</v>
      </c>
      <c r="B295" s="2">
        <v>109985390</v>
      </c>
      <c r="C295" s="3" t="s">
        <v>2940</v>
      </c>
      <c r="D295" s="4">
        <v>696.04997671000001</v>
      </c>
      <c r="E295" s="3" t="s">
        <v>2920</v>
      </c>
      <c r="F295" s="3" t="s">
        <v>2921</v>
      </c>
      <c r="G295" s="3" t="s">
        <v>3109</v>
      </c>
      <c r="H295" s="3" t="s">
        <v>3109</v>
      </c>
      <c r="I295" s="3" t="s">
        <v>2942</v>
      </c>
      <c r="J295" s="5">
        <v>-8.5096150000000002</v>
      </c>
      <c r="K295" s="4">
        <v>-10.782935</v>
      </c>
      <c r="L295" s="4">
        <v>-15.006698999999999</v>
      </c>
      <c r="M295" s="4">
        <v>5.3126730000000002</v>
      </c>
      <c r="N295" s="4" t="s">
        <v>2924</v>
      </c>
      <c r="O295" s="4" t="s">
        <v>2924</v>
      </c>
      <c r="P295" s="4">
        <v>2.1541769999999998</v>
      </c>
      <c r="Q295" s="4" t="s">
        <v>2924</v>
      </c>
      <c r="R295" s="4" t="s">
        <v>2934</v>
      </c>
      <c r="S295" s="3" t="s">
        <v>5892</v>
      </c>
      <c r="T295" s="4">
        <v>19.03</v>
      </c>
      <c r="U295" s="4">
        <v>696.04997671000001</v>
      </c>
      <c r="V295" s="10">
        <v>377.03997600000002</v>
      </c>
      <c r="W295" s="4">
        <v>0</v>
      </c>
      <c r="X295" s="4">
        <v>29.74</v>
      </c>
      <c r="Y295" s="4">
        <v>16.55</v>
      </c>
      <c r="Z295" s="4" t="s">
        <v>2924</v>
      </c>
      <c r="AA295" s="10" t="s">
        <v>2924</v>
      </c>
      <c r="AB295" s="10" t="s">
        <v>2924</v>
      </c>
      <c r="AC295" s="4" t="s">
        <v>2934</v>
      </c>
      <c r="AD295" s="4" t="s">
        <v>2934</v>
      </c>
      <c r="AE295" s="4" t="s">
        <v>2934</v>
      </c>
      <c r="AF295" s="4" t="s">
        <v>2924</v>
      </c>
      <c r="AG295" s="4" t="s">
        <v>2924</v>
      </c>
      <c r="AH295" s="4" t="s">
        <v>2924</v>
      </c>
      <c r="AI295" s="4">
        <v>2.1541769999999998</v>
      </c>
      <c r="AJ295" s="4">
        <v>2.1541769999999998</v>
      </c>
    </row>
    <row r="296" spans="1:36" x14ac:dyDescent="0.3">
      <c r="A296" s="1" t="s">
        <v>1895</v>
      </c>
      <c r="B296" s="2">
        <v>5721506</v>
      </c>
      <c r="C296" s="3" t="s">
        <v>2935</v>
      </c>
      <c r="D296" s="4">
        <v>697.08267588000001</v>
      </c>
      <c r="E296" s="3" t="s">
        <v>2930</v>
      </c>
      <c r="F296" s="3" t="s">
        <v>2953</v>
      </c>
      <c r="G296" s="3" t="s">
        <v>2954</v>
      </c>
      <c r="H296" s="3" t="s">
        <v>2955</v>
      </c>
      <c r="I296" s="3" t="s">
        <v>3001</v>
      </c>
      <c r="J296" s="4">
        <v>0.74424900000000005</v>
      </c>
      <c r="K296" s="4">
        <v>-0.40133799999999997</v>
      </c>
      <c r="L296" s="4">
        <v>-0.201072</v>
      </c>
      <c r="M296" s="4">
        <v>3.0449830000000002</v>
      </c>
      <c r="N296" s="4">
        <v>22.732824000000001</v>
      </c>
      <c r="O296" s="4" t="s">
        <v>2934</v>
      </c>
      <c r="P296" s="4">
        <v>1.016313</v>
      </c>
      <c r="Q296" s="4" t="s">
        <v>2934</v>
      </c>
      <c r="R296" s="4" t="s">
        <v>2934</v>
      </c>
      <c r="S296" s="3" t="s">
        <v>5635</v>
      </c>
      <c r="T296" s="4">
        <v>14.89</v>
      </c>
      <c r="U296" s="4">
        <v>697.08267588000001</v>
      </c>
      <c r="V296" s="10">
        <v>693.65185499999995</v>
      </c>
      <c r="W296" s="4">
        <v>4.1907320349227701</v>
      </c>
      <c r="X296" s="4">
        <v>15.25</v>
      </c>
      <c r="Y296" s="4">
        <v>13.790699999999999</v>
      </c>
      <c r="Z296" s="4">
        <v>22.732824000000001</v>
      </c>
      <c r="AA296" s="10" t="s">
        <v>2934</v>
      </c>
      <c r="AB296" s="10" t="s">
        <v>2934</v>
      </c>
      <c r="AC296" s="4">
        <v>22.985094</v>
      </c>
      <c r="AD296" s="4" t="s">
        <v>2934</v>
      </c>
      <c r="AE296" s="4" t="s">
        <v>2934</v>
      </c>
      <c r="AF296" s="4" t="s">
        <v>2934</v>
      </c>
      <c r="AG296" s="4" t="s">
        <v>2934</v>
      </c>
      <c r="AH296" s="4" t="s">
        <v>2934</v>
      </c>
      <c r="AI296" s="4">
        <v>1.016313</v>
      </c>
      <c r="AJ296" s="4">
        <v>1.016313</v>
      </c>
    </row>
    <row r="297" spans="1:36" x14ac:dyDescent="0.3">
      <c r="A297" s="1" t="s">
        <v>1077</v>
      </c>
      <c r="B297" s="2">
        <v>8706666</v>
      </c>
      <c r="C297" s="3" t="s">
        <v>2919</v>
      </c>
      <c r="D297" s="4">
        <v>698.05029567999998</v>
      </c>
      <c r="E297" s="3" t="s">
        <v>2925</v>
      </c>
      <c r="F297" s="3" t="s">
        <v>2996</v>
      </c>
      <c r="G297" s="3" t="s">
        <v>2997</v>
      </c>
      <c r="H297" s="3" t="s">
        <v>2997</v>
      </c>
      <c r="I297" s="3" t="s">
        <v>3467</v>
      </c>
      <c r="J297" s="4">
        <v>71.280725000000004</v>
      </c>
      <c r="K297" s="4">
        <v>11.63575</v>
      </c>
      <c r="L297" s="4">
        <v>15.230634999999999</v>
      </c>
      <c r="M297" s="4">
        <v>6.004804</v>
      </c>
      <c r="N297" s="4" t="s">
        <v>2924</v>
      </c>
      <c r="O297" s="4">
        <v>9.3967349999999996</v>
      </c>
      <c r="P297" s="4">
        <v>2.9500890000000002</v>
      </c>
      <c r="Q297" s="4">
        <v>12.37177</v>
      </c>
      <c r="R297" s="4">
        <v>12.160778000000001</v>
      </c>
      <c r="S297" s="3" t="s">
        <v>4819</v>
      </c>
      <c r="T297" s="4">
        <v>13.24</v>
      </c>
      <c r="U297" s="4">
        <v>698.05029567999998</v>
      </c>
      <c r="V297" s="10">
        <v>977.51829499999997</v>
      </c>
      <c r="W297" s="4">
        <v>0</v>
      </c>
      <c r="X297" s="4">
        <v>13.4</v>
      </c>
      <c r="Y297" s="4">
        <v>5.36</v>
      </c>
      <c r="Z297" s="4" t="s">
        <v>2924</v>
      </c>
      <c r="AA297" s="10">
        <v>51.258226867899999</v>
      </c>
      <c r="AB297" s="10">
        <v>189.14285714280001</v>
      </c>
      <c r="AC297" s="4">
        <v>0.93331900000000001</v>
      </c>
      <c r="AD297" s="4">
        <v>0.88777756606739999</v>
      </c>
      <c r="AE297" s="4">
        <v>0.93821055642280005</v>
      </c>
      <c r="AF297" s="4">
        <v>12.37177</v>
      </c>
      <c r="AG297" s="4">
        <v>10.3261010956554</v>
      </c>
      <c r="AH297" s="4">
        <v>11.120262046488101</v>
      </c>
      <c r="AI297" s="4">
        <v>2.9500890000000002</v>
      </c>
      <c r="AJ297" s="4" t="s">
        <v>2924</v>
      </c>
    </row>
    <row r="298" spans="1:36" x14ac:dyDescent="0.3">
      <c r="A298" s="1" t="s">
        <v>2523</v>
      </c>
      <c r="B298" s="2">
        <v>6290338</v>
      </c>
      <c r="C298" s="3" t="s">
        <v>2919</v>
      </c>
      <c r="D298" s="4">
        <v>699.66225944999996</v>
      </c>
      <c r="E298" s="3" t="s">
        <v>3006</v>
      </c>
      <c r="F298" s="3" t="s">
        <v>3235</v>
      </c>
      <c r="G298" s="3" t="s">
        <v>3236</v>
      </c>
      <c r="H298" s="3" t="s">
        <v>3236</v>
      </c>
      <c r="I298" s="3" t="s">
        <v>3368</v>
      </c>
      <c r="J298" s="4">
        <v>110</v>
      </c>
      <c r="K298" s="4">
        <v>90.384614999999997</v>
      </c>
      <c r="L298" s="4">
        <v>-15.281174</v>
      </c>
      <c r="M298" s="4">
        <v>0.58055199999999996</v>
      </c>
      <c r="N298" s="4" t="s">
        <v>2924</v>
      </c>
      <c r="O298" s="4">
        <v>24.401408</v>
      </c>
      <c r="P298" s="4">
        <v>5.2380950000000004</v>
      </c>
      <c r="Q298" s="4" t="s">
        <v>2924</v>
      </c>
      <c r="R298" s="4">
        <v>18.435102000000001</v>
      </c>
      <c r="S298" s="3" t="s">
        <v>6261</v>
      </c>
      <c r="T298" s="5">
        <v>6.93</v>
      </c>
      <c r="U298" s="4">
        <v>699.66225944999996</v>
      </c>
      <c r="V298" s="10">
        <v>670.01225899999997</v>
      </c>
      <c r="W298" s="4">
        <v>0</v>
      </c>
      <c r="X298" s="5">
        <v>8.9700000000000006</v>
      </c>
      <c r="Y298" s="4">
        <v>2.4</v>
      </c>
      <c r="Z298" s="4" t="s">
        <v>2924</v>
      </c>
      <c r="AA298" s="10" t="s">
        <v>2924</v>
      </c>
      <c r="AB298" s="10" t="s">
        <v>2924</v>
      </c>
      <c r="AC298" s="4">
        <v>1.816899</v>
      </c>
      <c r="AD298" s="4">
        <v>1.709188349365</v>
      </c>
      <c r="AE298" s="4">
        <v>1.7871998209419</v>
      </c>
      <c r="AF298" s="4" t="s">
        <v>2924</v>
      </c>
      <c r="AG298" s="4">
        <v>29.008752646459001</v>
      </c>
      <c r="AH298" s="4">
        <v>31.793432783269601</v>
      </c>
      <c r="AI298" s="4">
        <v>5.2380950000000004</v>
      </c>
      <c r="AJ298" s="4">
        <v>5.3389829999999998</v>
      </c>
    </row>
    <row r="299" spans="1:36" x14ac:dyDescent="0.3">
      <c r="A299" s="1" t="s">
        <v>706</v>
      </c>
      <c r="B299" s="2">
        <v>8648433</v>
      </c>
      <c r="C299" s="3" t="s">
        <v>2919</v>
      </c>
      <c r="D299" s="4">
        <v>699.89566786</v>
      </c>
      <c r="E299" s="3" t="s">
        <v>2920</v>
      </c>
      <c r="F299" s="3" t="s">
        <v>2921</v>
      </c>
      <c r="G299" s="3" t="s">
        <v>2941</v>
      </c>
      <c r="H299" s="3" t="s">
        <v>2941</v>
      </c>
      <c r="I299" s="3" t="s">
        <v>3048</v>
      </c>
      <c r="J299" s="4">
        <v>17.958783</v>
      </c>
      <c r="K299" s="4">
        <v>-30.075624999999999</v>
      </c>
      <c r="L299" s="4">
        <v>-8.1741790000000005</v>
      </c>
      <c r="M299" s="4">
        <v>3.6206900000000002</v>
      </c>
      <c r="N299" s="4" t="s">
        <v>2924</v>
      </c>
      <c r="O299" s="4" t="s">
        <v>2924</v>
      </c>
      <c r="P299" s="4">
        <v>1.1130660000000001</v>
      </c>
      <c r="Q299" s="4" t="s">
        <v>2924</v>
      </c>
      <c r="R299" s="4" t="s">
        <v>2924</v>
      </c>
      <c r="S299" s="3" t="s">
        <v>4449</v>
      </c>
      <c r="T299" s="4">
        <v>12.02</v>
      </c>
      <c r="U299" s="4">
        <v>699.89566786</v>
      </c>
      <c r="V299" s="10">
        <v>124.263667</v>
      </c>
      <c r="W299" s="4">
        <v>0</v>
      </c>
      <c r="X299" s="4">
        <v>30.188600000000001</v>
      </c>
      <c r="Y299" s="4">
        <v>10</v>
      </c>
      <c r="Z299" s="4" t="s">
        <v>2924</v>
      </c>
      <c r="AA299" s="10" t="s">
        <v>2924</v>
      </c>
      <c r="AB299" s="10" t="s">
        <v>2924</v>
      </c>
      <c r="AC299" s="4" t="s">
        <v>2934</v>
      </c>
      <c r="AD299" s="4" t="s">
        <v>2934</v>
      </c>
      <c r="AE299" s="4" t="s">
        <v>2934</v>
      </c>
      <c r="AF299" s="4" t="s">
        <v>2924</v>
      </c>
      <c r="AG299" s="4" t="s">
        <v>2924</v>
      </c>
      <c r="AH299" s="4" t="s">
        <v>2924</v>
      </c>
      <c r="AI299" s="4">
        <v>1.1130660000000001</v>
      </c>
      <c r="AJ299" s="4">
        <v>1.1130660000000001</v>
      </c>
    </row>
    <row r="300" spans="1:36" x14ac:dyDescent="0.3">
      <c r="A300" s="1" t="s">
        <v>1158</v>
      </c>
      <c r="B300" s="2">
        <v>101830</v>
      </c>
      <c r="C300" s="3" t="s">
        <v>2919</v>
      </c>
      <c r="D300" s="4">
        <v>700.71879509999997</v>
      </c>
      <c r="E300" s="3" t="s">
        <v>2930</v>
      </c>
      <c r="F300" s="3" t="s">
        <v>2931</v>
      </c>
      <c r="G300" s="3" t="s">
        <v>2931</v>
      </c>
      <c r="H300" s="3" t="s">
        <v>2932</v>
      </c>
      <c r="I300" s="3" t="s">
        <v>2933</v>
      </c>
      <c r="J300" s="4">
        <v>1.1288959999999999</v>
      </c>
      <c r="K300" s="4">
        <v>5.4462400000000004</v>
      </c>
      <c r="L300" s="4">
        <v>-5.9247649999999998</v>
      </c>
      <c r="M300" s="4">
        <v>-1.1853800000000001</v>
      </c>
      <c r="N300" s="4">
        <v>11.7686274509804</v>
      </c>
      <c r="O300" s="4">
        <v>16.177897999999999</v>
      </c>
      <c r="P300" s="4">
        <v>1.1453979999999999</v>
      </c>
      <c r="Q300" s="4" t="s">
        <v>2934</v>
      </c>
      <c r="R300" s="4" t="s">
        <v>2934</v>
      </c>
      <c r="S300" s="3" t="s">
        <v>4900</v>
      </c>
      <c r="T300" s="4">
        <v>60.02</v>
      </c>
      <c r="U300" s="4">
        <v>700.71879509999997</v>
      </c>
      <c r="V300" s="10" t="s">
        <v>2934</v>
      </c>
      <c r="W300" s="4">
        <v>2.6657780739753401</v>
      </c>
      <c r="X300" s="4">
        <v>68.015000000000001</v>
      </c>
      <c r="Y300" s="4">
        <v>48.19</v>
      </c>
      <c r="Z300" s="4">
        <v>11.831263999999999</v>
      </c>
      <c r="AA300" s="10">
        <v>11.643064985400001</v>
      </c>
      <c r="AB300" s="10">
        <v>11.490753982599999</v>
      </c>
      <c r="AC300" s="4" t="s">
        <v>2934</v>
      </c>
      <c r="AD300" s="4" t="s">
        <v>2934</v>
      </c>
      <c r="AE300" s="4" t="s">
        <v>2934</v>
      </c>
      <c r="AF300" s="4" t="s">
        <v>2934</v>
      </c>
      <c r="AG300" s="4" t="s">
        <v>2934</v>
      </c>
      <c r="AH300" s="4" t="s">
        <v>2934</v>
      </c>
      <c r="AI300" s="4">
        <v>1.1453979999999999</v>
      </c>
      <c r="AJ300" s="4">
        <v>1.1648259999999999</v>
      </c>
    </row>
    <row r="301" spans="1:36" x14ac:dyDescent="0.3">
      <c r="A301" s="1" t="s">
        <v>480</v>
      </c>
      <c r="B301" s="2">
        <v>4094418</v>
      </c>
      <c r="C301" s="3" t="s">
        <v>2919</v>
      </c>
      <c r="D301" s="4">
        <v>701.39711292000004</v>
      </c>
      <c r="E301" s="3" t="s">
        <v>2930</v>
      </c>
      <c r="F301" s="3" t="s">
        <v>2953</v>
      </c>
      <c r="G301" s="3" t="s">
        <v>2953</v>
      </c>
      <c r="H301" s="3" t="s">
        <v>3040</v>
      </c>
      <c r="I301" s="3" t="s">
        <v>3211</v>
      </c>
      <c r="J301" s="4">
        <v>29.689609000000001</v>
      </c>
      <c r="K301" s="4">
        <v>29.514824999999998</v>
      </c>
      <c r="L301" s="4">
        <v>6.1878450000000003</v>
      </c>
      <c r="M301" s="4">
        <v>0.31315199999999999</v>
      </c>
      <c r="N301" s="4">
        <v>56.529412000000001</v>
      </c>
      <c r="O301" s="4" t="s">
        <v>2924</v>
      </c>
      <c r="P301" s="4">
        <v>3.7656740000000002</v>
      </c>
      <c r="Q301" s="4">
        <v>22.684909999999999</v>
      </c>
      <c r="R301" s="4" t="s">
        <v>2924</v>
      </c>
      <c r="S301" s="3" t="s">
        <v>4223</v>
      </c>
      <c r="T301" s="5">
        <v>9.61</v>
      </c>
      <c r="U301" s="4">
        <v>701.39711292000004</v>
      </c>
      <c r="V301" s="10">
        <v>718.46511199999998</v>
      </c>
      <c r="W301" s="4">
        <v>0</v>
      </c>
      <c r="X301" s="5">
        <v>10.48</v>
      </c>
      <c r="Y301" s="5">
        <v>5.7450000000000001</v>
      </c>
      <c r="Z301" s="4">
        <v>56.529412000000001</v>
      </c>
      <c r="AA301" s="10">
        <v>27.512167191500001</v>
      </c>
      <c r="AB301" s="10">
        <v>30.605095541400001</v>
      </c>
      <c r="AC301" s="4">
        <v>2.5960890000000001</v>
      </c>
      <c r="AD301" s="4">
        <v>2.2156508470456999</v>
      </c>
      <c r="AE301" s="4">
        <v>2.3025809131289998</v>
      </c>
      <c r="AF301" s="4">
        <v>22.684909999999999</v>
      </c>
      <c r="AG301" s="4">
        <v>14.357557757754201</v>
      </c>
      <c r="AH301" s="4">
        <v>15.608006720566999</v>
      </c>
      <c r="AI301" s="4">
        <v>3.7656740000000002</v>
      </c>
      <c r="AJ301" s="4">
        <v>12.352185</v>
      </c>
    </row>
    <row r="302" spans="1:36" x14ac:dyDescent="0.3">
      <c r="A302" s="1" t="s">
        <v>1196</v>
      </c>
      <c r="B302" s="2">
        <v>4054775</v>
      </c>
      <c r="C302" s="3" t="s">
        <v>2919</v>
      </c>
      <c r="D302" s="4">
        <v>701.39829325999995</v>
      </c>
      <c r="E302" s="3" t="s">
        <v>2930</v>
      </c>
      <c r="F302" s="3" t="s">
        <v>2931</v>
      </c>
      <c r="G302" s="3" t="s">
        <v>2931</v>
      </c>
      <c r="H302" s="3" t="s">
        <v>2932</v>
      </c>
      <c r="I302" s="3" t="s">
        <v>2933</v>
      </c>
      <c r="J302" s="4">
        <v>20.515464000000001</v>
      </c>
      <c r="K302" s="4">
        <v>26.789587999999998</v>
      </c>
      <c r="L302" s="4">
        <v>-12.598131</v>
      </c>
      <c r="M302" s="4">
        <v>-1.099831</v>
      </c>
      <c r="N302" s="4">
        <v>11.240384615384601</v>
      </c>
      <c r="O302" s="4">
        <v>16.771878999999998</v>
      </c>
      <c r="P302" s="4">
        <v>0.952071</v>
      </c>
      <c r="Q302" s="4" t="s">
        <v>2934</v>
      </c>
      <c r="R302" s="4" t="s">
        <v>2934</v>
      </c>
      <c r="S302" s="3" t="s">
        <v>4938</v>
      </c>
      <c r="T302" s="4">
        <v>23.38</v>
      </c>
      <c r="U302" s="4">
        <v>701.39829325999995</v>
      </c>
      <c r="V302" s="10" t="s">
        <v>2934</v>
      </c>
      <c r="W302" s="4">
        <v>4.2771599657827197</v>
      </c>
      <c r="X302" s="4">
        <v>27.59</v>
      </c>
      <c r="Y302" s="4">
        <v>14.45</v>
      </c>
      <c r="Z302" s="4">
        <v>11.234983</v>
      </c>
      <c r="AA302" s="10">
        <v>10.749425287299999</v>
      </c>
      <c r="AB302" s="10">
        <v>11.758611498</v>
      </c>
      <c r="AC302" s="4" t="s">
        <v>2934</v>
      </c>
      <c r="AD302" s="4" t="s">
        <v>2934</v>
      </c>
      <c r="AE302" s="4" t="s">
        <v>2934</v>
      </c>
      <c r="AF302" s="4" t="s">
        <v>2934</v>
      </c>
      <c r="AG302" s="4" t="s">
        <v>2934</v>
      </c>
      <c r="AH302" s="4" t="s">
        <v>2934</v>
      </c>
      <c r="AI302" s="4">
        <v>0.952071</v>
      </c>
      <c r="AJ302" s="4">
        <v>0.96655500000000005</v>
      </c>
    </row>
    <row r="303" spans="1:36" x14ac:dyDescent="0.3">
      <c r="A303" s="1" t="s">
        <v>1938</v>
      </c>
      <c r="B303" s="2">
        <v>4248918</v>
      </c>
      <c r="C303" s="3" t="s">
        <v>2940</v>
      </c>
      <c r="D303" s="4">
        <v>701.77800588000002</v>
      </c>
      <c r="E303" s="3" t="s">
        <v>2930</v>
      </c>
      <c r="F303" s="3" t="s">
        <v>2953</v>
      </c>
      <c r="G303" s="3" t="s">
        <v>2954</v>
      </c>
      <c r="H303" s="3" t="s">
        <v>3346</v>
      </c>
      <c r="I303" s="3" t="s">
        <v>3347</v>
      </c>
      <c r="J303" s="4">
        <v>-30.904817999999999</v>
      </c>
      <c r="K303" s="4">
        <v>-8.5536549999999991</v>
      </c>
      <c r="L303" s="4">
        <v>-8.125</v>
      </c>
      <c r="M303" s="4">
        <v>0.17035800000000001</v>
      </c>
      <c r="N303" s="4">
        <v>154.736842</v>
      </c>
      <c r="O303" s="4">
        <v>20.346021</v>
      </c>
      <c r="P303" s="4">
        <v>3.180097</v>
      </c>
      <c r="Q303" s="4">
        <v>75.826740000000001</v>
      </c>
      <c r="R303" s="4">
        <v>16.740969</v>
      </c>
      <c r="S303" s="3" t="s">
        <v>5678</v>
      </c>
      <c r="T303" s="4">
        <v>5.88</v>
      </c>
      <c r="U303" s="4">
        <v>701.77800588000002</v>
      </c>
      <c r="V303" s="10">
        <v>596.51000499999998</v>
      </c>
      <c r="W303" s="4">
        <v>0</v>
      </c>
      <c r="X303" s="5">
        <v>8.6999999999999993</v>
      </c>
      <c r="Y303" s="4">
        <v>4.57</v>
      </c>
      <c r="Z303" s="4">
        <v>154.736842</v>
      </c>
      <c r="AA303" s="10">
        <v>35.722964763</v>
      </c>
      <c r="AB303" s="10">
        <v>61.894736842100002</v>
      </c>
      <c r="AC303" s="4">
        <v>6.2209680000000001</v>
      </c>
      <c r="AD303" s="4">
        <v>5.2329248971636</v>
      </c>
      <c r="AE303" s="4">
        <v>5.6806646275660997</v>
      </c>
      <c r="AF303" s="4">
        <v>75.826740000000001</v>
      </c>
      <c r="AG303" s="4">
        <v>12.8034188740478</v>
      </c>
      <c r="AH303" s="4">
        <v>15.566037250872601</v>
      </c>
      <c r="AI303" s="4">
        <v>3.180097</v>
      </c>
      <c r="AJ303" s="4">
        <v>3.180097</v>
      </c>
    </row>
    <row r="304" spans="1:36" x14ac:dyDescent="0.3">
      <c r="A304" s="1" t="s">
        <v>1482</v>
      </c>
      <c r="B304" s="2">
        <v>5721404</v>
      </c>
      <c r="C304" s="3" t="s">
        <v>2935</v>
      </c>
      <c r="D304" s="4">
        <v>702.22528762000002</v>
      </c>
      <c r="E304" s="3" t="s">
        <v>2930</v>
      </c>
      <c r="F304" s="3" t="s">
        <v>2953</v>
      </c>
      <c r="G304" s="3" t="s">
        <v>2954</v>
      </c>
      <c r="H304" s="3" t="s">
        <v>2955</v>
      </c>
      <c r="I304" s="3"/>
      <c r="J304" s="4">
        <v>18.251329999999999</v>
      </c>
      <c r="K304" s="4">
        <v>9.2780339999999999</v>
      </c>
      <c r="L304" s="4">
        <v>-9.4450099999999999</v>
      </c>
      <c r="M304" s="4">
        <v>1.8613980000000001</v>
      </c>
      <c r="N304" s="4">
        <v>5.340039</v>
      </c>
      <c r="O304" s="4">
        <v>16.699531</v>
      </c>
      <c r="P304" s="4">
        <v>1.2483770000000001</v>
      </c>
      <c r="Q304" s="4" t="s">
        <v>2934</v>
      </c>
      <c r="R304" s="4">
        <v>119.67299</v>
      </c>
      <c r="S304" s="3" t="s">
        <v>5223</v>
      </c>
      <c r="T304" s="4">
        <v>35.57</v>
      </c>
      <c r="U304" s="4">
        <v>702.22528762000002</v>
      </c>
      <c r="V304" s="10">
        <v>832.04764699999998</v>
      </c>
      <c r="W304" s="4">
        <v>7.3095305032330602</v>
      </c>
      <c r="X304" s="4">
        <v>39.869999999999997</v>
      </c>
      <c r="Y304" s="4">
        <v>26.11</v>
      </c>
      <c r="Z304" s="4">
        <v>5.340039</v>
      </c>
      <c r="AA304" s="10" t="s">
        <v>2934</v>
      </c>
      <c r="AB304" s="10" t="s">
        <v>2934</v>
      </c>
      <c r="AC304" s="4">
        <v>34.018448999999997</v>
      </c>
      <c r="AD304" s="4" t="s">
        <v>2934</v>
      </c>
      <c r="AE304" s="4" t="s">
        <v>2934</v>
      </c>
      <c r="AF304" s="4" t="s">
        <v>2934</v>
      </c>
      <c r="AG304" s="4" t="s">
        <v>2934</v>
      </c>
      <c r="AH304" s="4" t="s">
        <v>2934</v>
      </c>
      <c r="AI304" s="4">
        <v>1.2483770000000001</v>
      </c>
      <c r="AJ304" s="4">
        <v>1.2483770000000001</v>
      </c>
    </row>
    <row r="305" spans="1:36" x14ac:dyDescent="0.3">
      <c r="A305" s="1" t="s">
        <v>928</v>
      </c>
      <c r="B305" s="2">
        <v>5255986</v>
      </c>
      <c r="C305" s="3" t="s">
        <v>2940</v>
      </c>
      <c r="D305" s="4">
        <v>702.23535736999997</v>
      </c>
      <c r="E305" s="3" t="s">
        <v>2920</v>
      </c>
      <c r="F305" s="3" t="s">
        <v>2921</v>
      </c>
      <c r="G305" s="3" t="s">
        <v>3109</v>
      </c>
      <c r="H305" s="3" t="s">
        <v>3109</v>
      </c>
      <c r="I305" s="3" t="s">
        <v>3048</v>
      </c>
      <c r="J305" s="4">
        <v>5.3181390000000004</v>
      </c>
      <c r="K305" s="4">
        <v>-30.470219</v>
      </c>
      <c r="L305" s="4">
        <v>-19.637681000000001</v>
      </c>
      <c r="M305" s="4">
        <v>1.8365469999999999</v>
      </c>
      <c r="N305" s="4" t="s">
        <v>2924</v>
      </c>
      <c r="O305" s="4" t="s">
        <v>2924</v>
      </c>
      <c r="P305" s="4">
        <v>119.24731199999999</v>
      </c>
      <c r="Q305" s="4" t="s">
        <v>2924</v>
      </c>
      <c r="R305" s="4">
        <v>259.58143100000001</v>
      </c>
      <c r="S305" s="3" t="s">
        <v>4670</v>
      </c>
      <c r="T305" s="5">
        <v>11.09</v>
      </c>
      <c r="U305" s="4">
        <v>702.23535736999997</v>
      </c>
      <c r="V305" s="10">
        <v>747.07535700000005</v>
      </c>
      <c r="W305" s="4">
        <v>0</v>
      </c>
      <c r="X305" s="4">
        <v>17.82</v>
      </c>
      <c r="Y305" s="5">
        <v>9.8000000000000007</v>
      </c>
      <c r="Z305" s="4" t="s">
        <v>2924</v>
      </c>
      <c r="AA305" s="10" t="s">
        <v>2924</v>
      </c>
      <c r="AB305" s="10" t="s">
        <v>2924</v>
      </c>
      <c r="AC305" s="4">
        <v>3.0084460000000002</v>
      </c>
      <c r="AD305" s="4">
        <v>2.3419840811303998</v>
      </c>
      <c r="AE305" s="4">
        <v>2.8275745146856002</v>
      </c>
      <c r="AF305" s="4" t="s">
        <v>2924</v>
      </c>
      <c r="AG305" s="4">
        <v>21.6438185753025</v>
      </c>
      <c r="AH305" s="4" t="s">
        <v>2924</v>
      </c>
      <c r="AI305" s="4">
        <v>119.24731199999999</v>
      </c>
      <c r="AJ305" s="4" t="s">
        <v>2924</v>
      </c>
    </row>
    <row r="306" spans="1:36" x14ac:dyDescent="0.3">
      <c r="A306" s="1" t="s">
        <v>1174</v>
      </c>
      <c r="B306" s="2">
        <v>4910854</v>
      </c>
      <c r="C306" s="3" t="s">
        <v>2935</v>
      </c>
      <c r="D306" s="4">
        <v>702.90044806000003</v>
      </c>
      <c r="E306" s="3" t="s">
        <v>2925</v>
      </c>
      <c r="F306" s="3" t="s">
        <v>2926</v>
      </c>
      <c r="G306" s="3" t="s">
        <v>2927</v>
      </c>
      <c r="H306" s="3" t="s">
        <v>2964</v>
      </c>
      <c r="I306" s="3" t="s">
        <v>3126</v>
      </c>
      <c r="J306" s="4">
        <v>-40.763226000000003</v>
      </c>
      <c r="K306" s="4">
        <v>-31.972111999999999</v>
      </c>
      <c r="L306" s="4">
        <v>-16.656497999999999</v>
      </c>
      <c r="M306" s="4">
        <v>-5.1388889999999998</v>
      </c>
      <c r="N306" s="4">
        <v>7.7349940000000004</v>
      </c>
      <c r="O306" s="4">
        <v>5.0054970000000001</v>
      </c>
      <c r="P306" s="4">
        <v>1.559183</v>
      </c>
      <c r="Q306" s="4">
        <v>3.282343</v>
      </c>
      <c r="R306" s="4">
        <v>29.769791000000001</v>
      </c>
      <c r="S306" s="3" t="s">
        <v>4916</v>
      </c>
      <c r="T306" s="4">
        <v>13.66</v>
      </c>
      <c r="U306" s="4">
        <v>702.90044806000003</v>
      </c>
      <c r="V306" s="10">
        <v>2074.6604480000001</v>
      </c>
      <c r="W306" s="4">
        <v>8.7847730600292806</v>
      </c>
      <c r="X306" s="4">
        <v>33.5</v>
      </c>
      <c r="Y306" s="4">
        <v>13.54</v>
      </c>
      <c r="Z306" s="4">
        <v>7.7349940000000004</v>
      </c>
      <c r="AA306" s="10">
        <v>6.3549662712000003</v>
      </c>
      <c r="AB306" s="10">
        <v>7.1405048535000004</v>
      </c>
      <c r="AC306" s="4">
        <v>0.70230599999999999</v>
      </c>
      <c r="AD306" s="4">
        <v>0.68108694711560003</v>
      </c>
      <c r="AE306" s="4">
        <v>0.6952713558568</v>
      </c>
      <c r="AF306" s="4">
        <v>3.282343</v>
      </c>
      <c r="AG306" s="4">
        <v>7.6636303183679004</v>
      </c>
      <c r="AH306" s="4">
        <v>8.1478012220638991</v>
      </c>
      <c r="AI306" s="4">
        <v>1.559183</v>
      </c>
      <c r="AJ306" s="4">
        <v>1.6870449999999999</v>
      </c>
    </row>
    <row r="307" spans="1:36" x14ac:dyDescent="0.3">
      <c r="A307" s="1" t="s">
        <v>1117</v>
      </c>
      <c r="B307" s="2">
        <v>4088076</v>
      </c>
      <c r="C307" s="3" t="s">
        <v>2919</v>
      </c>
      <c r="D307" s="4">
        <v>703.14813708999998</v>
      </c>
      <c r="E307" s="3" t="s">
        <v>2976</v>
      </c>
      <c r="F307" s="3" t="s">
        <v>2977</v>
      </c>
      <c r="G307" s="3" t="s">
        <v>3076</v>
      </c>
      <c r="H307" s="3" t="s">
        <v>3076</v>
      </c>
      <c r="I307" s="3" t="s">
        <v>2979</v>
      </c>
      <c r="J307" s="4">
        <v>20.92145</v>
      </c>
      <c r="K307" s="4">
        <v>-0.68238200000000004</v>
      </c>
      <c r="L307" s="4">
        <v>-9.3431479999999993</v>
      </c>
      <c r="M307" s="4">
        <v>-0.187032</v>
      </c>
      <c r="N307" s="4">
        <v>76.238095238095298</v>
      </c>
      <c r="O307" s="4">
        <v>14.180690999999999</v>
      </c>
      <c r="P307" s="4">
        <v>4.1444470000000004</v>
      </c>
      <c r="Q307" s="4">
        <v>15.183158000000001</v>
      </c>
      <c r="R307" s="4">
        <v>16.339645999999998</v>
      </c>
      <c r="S307" s="3" t="s">
        <v>4859</v>
      </c>
      <c r="T307" s="4">
        <v>16.010000000000002</v>
      </c>
      <c r="U307" s="4">
        <v>703.14813708999998</v>
      </c>
      <c r="V307" s="10">
        <v>1557.883137</v>
      </c>
      <c r="W307" s="4">
        <v>7.49531542785759</v>
      </c>
      <c r="X307" s="4">
        <v>17.875</v>
      </c>
      <c r="Y307" s="4">
        <v>11.89</v>
      </c>
      <c r="Z307" s="4">
        <v>76.971153999999999</v>
      </c>
      <c r="AA307" s="10">
        <v>59.296296296199998</v>
      </c>
      <c r="AB307" s="10">
        <v>55.206896551699998</v>
      </c>
      <c r="AC307" s="4">
        <v>10.531788000000001</v>
      </c>
      <c r="AD307" s="4" t="s">
        <v>2934</v>
      </c>
      <c r="AE307" s="4">
        <v>10.371074228976299</v>
      </c>
      <c r="AF307" s="4">
        <v>15.183158000000001</v>
      </c>
      <c r="AG307" s="4">
        <v>13.982266293299601</v>
      </c>
      <c r="AH307" s="4">
        <v>14.1470122592421</v>
      </c>
      <c r="AI307" s="4">
        <v>4.1444470000000004</v>
      </c>
      <c r="AJ307" s="4">
        <v>6.2295720000000001</v>
      </c>
    </row>
    <row r="308" spans="1:36" x14ac:dyDescent="0.3">
      <c r="A308" s="1" t="s">
        <v>1255</v>
      </c>
      <c r="B308" s="2">
        <v>100750</v>
      </c>
      <c r="C308" s="3" t="s">
        <v>2919</v>
      </c>
      <c r="D308" s="4">
        <v>703.37785761999999</v>
      </c>
      <c r="E308" s="3" t="s">
        <v>2930</v>
      </c>
      <c r="F308" s="3" t="s">
        <v>2931</v>
      </c>
      <c r="G308" s="3" t="s">
        <v>2931</v>
      </c>
      <c r="H308" s="3" t="s">
        <v>2932</v>
      </c>
      <c r="I308" s="3" t="s">
        <v>2933</v>
      </c>
      <c r="J308" s="4">
        <v>12.438853999999999</v>
      </c>
      <c r="K308" s="4">
        <v>7.7695910000000001</v>
      </c>
      <c r="L308" s="4">
        <v>-12.554347999999999</v>
      </c>
      <c r="M308" s="4">
        <v>-2.3665050000000001</v>
      </c>
      <c r="N308" s="4">
        <v>34.2340425531915</v>
      </c>
      <c r="O308" s="4">
        <v>10.798658</v>
      </c>
      <c r="P308" s="4">
        <v>0.93178099999999997</v>
      </c>
      <c r="Q308" s="4" t="s">
        <v>2934</v>
      </c>
      <c r="R308" s="4" t="s">
        <v>2934</v>
      </c>
      <c r="S308" s="3" t="s">
        <v>4997</v>
      </c>
      <c r="T308" s="4">
        <v>16.09</v>
      </c>
      <c r="U308" s="4">
        <v>703.37785761999999</v>
      </c>
      <c r="V308" s="10" t="s">
        <v>2934</v>
      </c>
      <c r="W308" s="4">
        <v>3.9776258545680601</v>
      </c>
      <c r="X308" s="4">
        <v>19.18</v>
      </c>
      <c r="Y308" s="5">
        <v>11.18</v>
      </c>
      <c r="Z308" s="4">
        <v>33.312629000000001</v>
      </c>
      <c r="AA308" s="10">
        <v>9.9733465566999993</v>
      </c>
      <c r="AB308" s="10">
        <v>11.5755395683</v>
      </c>
      <c r="AC308" s="4" t="s">
        <v>2934</v>
      </c>
      <c r="AD308" s="4" t="s">
        <v>2934</v>
      </c>
      <c r="AE308" s="4" t="s">
        <v>2934</v>
      </c>
      <c r="AF308" s="4" t="s">
        <v>2934</v>
      </c>
      <c r="AG308" s="4" t="s">
        <v>2934</v>
      </c>
      <c r="AH308" s="4" t="s">
        <v>2934</v>
      </c>
      <c r="AI308" s="4">
        <v>0.93178099999999997</v>
      </c>
      <c r="AJ308" s="4">
        <v>1.195039</v>
      </c>
    </row>
    <row r="309" spans="1:36" x14ac:dyDescent="0.3">
      <c r="A309" s="1" t="s">
        <v>380</v>
      </c>
      <c r="B309" s="2">
        <v>5731613</v>
      </c>
      <c r="C309" s="3" t="s">
        <v>2935</v>
      </c>
      <c r="D309" s="4">
        <v>705.74114754000004</v>
      </c>
      <c r="E309" s="3" t="s">
        <v>2930</v>
      </c>
      <c r="F309" s="3" t="s">
        <v>2953</v>
      </c>
      <c r="G309" s="3" t="s">
        <v>2954</v>
      </c>
      <c r="H309" s="3" t="s">
        <v>2955</v>
      </c>
      <c r="I309" s="3"/>
      <c r="J309" s="4">
        <v>-3.3783780000000001</v>
      </c>
      <c r="K309" s="4">
        <v>-10.344828</v>
      </c>
      <c r="L309" s="4">
        <v>-9.2063489999999994</v>
      </c>
      <c r="M309" s="4">
        <v>0.23364499999999999</v>
      </c>
      <c r="N309" s="4" t="s">
        <v>2934</v>
      </c>
      <c r="O309" s="4" t="s">
        <v>2934</v>
      </c>
      <c r="P309" s="4" t="s">
        <v>2934</v>
      </c>
      <c r="Q309" s="4" t="s">
        <v>2934</v>
      </c>
      <c r="R309" s="4" t="s">
        <v>2934</v>
      </c>
      <c r="S309" s="3" t="s">
        <v>4125</v>
      </c>
      <c r="T309" s="4">
        <v>8.58</v>
      </c>
      <c r="U309" s="4">
        <v>705.74114754000004</v>
      </c>
      <c r="V309" s="10" t="s">
        <v>2934</v>
      </c>
      <c r="W309" s="4">
        <v>9.7482517482517501</v>
      </c>
      <c r="X309" s="4">
        <v>9.74</v>
      </c>
      <c r="Y309" s="5">
        <v>8.25</v>
      </c>
      <c r="Z309" s="4" t="s">
        <v>2934</v>
      </c>
      <c r="AA309" s="10" t="s">
        <v>2934</v>
      </c>
      <c r="AB309" s="10" t="s">
        <v>2934</v>
      </c>
      <c r="AC309" s="4" t="s">
        <v>2934</v>
      </c>
      <c r="AD309" s="4" t="s">
        <v>2934</v>
      </c>
      <c r="AE309" s="4" t="s">
        <v>2934</v>
      </c>
      <c r="AF309" s="4" t="s">
        <v>2934</v>
      </c>
      <c r="AG309" s="4" t="s">
        <v>2934</v>
      </c>
      <c r="AH309" s="4" t="s">
        <v>2934</v>
      </c>
      <c r="AI309" s="4" t="s">
        <v>2934</v>
      </c>
      <c r="AJ309" s="4" t="s">
        <v>2934</v>
      </c>
    </row>
    <row r="310" spans="1:36" x14ac:dyDescent="0.3">
      <c r="A310" s="1" t="s">
        <v>1952</v>
      </c>
      <c r="B310" s="2">
        <v>100631</v>
      </c>
      <c r="C310" s="3" t="s">
        <v>2956</v>
      </c>
      <c r="D310" s="4">
        <v>707.39663609000002</v>
      </c>
      <c r="E310" s="3" t="s">
        <v>2930</v>
      </c>
      <c r="F310" s="3" t="s">
        <v>2931</v>
      </c>
      <c r="G310" s="3" t="s">
        <v>2931</v>
      </c>
      <c r="H310" s="3" t="s">
        <v>2932</v>
      </c>
      <c r="I310" s="3" t="s">
        <v>2933</v>
      </c>
      <c r="J310" s="4">
        <v>23.694915000000002</v>
      </c>
      <c r="K310" s="4">
        <v>2.0699299999999998</v>
      </c>
      <c r="L310" s="4">
        <v>-7.9232899999999997</v>
      </c>
      <c r="M310" s="4">
        <v>-0.73449399999999998</v>
      </c>
      <c r="N310" s="4">
        <v>19.618279569892501</v>
      </c>
      <c r="O310" s="4">
        <v>11.654424000000001</v>
      </c>
      <c r="P310" s="4">
        <v>1.369488</v>
      </c>
      <c r="Q310" s="4" t="s">
        <v>2934</v>
      </c>
      <c r="R310" s="4" t="s">
        <v>2934</v>
      </c>
      <c r="S310" s="3" t="s">
        <v>5692</v>
      </c>
      <c r="T310" s="4">
        <v>36.49</v>
      </c>
      <c r="U310" s="4">
        <v>707.39663609000002</v>
      </c>
      <c r="V310" s="10" t="s">
        <v>2934</v>
      </c>
      <c r="W310" s="4">
        <v>2.5212386955330199</v>
      </c>
      <c r="X310" s="4">
        <v>41.99</v>
      </c>
      <c r="Y310" s="4">
        <v>24.7</v>
      </c>
      <c r="Z310" s="4">
        <v>28.845849999999999</v>
      </c>
      <c r="AA310" s="10">
        <v>8.5590974127999999</v>
      </c>
      <c r="AB310" s="10">
        <v>9.3644060184000004</v>
      </c>
      <c r="AC310" s="4" t="s">
        <v>2934</v>
      </c>
      <c r="AD310" s="4" t="s">
        <v>2934</v>
      </c>
      <c r="AE310" s="4" t="s">
        <v>2934</v>
      </c>
      <c r="AF310" s="4" t="s">
        <v>2934</v>
      </c>
      <c r="AG310" s="4" t="s">
        <v>2934</v>
      </c>
      <c r="AH310" s="4" t="s">
        <v>2934</v>
      </c>
      <c r="AI310" s="4">
        <v>1.369488</v>
      </c>
      <c r="AJ310" s="4">
        <v>1.769984</v>
      </c>
    </row>
    <row r="311" spans="1:36" x14ac:dyDescent="0.3">
      <c r="A311" s="1" t="s">
        <v>968</v>
      </c>
      <c r="B311" s="2">
        <v>4281181</v>
      </c>
      <c r="C311" s="3" t="s">
        <v>2919</v>
      </c>
      <c r="D311" s="4">
        <v>707.45964072000004</v>
      </c>
      <c r="E311" s="3" t="s">
        <v>2930</v>
      </c>
      <c r="F311" s="3" t="s">
        <v>2953</v>
      </c>
      <c r="G311" s="3" t="s">
        <v>2954</v>
      </c>
      <c r="H311" s="3" t="s">
        <v>2955</v>
      </c>
      <c r="I311" s="3" t="s">
        <v>2971</v>
      </c>
      <c r="J311" s="4">
        <v>5.9421030000000004</v>
      </c>
      <c r="K311" s="4">
        <v>6.646217</v>
      </c>
      <c r="L311" s="4">
        <v>-1.0436430000000001</v>
      </c>
      <c r="M311" s="4">
        <v>1.855469</v>
      </c>
      <c r="N311" s="4">
        <v>7.506297</v>
      </c>
      <c r="O311" s="4" t="s">
        <v>2924</v>
      </c>
      <c r="P311" s="4">
        <v>1.0739289999999999</v>
      </c>
      <c r="Q311" s="4" t="s">
        <v>2934</v>
      </c>
      <c r="R311" s="4">
        <v>17.861664999999999</v>
      </c>
      <c r="S311" s="3" t="s">
        <v>4710</v>
      </c>
      <c r="T311" s="4">
        <v>20.86</v>
      </c>
      <c r="U311" s="4">
        <v>707.45964072000004</v>
      </c>
      <c r="V311" s="10">
        <v>1124.4476400000001</v>
      </c>
      <c r="W311" s="4">
        <v>11.6970278044104</v>
      </c>
      <c r="X311" s="4">
        <v>21.68</v>
      </c>
      <c r="Y311" s="4">
        <v>18.41</v>
      </c>
      <c r="Z311" s="4">
        <v>7.506297</v>
      </c>
      <c r="AA311" s="10">
        <v>9.7842401500000005</v>
      </c>
      <c r="AB311" s="10">
        <v>9.1813380281000008</v>
      </c>
      <c r="AC311" s="4">
        <v>7.7543829999999998</v>
      </c>
      <c r="AD311" s="4">
        <v>7.6867438680921998</v>
      </c>
      <c r="AE311" s="4">
        <v>7.7357227475924999</v>
      </c>
      <c r="AF311" s="4" t="s">
        <v>2934</v>
      </c>
      <c r="AG311" s="4" t="s">
        <v>2934</v>
      </c>
      <c r="AH311" s="4" t="s">
        <v>2934</v>
      </c>
      <c r="AI311" s="4">
        <v>1.0739289999999999</v>
      </c>
      <c r="AJ311" s="4">
        <v>1.0739289999999999</v>
      </c>
    </row>
    <row r="312" spans="1:36" x14ac:dyDescent="0.3">
      <c r="A312" s="1" t="s">
        <v>2837</v>
      </c>
      <c r="B312" s="2">
        <v>4087483</v>
      </c>
      <c r="C312" s="3" t="s">
        <v>2935</v>
      </c>
      <c r="D312" s="4">
        <v>709.55708673000004</v>
      </c>
      <c r="E312" s="3" t="s">
        <v>2976</v>
      </c>
      <c r="F312" s="3" t="s">
        <v>2977</v>
      </c>
      <c r="G312" s="3" t="s">
        <v>2978</v>
      </c>
      <c r="H312" s="3" t="s">
        <v>2978</v>
      </c>
      <c r="I312" s="3" t="s">
        <v>2979</v>
      </c>
      <c r="J312" s="4">
        <v>13.995118</v>
      </c>
      <c r="K312" s="4">
        <v>4.2410709999999998</v>
      </c>
      <c r="L312" s="4">
        <v>-5.8467739999999999</v>
      </c>
      <c r="M312" s="4">
        <v>-1.7531559999999999</v>
      </c>
      <c r="N312" s="4">
        <v>34.170731707317103</v>
      </c>
      <c r="O312" s="4">
        <v>13.484119</v>
      </c>
      <c r="P312" s="4">
        <v>1.691416</v>
      </c>
      <c r="Q312" s="4">
        <v>16.562367999999999</v>
      </c>
      <c r="R312" s="4">
        <v>56.177968</v>
      </c>
      <c r="S312" s="3" t="s">
        <v>6575</v>
      </c>
      <c r="T312" s="4">
        <v>14.01</v>
      </c>
      <c r="U312" s="4">
        <v>709.55708673000004</v>
      </c>
      <c r="V312" s="10">
        <v>1347.597086</v>
      </c>
      <c r="W312" s="4">
        <v>3.8543897216274101</v>
      </c>
      <c r="X312" s="4">
        <v>15.36</v>
      </c>
      <c r="Y312" s="5">
        <v>10.765000000000001</v>
      </c>
      <c r="Z312" s="4">
        <v>34.087591000000003</v>
      </c>
      <c r="AA312" s="10">
        <v>28.691378251</v>
      </c>
      <c r="AB312" s="10">
        <v>29.1875</v>
      </c>
      <c r="AC312" s="4">
        <v>9.0172840000000001</v>
      </c>
      <c r="AD312" s="4">
        <v>8.6648818574625004</v>
      </c>
      <c r="AE312" s="4">
        <v>8.8856753846610008</v>
      </c>
      <c r="AF312" s="4">
        <v>16.562367999999999</v>
      </c>
      <c r="AG312" s="4">
        <v>15.106320499958001</v>
      </c>
      <c r="AH312" s="4">
        <v>15.6182478225849</v>
      </c>
      <c r="AI312" s="4">
        <v>1.691416</v>
      </c>
      <c r="AJ312" s="4">
        <v>1.691416</v>
      </c>
    </row>
    <row r="313" spans="1:36" x14ac:dyDescent="0.3">
      <c r="A313" s="1" t="s">
        <v>914</v>
      </c>
      <c r="B313" s="2">
        <v>4914403</v>
      </c>
      <c r="C313" s="3" t="s">
        <v>2935</v>
      </c>
      <c r="D313" s="4">
        <v>710.00448319999998</v>
      </c>
      <c r="E313" s="3" t="s">
        <v>2925</v>
      </c>
      <c r="F313" s="3" t="s">
        <v>2996</v>
      </c>
      <c r="G313" s="3" t="s">
        <v>3230</v>
      </c>
      <c r="H313" s="3" t="s">
        <v>3428</v>
      </c>
      <c r="I313" s="3" t="s">
        <v>3429</v>
      </c>
      <c r="J313" s="4">
        <v>-12.531328</v>
      </c>
      <c r="K313" s="4">
        <v>-12.146004</v>
      </c>
      <c r="L313" s="4">
        <v>-9.2032520000000009</v>
      </c>
      <c r="M313" s="4">
        <v>-0.92264000000000002</v>
      </c>
      <c r="N313" s="4">
        <v>11.258065</v>
      </c>
      <c r="O313" s="4">
        <v>10.321626999999999</v>
      </c>
      <c r="P313" s="4">
        <v>1.4956069999999999</v>
      </c>
      <c r="Q313" s="4">
        <v>5.3016589999999999</v>
      </c>
      <c r="R313" s="4">
        <v>11.978194</v>
      </c>
      <c r="S313" s="3" t="s">
        <v>4656</v>
      </c>
      <c r="T313" s="4">
        <v>27.92</v>
      </c>
      <c r="U313" s="4">
        <v>710.00448319999998</v>
      </c>
      <c r="V313" s="10">
        <v>701.19748300000003</v>
      </c>
      <c r="W313" s="4">
        <v>5.58739255014327</v>
      </c>
      <c r="X313" s="4">
        <v>35.615000000000002</v>
      </c>
      <c r="Y313" s="4">
        <v>26.53</v>
      </c>
      <c r="Z313" s="4">
        <v>11.258065</v>
      </c>
      <c r="AA313" s="10">
        <v>12.1127982646</v>
      </c>
      <c r="AB313" s="10">
        <v>12.1921397379</v>
      </c>
      <c r="AC313" s="4">
        <v>1.1013580000000001</v>
      </c>
      <c r="AD313" s="4">
        <v>1.1193191523665</v>
      </c>
      <c r="AE313" s="4">
        <v>1.1209295547917999</v>
      </c>
      <c r="AF313" s="4">
        <v>5.3016589999999999</v>
      </c>
      <c r="AG313" s="4">
        <v>7.7867571682398999</v>
      </c>
      <c r="AH313" s="4">
        <v>7.9500848412698</v>
      </c>
      <c r="AI313" s="4">
        <v>1.4956069999999999</v>
      </c>
      <c r="AJ313" s="4">
        <v>1.6527559999999999</v>
      </c>
    </row>
    <row r="314" spans="1:36" x14ac:dyDescent="0.3">
      <c r="A314" s="1" t="s">
        <v>1975</v>
      </c>
      <c r="B314" s="2">
        <v>29131012</v>
      </c>
      <c r="C314" s="3" t="s">
        <v>2956</v>
      </c>
      <c r="D314" s="4">
        <v>710.77682949999996</v>
      </c>
      <c r="E314" s="3" t="s">
        <v>2945</v>
      </c>
      <c r="F314" s="3" t="s">
        <v>2946</v>
      </c>
      <c r="G314" s="3" t="s">
        <v>2947</v>
      </c>
      <c r="H314" s="3" t="s">
        <v>2989</v>
      </c>
      <c r="I314" s="3" t="s">
        <v>2949</v>
      </c>
      <c r="J314" s="4">
        <v>-41.727074000000002</v>
      </c>
      <c r="K314" s="4">
        <v>-3.1124499999999999</v>
      </c>
      <c r="L314" s="4">
        <v>-9.8972920000000002</v>
      </c>
      <c r="M314" s="4">
        <v>7.8212289999999998</v>
      </c>
      <c r="N314" s="4" t="s">
        <v>2924</v>
      </c>
      <c r="O314" s="4">
        <v>18.629344</v>
      </c>
      <c r="P314" s="4">
        <v>1.5199240000000001</v>
      </c>
      <c r="Q314" s="4">
        <v>18.277498000000001</v>
      </c>
      <c r="R314" s="4">
        <v>15.340191000000001</v>
      </c>
      <c r="S314" s="3" t="s">
        <v>5715</v>
      </c>
      <c r="T314" s="4">
        <v>9.65</v>
      </c>
      <c r="U314" s="4">
        <v>710.77682949999996</v>
      </c>
      <c r="V314" s="10">
        <v>1394.225829</v>
      </c>
      <c r="W314" s="4">
        <v>0</v>
      </c>
      <c r="X314" s="4">
        <v>20</v>
      </c>
      <c r="Y314" s="5">
        <v>8.1999999999999993</v>
      </c>
      <c r="Z314" s="4" t="s">
        <v>2924</v>
      </c>
      <c r="AA314" s="10">
        <v>6.3641759546000003</v>
      </c>
      <c r="AB314" s="10">
        <v>9.4305510764000005</v>
      </c>
      <c r="AC314" s="4">
        <v>1.4360170000000001</v>
      </c>
      <c r="AD314" s="4">
        <v>1.248713271475</v>
      </c>
      <c r="AE314" s="4">
        <v>1.3695945206939</v>
      </c>
      <c r="AF314" s="4">
        <v>18.277498000000001</v>
      </c>
      <c r="AG314" s="4">
        <v>6.0412612361607998</v>
      </c>
      <c r="AH314" s="4">
        <v>6.9546518361371996</v>
      </c>
      <c r="AI314" s="4">
        <v>1.5199240000000001</v>
      </c>
      <c r="AJ314" s="4">
        <v>1.5589660000000001</v>
      </c>
    </row>
    <row r="315" spans="1:36" x14ac:dyDescent="0.3">
      <c r="A315" s="1" t="s">
        <v>9</v>
      </c>
      <c r="B315" s="2">
        <v>112904984</v>
      </c>
      <c r="C315" s="3" t="s">
        <v>2940</v>
      </c>
      <c r="D315" s="4">
        <v>711.25125000000003</v>
      </c>
      <c r="E315" s="3" t="s">
        <v>2930</v>
      </c>
      <c r="F315" s="3" t="s">
        <v>2953</v>
      </c>
      <c r="G315" s="3" t="s">
        <v>2954</v>
      </c>
      <c r="H315" s="3" t="s">
        <v>2955</v>
      </c>
      <c r="I315" s="3"/>
      <c r="J315" s="4">
        <v>11.315417</v>
      </c>
      <c r="K315" s="4">
        <v>2.2008899999999998</v>
      </c>
      <c r="L315" s="4">
        <v>0.229241</v>
      </c>
      <c r="M315" s="4">
        <v>0.28032600000000002</v>
      </c>
      <c r="N315" s="4" t="s">
        <v>2934</v>
      </c>
      <c r="O315" s="4" t="s">
        <v>2934</v>
      </c>
      <c r="P315" s="4" t="s">
        <v>2934</v>
      </c>
      <c r="Q315" s="4" t="s">
        <v>2934</v>
      </c>
      <c r="R315" s="4" t="s">
        <v>2934</v>
      </c>
      <c r="S315" s="3" t="s">
        <v>3756</v>
      </c>
      <c r="T315" s="4">
        <v>39.35</v>
      </c>
      <c r="U315" s="4">
        <v>711.25125000000003</v>
      </c>
      <c r="V315" s="10" t="s">
        <v>2934</v>
      </c>
      <c r="W315" s="4">
        <v>0</v>
      </c>
      <c r="X315" s="4">
        <v>39.520000000000003</v>
      </c>
      <c r="Y315" s="4">
        <v>35.21</v>
      </c>
      <c r="Z315" s="4" t="s">
        <v>2934</v>
      </c>
      <c r="AA315" s="10" t="s">
        <v>2934</v>
      </c>
      <c r="AB315" s="10" t="s">
        <v>2934</v>
      </c>
      <c r="AC315" s="4" t="s">
        <v>2934</v>
      </c>
      <c r="AD315" s="4" t="s">
        <v>2934</v>
      </c>
      <c r="AE315" s="4" t="s">
        <v>2934</v>
      </c>
      <c r="AF315" s="4" t="s">
        <v>2934</v>
      </c>
      <c r="AG315" s="4" t="s">
        <v>2934</v>
      </c>
      <c r="AH315" s="4" t="s">
        <v>2934</v>
      </c>
      <c r="AI315" s="4" t="s">
        <v>2934</v>
      </c>
      <c r="AJ315" s="4" t="s">
        <v>2934</v>
      </c>
    </row>
    <row r="316" spans="1:36" x14ac:dyDescent="0.3">
      <c r="A316" s="1" t="s">
        <v>1907</v>
      </c>
      <c r="B316" s="2">
        <v>13339619</v>
      </c>
      <c r="C316" s="3" t="s">
        <v>2940</v>
      </c>
      <c r="D316" s="4">
        <v>711.38686080000002</v>
      </c>
      <c r="E316" s="3" t="s">
        <v>2920</v>
      </c>
      <c r="F316" s="3" t="s">
        <v>2921</v>
      </c>
      <c r="G316" s="3" t="s">
        <v>3109</v>
      </c>
      <c r="H316" s="3" t="s">
        <v>3109</v>
      </c>
      <c r="I316" s="3" t="s">
        <v>3048</v>
      </c>
      <c r="J316" s="4">
        <v>51.024042999999999</v>
      </c>
      <c r="K316" s="4">
        <v>37.756262</v>
      </c>
      <c r="L316" s="4">
        <v>4.9504950000000001</v>
      </c>
      <c r="M316" s="4">
        <v>-0.117786</v>
      </c>
      <c r="N316" s="4" t="s">
        <v>2924</v>
      </c>
      <c r="O316" s="4" t="s">
        <v>2924</v>
      </c>
      <c r="P316" s="4">
        <v>6.3111370000000004</v>
      </c>
      <c r="Q316" s="4" t="s">
        <v>2924</v>
      </c>
      <c r="R316" s="4" t="s">
        <v>2924</v>
      </c>
      <c r="S316" s="3" t="s">
        <v>5647</v>
      </c>
      <c r="T316" s="4">
        <v>16.96</v>
      </c>
      <c r="U316" s="4">
        <v>711.38686080000002</v>
      </c>
      <c r="V316" s="10">
        <v>587.99540000000002</v>
      </c>
      <c r="W316" s="4">
        <v>0</v>
      </c>
      <c r="X316" s="4">
        <v>18</v>
      </c>
      <c r="Y316" s="5">
        <v>10.105</v>
      </c>
      <c r="Z316" s="4" t="s">
        <v>2924</v>
      </c>
      <c r="AA316" s="10" t="s">
        <v>2924</v>
      </c>
      <c r="AB316" s="10" t="s">
        <v>2924</v>
      </c>
      <c r="AC316" s="4" t="s">
        <v>2924</v>
      </c>
      <c r="AD316" s="4" t="s">
        <v>2924</v>
      </c>
      <c r="AE316" s="4" t="s">
        <v>2924</v>
      </c>
      <c r="AF316" s="4" t="s">
        <v>2924</v>
      </c>
      <c r="AG316" s="4" t="s">
        <v>2924</v>
      </c>
      <c r="AH316" s="4" t="s">
        <v>2924</v>
      </c>
      <c r="AI316" s="4">
        <v>6.3111370000000004</v>
      </c>
      <c r="AJ316" s="4">
        <v>7.2391519999999998</v>
      </c>
    </row>
    <row r="317" spans="1:36" x14ac:dyDescent="0.3">
      <c r="A317" s="1" t="s">
        <v>1354</v>
      </c>
      <c r="B317" s="2">
        <v>5724656</v>
      </c>
      <c r="C317" s="3" t="s">
        <v>2940</v>
      </c>
      <c r="D317" s="4">
        <v>712.54700000000003</v>
      </c>
      <c r="E317" s="3" t="s">
        <v>2930</v>
      </c>
      <c r="F317" s="3" t="s">
        <v>2953</v>
      </c>
      <c r="G317" s="3" t="s">
        <v>2954</v>
      </c>
      <c r="H317" s="3" t="s">
        <v>2955</v>
      </c>
      <c r="I317" s="3"/>
      <c r="J317" s="4">
        <v>16.370018000000002</v>
      </c>
      <c r="K317" s="4">
        <v>0.25917899999999999</v>
      </c>
      <c r="L317" s="4">
        <v>-3.3108029999999999</v>
      </c>
      <c r="M317" s="5">
        <v>0.46618700000000002</v>
      </c>
      <c r="N317" s="4">
        <v>10.476190000000001</v>
      </c>
      <c r="O317" s="4" t="s">
        <v>2934</v>
      </c>
      <c r="P317" s="4">
        <v>1.135491</v>
      </c>
      <c r="Q317" s="4" t="s">
        <v>2934</v>
      </c>
      <c r="R317" s="4" t="s">
        <v>2934</v>
      </c>
      <c r="S317" s="3" t="s">
        <v>5096</v>
      </c>
      <c r="T317" s="4">
        <v>46.42</v>
      </c>
      <c r="U317" s="4">
        <v>712.54700000000003</v>
      </c>
      <c r="V317" s="10">
        <v>727.22459000000003</v>
      </c>
      <c r="W317" s="4">
        <v>1.5626023265833699</v>
      </c>
      <c r="X317" s="4">
        <v>48.274999999999999</v>
      </c>
      <c r="Y317" s="4">
        <v>39.402500000000003</v>
      </c>
      <c r="Z317" s="4">
        <v>10.476190000000001</v>
      </c>
      <c r="AA317" s="10" t="s">
        <v>2934</v>
      </c>
      <c r="AB317" s="10" t="s">
        <v>2934</v>
      </c>
      <c r="AC317" s="4">
        <v>47.771524999999997</v>
      </c>
      <c r="AD317" s="4" t="s">
        <v>2934</v>
      </c>
      <c r="AE317" s="4" t="s">
        <v>2934</v>
      </c>
      <c r="AF317" s="4" t="s">
        <v>2934</v>
      </c>
      <c r="AG317" s="4" t="s">
        <v>2934</v>
      </c>
      <c r="AH317" s="4" t="s">
        <v>2934</v>
      </c>
      <c r="AI317" s="4">
        <v>1.135491</v>
      </c>
      <c r="AJ317" s="4">
        <v>1.135491</v>
      </c>
    </row>
    <row r="318" spans="1:36" x14ac:dyDescent="0.3">
      <c r="A318" s="1" t="s">
        <v>1934</v>
      </c>
      <c r="B318" s="2">
        <v>4120073</v>
      </c>
      <c r="C318" s="3" t="s">
        <v>2956</v>
      </c>
      <c r="D318" s="4">
        <v>713.47203167999999</v>
      </c>
      <c r="E318" s="3" t="s">
        <v>2945</v>
      </c>
      <c r="F318" s="3" t="s">
        <v>2946</v>
      </c>
      <c r="G318" s="3" t="s">
        <v>2947</v>
      </c>
      <c r="H318" s="3" t="s">
        <v>2948</v>
      </c>
      <c r="I318" s="3" t="s">
        <v>2949</v>
      </c>
      <c r="J318" s="4">
        <v>75.186566999999997</v>
      </c>
      <c r="K318" s="4">
        <v>17.155334</v>
      </c>
      <c r="L318" s="4">
        <v>2.9605260000000002</v>
      </c>
      <c r="M318" s="4">
        <v>2.9041100000000002</v>
      </c>
      <c r="N318" s="4">
        <v>25.208054000000001</v>
      </c>
      <c r="O318" s="4">
        <v>20.368763999999999</v>
      </c>
      <c r="P318" s="4">
        <v>3.6586789999999998</v>
      </c>
      <c r="Q318" s="4">
        <v>11.753323</v>
      </c>
      <c r="R318" s="4">
        <v>18.099983000000002</v>
      </c>
      <c r="S318" s="3" t="s">
        <v>5674</v>
      </c>
      <c r="T318" s="4">
        <v>18.78</v>
      </c>
      <c r="U318" s="4">
        <v>713.47203167999999</v>
      </c>
      <c r="V318" s="10">
        <v>645.56303100000002</v>
      </c>
      <c r="W318" s="4">
        <v>2.5559105431309899</v>
      </c>
      <c r="X318" s="4">
        <v>19.579999999999998</v>
      </c>
      <c r="Y318" s="5">
        <v>9.2200000000000006</v>
      </c>
      <c r="Z318" s="4">
        <v>25.208054000000001</v>
      </c>
      <c r="AA318" s="10">
        <v>14.9343936381</v>
      </c>
      <c r="AB318" s="10">
        <v>14.3358778625</v>
      </c>
      <c r="AC318" s="4">
        <v>2.63564</v>
      </c>
      <c r="AD318" s="4">
        <v>2.6544095944146</v>
      </c>
      <c r="AE318" s="4">
        <v>2.6856999132589001</v>
      </c>
      <c r="AF318" s="4">
        <v>11.753323</v>
      </c>
      <c r="AG318" s="4">
        <v>9.7749191584850994</v>
      </c>
      <c r="AH318" s="4">
        <v>9.7465544047708992</v>
      </c>
      <c r="AI318" s="4">
        <v>3.6586789999999998</v>
      </c>
      <c r="AJ318" s="4">
        <v>7.8808220000000002</v>
      </c>
    </row>
    <row r="319" spans="1:36" x14ac:dyDescent="0.3">
      <c r="A319" s="1" t="s">
        <v>1528</v>
      </c>
      <c r="B319" s="2">
        <v>4973646</v>
      </c>
      <c r="C319" s="3" t="s">
        <v>2935</v>
      </c>
      <c r="D319" s="4">
        <v>715.20685228000002</v>
      </c>
      <c r="E319" s="3" t="s">
        <v>2930</v>
      </c>
      <c r="F319" s="3" t="s">
        <v>2953</v>
      </c>
      <c r="G319" s="3" t="s">
        <v>3049</v>
      </c>
      <c r="H319" s="3" t="s">
        <v>3050</v>
      </c>
      <c r="I319" s="3" t="s">
        <v>2971</v>
      </c>
      <c r="J319" s="4">
        <v>-22.297808</v>
      </c>
      <c r="K319" s="4">
        <v>-17.562149000000002</v>
      </c>
      <c r="L319" s="4">
        <v>-12.061591</v>
      </c>
      <c r="M319" s="4">
        <v>-1.7208410000000001</v>
      </c>
      <c r="N319" s="4" t="s">
        <v>2924</v>
      </c>
      <c r="O319" s="4">
        <v>5.3825176656379696</v>
      </c>
      <c r="P319" s="4">
        <v>0.68551600000000001</v>
      </c>
      <c r="Q319" s="4" t="s">
        <v>2934</v>
      </c>
      <c r="R319" s="4" t="s">
        <v>2934</v>
      </c>
      <c r="S319" s="3" t="s">
        <v>5269</v>
      </c>
      <c r="T319" s="4">
        <v>10.28</v>
      </c>
      <c r="U319" s="4">
        <v>715.20685228000002</v>
      </c>
      <c r="V319" s="10" t="s">
        <v>2934</v>
      </c>
      <c r="W319" s="4">
        <v>9.7276264591439698</v>
      </c>
      <c r="X319" s="4">
        <v>13.42</v>
      </c>
      <c r="Y319" s="4">
        <v>8.7100000000000009</v>
      </c>
      <c r="Z319" s="4" t="s">
        <v>2924</v>
      </c>
      <c r="AA319" s="10">
        <v>13.057284389599999</v>
      </c>
      <c r="AB319" s="10" t="s">
        <v>2924</v>
      </c>
      <c r="AC319" s="4" t="s">
        <v>2934</v>
      </c>
      <c r="AD319" s="4" t="s">
        <v>2934</v>
      </c>
      <c r="AE319" s="4" t="s">
        <v>2934</v>
      </c>
      <c r="AF319" s="4" t="s">
        <v>2934</v>
      </c>
      <c r="AG319" s="4" t="s">
        <v>2934</v>
      </c>
      <c r="AH319" s="4" t="s">
        <v>2934</v>
      </c>
      <c r="AI319" s="4">
        <v>0.68551600000000001</v>
      </c>
      <c r="AJ319" s="4">
        <v>0.68551600000000001</v>
      </c>
    </row>
    <row r="320" spans="1:36" x14ac:dyDescent="0.3">
      <c r="A320" s="1" t="s">
        <v>1111</v>
      </c>
      <c r="B320" s="2">
        <v>106482898</v>
      </c>
      <c r="C320" s="3" t="s">
        <v>2940</v>
      </c>
      <c r="D320" s="4">
        <v>719.87197834999995</v>
      </c>
      <c r="E320" s="3" t="s">
        <v>2925</v>
      </c>
      <c r="F320" s="3" t="s">
        <v>2926</v>
      </c>
      <c r="G320" s="3" t="s">
        <v>3110</v>
      </c>
      <c r="H320" s="3" t="s">
        <v>3110</v>
      </c>
      <c r="I320" s="3" t="s">
        <v>3475</v>
      </c>
      <c r="J320" s="4">
        <v>-3.962831</v>
      </c>
      <c r="K320" s="4">
        <v>-26.052188999999998</v>
      </c>
      <c r="L320" s="4">
        <v>-29.096045</v>
      </c>
      <c r="M320" s="4">
        <v>-2.0078079999999998</v>
      </c>
      <c r="N320" s="4">
        <v>5.5460859999999998</v>
      </c>
      <c r="O320" s="4">
        <v>5.8742900000000002</v>
      </c>
      <c r="P320" s="4">
        <v>1.815645</v>
      </c>
      <c r="Q320" s="4">
        <v>3.9497650000000002</v>
      </c>
      <c r="R320" s="4">
        <v>93.169514000000007</v>
      </c>
      <c r="S320" s="3" t="s">
        <v>4853</v>
      </c>
      <c r="T320" s="4">
        <v>17.57</v>
      </c>
      <c r="U320" s="4">
        <v>719.87197834999995</v>
      </c>
      <c r="V320" s="10">
        <v>964.583978</v>
      </c>
      <c r="W320" s="4">
        <v>0</v>
      </c>
      <c r="X320" s="4">
        <v>45.18</v>
      </c>
      <c r="Y320" s="5">
        <v>15.61</v>
      </c>
      <c r="Z320" s="4">
        <v>5.5460859999999998</v>
      </c>
      <c r="AA320" s="10">
        <v>5.2710527105000002</v>
      </c>
      <c r="AB320" s="10">
        <v>5.6631748588999997</v>
      </c>
      <c r="AC320" s="4">
        <v>0.86899700000000002</v>
      </c>
      <c r="AD320" s="4">
        <v>0.76172737146070002</v>
      </c>
      <c r="AE320" s="4">
        <v>0.83614632533290001</v>
      </c>
      <c r="AF320" s="4">
        <v>3.9497650000000002</v>
      </c>
      <c r="AG320" s="4">
        <v>5.2765155491857998</v>
      </c>
      <c r="AH320" s="4">
        <v>5.7980564466941003</v>
      </c>
      <c r="AI320" s="4">
        <v>1.815645</v>
      </c>
      <c r="AJ320" s="4">
        <v>1.9077090000000001</v>
      </c>
    </row>
    <row r="321" spans="1:36" x14ac:dyDescent="0.3">
      <c r="A321" s="1" t="s">
        <v>676</v>
      </c>
      <c r="B321" s="2">
        <v>4407542</v>
      </c>
      <c r="C321" s="3" t="s">
        <v>2935</v>
      </c>
      <c r="D321" s="4">
        <v>720.00520820999998</v>
      </c>
      <c r="E321" s="3" t="s">
        <v>2936</v>
      </c>
      <c r="F321" s="3" t="s">
        <v>3056</v>
      </c>
      <c r="G321" s="3" t="s">
        <v>3166</v>
      </c>
      <c r="H321" s="3" t="s">
        <v>3167</v>
      </c>
      <c r="I321" s="3" t="s">
        <v>3370</v>
      </c>
      <c r="J321" s="4">
        <v>18.657689000000001</v>
      </c>
      <c r="K321" s="5">
        <v>3.583618</v>
      </c>
      <c r="L321" s="4">
        <v>-5.6639609999999996</v>
      </c>
      <c r="M321" s="4">
        <v>0.45972800000000003</v>
      </c>
      <c r="N321" s="4">
        <v>18.356854999999999</v>
      </c>
      <c r="O321" s="4" t="s">
        <v>2924</v>
      </c>
      <c r="P321" s="4">
        <v>1.6683969999999999</v>
      </c>
      <c r="Q321" s="4">
        <v>5.5293960000000002</v>
      </c>
      <c r="R321" s="4" t="s">
        <v>2924</v>
      </c>
      <c r="S321" s="3" t="s">
        <v>4419</v>
      </c>
      <c r="T321" s="4">
        <v>54.63</v>
      </c>
      <c r="U321" s="4">
        <v>720.00520820999998</v>
      </c>
      <c r="V321" s="10">
        <v>1001.296208</v>
      </c>
      <c r="W321" s="4">
        <v>0.80541826835072305</v>
      </c>
      <c r="X321" s="4">
        <v>61.54</v>
      </c>
      <c r="Y321" s="4">
        <v>43</v>
      </c>
      <c r="Z321" s="4">
        <v>18.095396000000001</v>
      </c>
      <c r="AA321" s="10">
        <v>11.9899918793</v>
      </c>
      <c r="AB321" s="10">
        <v>14.1951040792</v>
      </c>
      <c r="AC321" s="4">
        <v>0.88757200000000003</v>
      </c>
      <c r="AD321" s="4">
        <v>0.8529605655236</v>
      </c>
      <c r="AE321" s="4">
        <v>0.87923281715680002</v>
      </c>
      <c r="AF321" s="4">
        <v>5.5293960000000002</v>
      </c>
      <c r="AG321" s="4">
        <v>5.7246170786675998</v>
      </c>
      <c r="AH321" s="4">
        <v>6.7739017415887002</v>
      </c>
      <c r="AI321" s="4">
        <v>1.6683969999999999</v>
      </c>
      <c r="AJ321" s="4">
        <v>2.7680380000000002</v>
      </c>
    </row>
    <row r="322" spans="1:36" x14ac:dyDescent="0.3">
      <c r="A322" s="1" t="s">
        <v>2121</v>
      </c>
      <c r="B322" s="2">
        <v>5131522</v>
      </c>
      <c r="C322" s="3" t="s">
        <v>2940</v>
      </c>
      <c r="D322" s="4">
        <v>721.27783439999996</v>
      </c>
      <c r="E322" s="3" t="s">
        <v>3102</v>
      </c>
      <c r="F322" s="3" t="s">
        <v>3103</v>
      </c>
      <c r="G322" s="3" t="s">
        <v>3292</v>
      </c>
      <c r="H322" s="3" t="s">
        <v>3375</v>
      </c>
      <c r="I322" s="3" t="s">
        <v>3573</v>
      </c>
      <c r="J322" s="4">
        <v>-7.4187620000000001</v>
      </c>
      <c r="K322" s="4">
        <v>1.274313</v>
      </c>
      <c r="L322" s="4">
        <v>-4.611497</v>
      </c>
      <c r="M322" s="4">
        <v>-2.2020729999999999</v>
      </c>
      <c r="N322" s="4">
        <v>47.040497999999999</v>
      </c>
      <c r="O322" s="4">
        <v>16.520788</v>
      </c>
      <c r="P322" s="4">
        <v>2.770642</v>
      </c>
      <c r="Q322" s="4">
        <v>13.740239000000001</v>
      </c>
      <c r="R322" s="4">
        <v>12.374726000000001</v>
      </c>
      <c r="S322" s="3" t="s">
        <v>5860</v>
      </c>
      <c r="T322" s="4">
        <v>15.1</v>
      </c>
      <c r="U322" s="4">
        <v>721.27783439999996</v>
      </c>
      <c r="V322" s="10">
        <v>616.77183400000001</v>
      </c>
      <c r="W322" s="4">
        <v>0</v>
      </c>
      <c r="X322" s="4">
        <v>25.361999999999998</v>
      </c>
      <c r="Y322" s="4">
        <v>13.18</v>
      </c>
      <c r="Z322" s="4">
        <v>47.040497999999999</v>
      </c>
      <c r="AA322" s="10" t="s">
        <v>2924</v>
      </c>
      <c r="AB322" s="10">
        <v>72.946859903299995</v>
      </c>
      <c r="AC322" s="4">
        <v>2.124206</v>
      </c>
      <c r="AD322" s="4">
        <v>2.0162663175306998</v>
      </c>
      <c r="AE322" s="4">
        <v>2.0965275221063999</v>
      </c>
      <c r="AF322" s="4">
        <v>13.740239000000001</v>
      </c>
      <c r="AG322" s="4">
        <v>7.1144035647466</v>
      </c>
      <c r="AH322" s="4">
        <v>6.8308633340764997</v>
      </c>
      <c r="AI322" s="4">
        <v>2.770642</v>
      </c>
      <c r="AJ322" s="4">
        <v>3.1849820000000002</v>
      </c>
    </row>
    <row r="323" spans="1:36" x14ac:dyDescent="0.3">
      <c r="A323" s="1" t="s">
        <v>1650</v>
      </c>
      <c r="B323" s="2">
        <v>4915543</v>
      </c>
      <c r="C323" s="3" t="s">
        <v>2940</v>
      </c>
      <c r="D323" s="4">
        <v>721.37924118000001</v>
      </c>
      <c r="E323" s="3" t="s">
        <v>2925</v>
      </c>
      <c r="F323" s="3" t="s">
        <v>2996</v>
      </c>
      <c r="G323" s="3" t="s">
        <v>2997</v>
      </c>
      <c r="H323" s="3" t="s">
        <v>2997</v>
      </c>
      <c r="I323" s="3" t="s">
        <v>3574</v>
      </c>
      <c r="J323" s="4">
        <v>-33.254286999999998</v>
      </c>
      <c r="K323" s="4">
        <v>-6.5389530000000002</v>
      </c>
      <c r="L323" s="4">
        <v>-16.154903999999998</v>
      </c>
      <c r="M323" s="4">
        <v>-2.244189</v>
      </c>
      <c r="N323" s="4" t="s">
        <v>2924</v>
      </c>
      <c r="O323" s="4">
        <v>14.706592000000001</v>
      </c>
      <c r="P323" s="4">
        <v>1.405146</v>
      </c>
      <c r="Q323" s="4">
        <v>15.533753000000001</v>
      </c>
      <c r="R323" s="4">
        <v>14.795125000000001</v>
      </c>
      <c r="S323" s="3" t="s">
        <v>5391</v>
      </c>
      <c r="T323" s="4">
        <v>36.590000000000003</v>
      </c>
      <c r="U323" s="4">
        <v>721.37924118000001</v>
      </c>
      <c r="V323" s="10">
        <v>733.69024100000001</v>
      </c>
      <c r="W323" s="4">
        <v>0</v>
      </c>
      <c r="X323" s="4">
        <v>55.7</v>
      </c>
      <c r="Y323" s="4">
        <v>30.2</v>
      </c>
      <c r="Z323" s="4" t="s">
        <v>2924</v>
      </c>
      <c r="AA323" s="10">
        <v>12.755351042299999</v>
      </c>
      <c r="AB323" s="10">
        <v>16.065861690399998</v>
      </c>
      <c r="AC323" s="4">
        <v>0.98510299999999995</v>
      </c>
      <c r="AD323" s="4">
        <v>0.83026190545440004</v>
      </c>
      <c r="AE323" s="4">
        <v>0.86680187593210001</v>
      </c>
      <c r="AF323" s="4">
        <v>15.533753000000001</v>
      </c>
      <c r="AG323" s="4">
        <v>6.6199606694937998</v>
      </c>
      <c r="AH323" s="4">
        <v>7.8207153219626004</v>
      </c>
      <c r="AI323" s="4">
        <v>1.405146</v>
      </c>
      <c r="AJ323" s="4">
        <v>2.4886080000000002</v>
      </c>
    </row>
    <row r="324" spans="1:36" x14ac:dyDescent="0.3">
      <c r="A324" s="1" t="s">
        <v>2646</v>
      </c>
      <c r="B324" s="2">
        <v>103396</v>
      </c>
      <c r="C324" s="3" t="s">
        <v>2919</v>
      </c>
      <c r="D324" s="4">
        <v>721.74340672000005</v>
      </c>
      <c r="E324" s="3" t="s">
        <v>2930</v>
      </c>
      <c r="F324" s="3" t="s">
        <v>2957</v>
      </c>
      <c r="G324" s="3" t="s">
        <v>2957</v>
      </c>
      <c r="H324" s="3" t="s">
        <v>3113</v>
      </c>
      <c r="I324" s="3" t="s">
        <v>3125</v>
      </c>
      <c r="J324" s="4">
        <v>41.550696000000002</v>
      </c>
      <c r="K324" s="4">
        <v>37.186897999999999</v>
      </c>
      <c r="L324" s="4">
        <v>-5.3191490000000003</v>
      </c>
      <c r="M324" s="4">
        <v>-1.623489</v>
      </c>
      <c r="N324" s="4">
        <v>14.680412371134</v>
      </c>
      <c r="O324" s="4">
        <v>3.7226581266401499</v>
      </c>
      <c r="P324" s="4">
        <v>0.91841300000000003</v>
      </c>
      <c r="Q324" s="4">
        <v>7.3784140000000003</v>
      </c>
      <c r="R324" s="4">
        <v>3.9992079999999999</v>
      </c>
      <c r="S324" s="3" t="s">
        <v>6384</v>
      </c>
      <c r="T324" s="4">
        <v>28.48</v>
      </c>
      <c r="U324" s="4">
        <v>721.74340672000005</v>
      </c>
      <c r="V324" s="10">
        <v>641.38340600000004</v>
      </c>
      <c r="W324" s="4">
        <v>2.2471910112359601</v>
      </c>
      <c r="X324" s="4">
        <v>31.7</v>
      </c>
      <c r="Y324" s="4">
        <v>18.04</v>
      </c>
      <c r="Z324" s="4">
        <v>14.665293999999999</v>
      </c>
      <c r="AA324" s="10">
        <v>13.7584541062</v>
      </c>
      <c r="AB324" s="10">
        <v>15.4782608695</v>
      </c>
      <c r="AC324" s="4">
        <v>0.53118799999999999</v>
      </c>
      <c r="AD324" s="4">
        <v>0.47236957283839998</v>
      </c>
      <c r="AE324" s="4">
        <v>0.51397019472710004</v>
      </c>
      <c r="AF324" s="4">
        <v>7.3784140000000003</v>
      </c>
      <c r="AG324" s="4" t="s">
        <v>2934</v>
      </c>
      <c r="AH324" s="4" t="s">
        <v>2934</v>
      </c>
      <c r="AI324" s="4">
        <v>0.91841300000000003</v>
      </c>
      <c r="AJ324" s="4">
        <v>0.92323699999999997</v>
      </c>
    </row>
    <row r="325" spans="1:36" x14ac:dyDescent="0.3">
      <c r="A325" s="1" t="s">
        <v>1705</v>
      </c>
      <c r="B325" s="2">
        <v>4964111</v>
      </c>
      <c r="C325" s="3" t="s">
        <v>2919</v>
      </c>
      <c r="D325" s="4">
        <v>722.70527744000003</v>
      </c>
      <c r="E325" s="3" t="s">
        <v>2920</v>
      </c>
      <c r="F325" s="3" t="s">
        <v>2921</v>
      </c>
      <c r="G325" s="3" t="s">
        <v>2922</v>
      </c>
      <c r="H325" s="3" t="s">
        <v>2922</v>
      </c>
      <c r="I325" s="3" t="s">
        <v>2963</v>
      </c>
      <c r="J325" s="4">
        <v>27.002003999999999</v>
      </c>
      <c r="K325" s="4">
        <v>4.1810210000000003</v>
      </c>
      <c r="L325" s="4">
        <v>12.429235</v>
      </c>
      <c r="M325" s="4">
        <v>0.74197500000000005</v>
      </c>
      <c r="N325" s="4" t="s">
        <v>2924</v>
      </c>
      <c r="O325" s="4">
        <v>20.078467</v>
      </c>
      <c r="P325" s="4">
        <v>4.4667490000000001</v>
      </c>
      <c r="Q325" s="4">
        <v>20.122264000000001</v>
      </c>
      <c r="R325" s="4">
        <v>16.801742999999998</v>
      </c>
      <c r="S325" s="3" t="s">
        <v>5446</v>
      </c>
      <c r="T325" s="5">
        <v>133.06</v>
      </c>
      <c r="U325" s="4">
        <v>722.70527744000003</v>
      </c>
      <c r="V325" s="10">
        <v>919.557277</v>
      </c>
      <c r="W325" s="4">
        <v>0.48098602134375501</v>
      </c>
      <c r="X325" s="4">
        <v>141.16999999999999</v>
      </c>
      <c r="Y325" s="4">
        <v>83.68</v>
      </c>
      <c r="Z325" s="4" t="s">
        <v>2924</v>
      </c>
      <c r="AA325" s="10">
        <v>23.426056337999999</v>
      </c>
      <c r="AB325" s="10">
        <v>18.103401360500001</v>
      </c>
      <c r="AC325" s="4">
        <v>4.0264350000000002</v>
      </c>
      <c r="AD325" s="4">
        <v>3.8304241154645999</v>
      </c>
      <c r="AE325" s="4">
        <v>3.907605554021</v>
      </c>
      <c r="AF325" s="4">
        <v>20.122264000000001</v>
      </c>
      <c r="AG325" s="4">
        <v>16.217941393298101</v>
      </c>
      <c r="AH325" s="4">
        <v>15.441767875734699</v>
      </c>
      <c r="AI325" s="4">
        <v>4.4667490000000001</v>
      </c>
      <c r="AJ325" s="4" t="s">
        <v>2924</v>
      </c>
    </row>
    <row r="326" spans="1:36" x14ac:dyDescent="0.3">
      <c r="A326" s="1" t="s">
        <v>1696</v>
      </c>
      <c r="B326" s="2">
        <v>113567</v>
      </c>
      <c r="C326" s="3" t="s">
        <v>2919</v>
      </c>
      <c r="D326" s="4">
        <v>722.91629026500004</v>
      </c>
      <c r="E326" s="3" t="s">
        <v>2930</v>
      </c>
      <c r="F326" s="3" t="s">
        <v>2931</v>
      </c>
      <c r="G326" s="3" t="s">
        <v>2931</v>
      </c>
      <c r="H326" s="3" t="s">
        <v>2932</v>
      </c>
      <c r="I326" s="3" t="s">
        <v>2933</v>
      </c>
      <c r="J326" s="4">
        <v>10.908866</v>
      </c>
      <c r="K326" s="4">
        <v>5.2279140000000002</v>
      </c>
      <c r="L326" s="4">
        <v>-11.369484</v>
      </c>
      <c r="M326" s="4">
        <v>-1.419767</v>
      </c>
      <c r="N326" s="4">
        <v>8.9929718875501994</v>
      </c>
      <c r="O326" s="4">
        <v>28.309101999999999</v>
      </c>
      <c r="P326" s="4">
        <v>1.2393799999999999</v>
      </c>
      <c r="Q326" s="4" t="s">
        <v>2934</v>
      </c>
      <c r="R326" s="4" t="s">
        <v>2934</v>
      </c>
      <c r="S326" s="3" t="s">
        <v>5437</v>
      </c>
      <c r="T326" s="4">
        <v>44.784999999999997</v>
      </c>
      <c r="U326" s="4">
        <v>722.91629026500004</v>
      </c>
      <c r="V326" s="10" t="s">
        <v>2934</v>
      </c>
      <c r="W326" s="4">
        <v>3.2153622864798499</v>
      </c>
      <c r="X326" s="4">
        <v>52.98</v>
      </c>
      <c r="Y326" s="4">
        <v>33.46</v>
      </c>
      <c r="Z326" s="4">
        <v>9.0292340000000006</v>
      </c>
      <c r="AA326" s="10">
        <v>10.0776327632</v>
      </c>
      <c r="AB326" s="10">
        <v>9.2036580353000002</v>
      </c>
      <c r="AC326" s="4" t="s">
        <v>2934</v>
      </c>
      <c r="AD326" s="4" t="s">
        <v>2934</v>
      </c>
      <c r="AE326" s="4" t="s">
        <v>2934</v>
      </c>
      <c r="AF326" s="4" t="s">
        <v>2934</v>
      </c>
      <c r="AG326" s="4" t="s">
        <v>2934</v>
      </c>
      <c r="AH326" s="4" t="s">
        <v>2934</v>
      </c>
      <c r="AI326" s="4">
        <v>1.2393799999999999</v>
      </c>
      <c r="AJ326" s="4">
        <v>1.354249</v>
      </c>
    </row>
    <row r="327" spans="1:36" x14ac:dyDescent="0.3">
      <c r="A327" s="1" t="s">
        <v>2094</v>
      </c>
      <c r="B327" s="2">
        <v>5738586</v>
      </c>
      <c r="C327" s="3" t="s">
        <v>2940</v>
      </c>
      <c r="D327" s="4">
        <v>724.60445160999996</v>
      </c>
      <c r="E327" s="3" t="s">
        <v>2930</v>
      </c>
      <c r="F327" s="3" t="s">
        <v>2953</v>
      </c>
      <c r="G327" s="3" t="s">
        <v>2954</v>
      </c>
      <c r="H327" s="3" t="s">
        <v>2955</v>
      </c>
      <c r="I327" s="3"/>
      <c r="J327" s="4">
        <v>12.268871000000001</v>
      </c>
      <c r="K327" s="4">
        <v>-0.23197400000000001</v>
      </c>
      <c r="L327" s="4">
        <v>-7.8721889999999997</v>
      </c>
      <c r="M327" s="4">
        <v>-5.8095000000000001E-2</v>
      </c>
      <c r="N327" s="4" t="s">
        <v>2934</v>
      </c>
      <c r="O327" s="4" t="s">
        <v>2934</v>
      </c>
      <c r="P327" s="4" t="s">
        <v>2934</v>
      </c>
      <c r="Q327" s="4" t="s">
        <v>2934</v>
      </c>
      <c r="R327" s="4" t="s">
        <v>2934</v>
      </c>
      <c r="S327" s="3" t="s">
        <v>5833</v>
      </c>
      <c r="T327" s="4">
        <v>51.61</v>
      </c>
      <c r="U327" s="4">
        <v>724.60445160999996</v>
      </c>
      <c r="V327" s="10" t="s">
        <v>2934</v>
      </c>
      <c r="W327" s="4">
        <v>0.83087664856477905</v>
      </c>
      <c r="X327" s="4">
        <v>57.24</v>
      </c>
      <c r="Y327" s="4">
        <v>44.03</v>
      </c>
      <c r="Z327" s="4" t="s">
        <v>2934</v>
      </c>
      <c r="AA327" s="10" t="s">
        <v>2934</v>
      </c>
      <c r="AB327" s="10" t="s">
        <v>2934</v>
      </c>
      <c r="AC327" s="4" t="s">
        <v>2934</v>
      </c>
      <c r="AD327" s="4" t="s">
        <v>2934</v>
      </c>
      <c r="AE327" s="4" t="s">
        <v>2934</v>
      </c>
      <c r="AF327" s="4" t="s">
        <v>2934</v>
      </c>
      <c r="AG327" s="4" t="s">
        <v>2934</v>
      </c>
      <c r="AH327" s="4" t="s">
        <v>2934</v>
      </c>
      <c r="AI327" s="4" t="s">
        <v>2934</v>
      </c>
      <c r="AJ327" s="4" t="s">
        <v>2934</v>
      </c>
    </row>
    <row r="328" spans="1:36" x14ac:dyDescent="0.3">
      <c r="A328" s="1" t="s">
        <v>2778</v>
      </c>
      <c r="B328" s="2">
        <v>7647654</v>
      </c>
      <c r="C328" s="3" t="s">
        <v>2935</v>
      </c>
      <c r="D328" s="4">
        <v>724.70389475000002</v>
      </c>
      <c r="E328" s="3" t="s">
        <v>3093</v>
      </c>
      <c r="F328" s="3" t="s">
        <v>3093</v>
      </c>
      <c r="G328" s="3" t="s">
        <v>3094</v>
      </c>
      <c r="H328" s="3" t="s">
        <v>3147</v>
      </c>
      <c r="I328" s="3" t="s">
        <v>3148</v>
      </c>
      <c r="J328" s="4">
        <v>12.060302</v>
      </c>
      <c r="K328" s="4">
        <v>1.9534499999999999</v>
      </c>
      <c r="L328" s="4">
        <v>-12.17329</v>
      </c>
      <c r="M328" s="4">
        <v>1.6155759999999999</v>
      </c>
      <c r="N328" s="4">
        <v>16.952314999999999</v>
      </c>
      <c r="O328" s="4">
        <v>33.787878999999997</v>
      </c>
      <c r="P328" s="4">
        <v>1.5394749999999999</v>
      </c>
      <c r="Q328" s="4">
        <v>4.7837290000000001</v>
      </c>
      <c r="R328" s="4" t="s">
        <v>2924</v>
      </c>
      <c r="S328" s="3" t="s">
        <v>6516</v>
      </c>
      <c r="T328" s="4">
        <v>24.53</v>
      </c>
      <c r="U328" s="4">
        <v>724.70389475000002</v>
      </c>
      <c r="V328" s="10">
        <v>827.27889400000004</v>
      </c>
      <c r="W328" s="4">
        <v>8.56094578067672</v>
      </c>
      <c r="X328" s="4">
        <v>28.405000000000001</v>
      </c>
      <c r="Y328" s="4">
        <v>19.63</v>
      </c>
      <c r="Z328" s="4">
        <v>16.952314999999999</v>
      </c>
      <c r="AA328" s="10">
        <v>27.255555555499999</v>
      </c>
      <c r="AB328" s="10">
        <v>18.583333333300001</v>
      </c>
      <c r="AC328" s="4">
        <v>3.5578829999999999</v>
      </c>
      <c r="AD328" s="4">
        <v>3.2754829174041</v>
      </c>
      <c r="AE328" s="4">
        <v>3.2925736858025001</v>
      </c>
      <c r="AF328" s="4">
        <v>4.7837290000000001</v>
      </c>
      <c r="AG328" s="4">
        <v>5.1678929913387002</v>
      </c>
      <c r="AH328" s="4">
        <v>5.0900230050545003</v>
      </c>
      <c r="AI328" s="4">
        <v>1.5394749999999999</v>
      </c>
      <c r="AJ328" s="4">
        <v>1.5394749999999999</v>
      </c>
    </row>
    <row r="329" spans="1:36" x14ac:dyDescent="0.3">
      <c r="A329" s="1" t="s">
        <v>1302</v>
      </c>
      <c r="B329" s="2">
        <v>100319</v>
      </c>
      <c r="C329" s="3" t="s">
        <v>2919</v>
      </c>
      <c r="D329" s="4">
        <v>724.81556581999996</v>
      </c>
      <c r="E329" s="3" t="s">
        <v>2930</v>
      </c>
      <c r="F329" s="3" t="s">
        <v>2931</v>
      </c>
      <c r="G329" s="3" t="s">
        <v>2931</v>
      </c>
      <c r="H329" s="3" t="s">
        <v>2932</v>
      </c>
      <c r="I329" s="3" t="s">
        <v>2933</v>
      </c>
      <c r="J329" s="4">
        <v>33.320523000000001</v>
      </c>
      <c r="K329" s="4">
        <v>8.1359100000000009</v>
      </c>
      <c r="L329" s="4">
        <v>-8.5661570000000005</v>
      </c>
      <c r="M329" s="4">
        <v>-1.280592</v>
      </c>
      <c r="N329" s="4">
        <v>11.7993197278912</v>
      </c>
      <c r="O329" s="4">
        <v>12.460489000000001</v>
      </c>
      <c r="P329" s="4">
        <v>1.6022350000000001</v>
      </c>
      <c r="Q329" s="4" t="s">
        <v>2934</v>
      </c>
      <c r="R329" s="4" t="s">
        <v>2934</v>
      </c>
      <c r="S329" s="3" t="s">
        <v>5044</v>
      </c>
      <c r="T329" s="4">
        <v>34.69</v>
      </c>
      <c r="U329" s="4">
        <v>724.81556581999996</v>
      </c>
      <c r="V329" s="10" t="s">
        <v>2934</v>
      </c>
      <c r="W329" s="4">
        <v>2.7673681176131502</v>
      </c>
      <c r="X329" s="4">
        <v>40.32</v>
      </c>
      <c r="Y329" s="4">
        <v>22.53</v>
      </c>
      <c r="Z329" s="4">
        <v>11.79932</v>
      </c>
      <c r="AA329" s="10">
        <v>11.392446633800001</v>
      </c>
      <c r="AB329" s="10">
        <v>11.4488448844</v>
      </c>
      <c r="AC329" s="4" t="s">
        <v>2934</v>
      </c>
      <c r="AD329" s="4" t="s">
        <v>2934</v>
      </c>
      <c r="AE329" s="4" t="s">
        <v>2934</v>
      </c>
      <c r="AF329" s="4" t="s">
        <v>2934</v>
      </c>
      <c r="AG329" s="4" t="s">
        <v>2934</v>
      </c>
      <c r="AH329" s="4" t="s">
        <v>2934</v>
      </c>
      <c r="AI329" s="4">
        <v>1.6022350000000001</v>
      </c>
      <c r="AJ329" s="4">
        <v>1.715713</v>
      </c>
    </row>
    <row r="330" spans="1:36" x14ac:dyDescent="0.3">
      <c r="A330" s="1" t="s">
        <v>292</v>
      </c>
      <c r="B330" s="2">
        <v>6630538</v>
      </c>
      <c r="C330" s="3" t="s">
        <v>2935</v>
      </c>
      <c r="D330" s="4">
        <v>725.08982851999997</v>
      </c>
      <c r="E330" s="3" t="s">
        <v>2925</v>
      </c>
      <c r="F330" s="3" t="s">
        <v>2980</v>
      </c>
      <c r="G330" s="3" t="s">
        <v>2981</v>
      </c>
      <c r="H330" s="3" t="s">
        <v>2982</v>
      </c>
      <c r="I330" s="3" t="s">
        <v>2983</v>
      </c>
      <c r="J330" s="4">
        <v>27.905308999999999</v>
      </c>
      <c r="K330" s="4">
        <v>3.4822980000000001</v>
      </c>
      <c r="L330" s="4">
        <v>0.39414399999999999</v>
      </c>
      <c r="M330" s="4">
        <v>0.28121499999999999</v>
      </c>
      <c r="N330" s="4" t="s">
        <v>2924</v>
      </c>
      <c r="O330" s="4" t="s">
        <v>2924</v>
      </c>
      <c r="P330" s="4">
        <v>3.1051899999999999</v>
      </c>
      <c r="Q330" s="4">
        <v>13.181437000000001</v>
      </c>
      <c r="R330" s="4" t="s">
        <v>2924</v>
      </c>
      <c r="S330" s="3" t="s">
        <v>4037</v>
      </c>
      <c r="T330" s="4">
        <v>17.829999999999998</v>
      </c>
      <c r="U330" s="4">
        <v>725.08982851999997</v>
      </c>
      <c r="V330" s="10">
        <v>5626.1668280000004</v>
      </c>
      <c r="W330" s="4">
        <v>0</v>
      </c>
      <c r="X330" s="4">
        <v>17.995000000000001</v>
      </c>
      <c r="Y330" s="4">
        <v>9.74</v>
      </c>
      <c r="Z330" s="4" t="s">
        <v>2924</v>
      </c>
      <c r="AA330" s="10" t="s">
        <v>2924</v>
      </c>
      <c r="AB330" s="10" t="s">
        <v>2924</v>
      </c>
      <c r="AC330" s="4">
        <v>2.2669860000000002</v>
      </c>
      <c r="AD330" s="4">
        <v>2.2596760862831999</v>
      </c>
      <c r="AE330" s="4">
        <v>2.2648706654086999</v>
      </c>
      <c r="AF330" s="4">
        <v>13.181437000000001</v>
      </c>
      <c r="AG330" s="4">
        <v>11.030051643264301</v>
      </c>
      <c r="AH330" s="4">
        <v>11.121104621466699</v>
      </c>
      <c r="AI330" s="4">
        <v>3.1051899999999999</v>
      </c>
      <c r="AJ330" s="4" t="s">
        <v>2924</v>
      </c>
    </row>
    <row r="331" spans="1:36" x14ac:dyDescent="0.3">
      <c r="A331" s="1" t="s">
        <v>10</v>
      </c>
      <c r="B331" s="2">
        <v>107089758</v>
      </c>
      <c r="C331" s="3" t="s">
        <v>2956</v>
      </c>
      <c r="D331" s="4">
        <v>727.66690600000004</v>
      </c>
      <c r="E331" s="3" t="s">
        <v>2930</v>
      </c>
      <c r="F331" s="3" t="s">
        <v>2957</v>
      </c>
      <c r="G331" s="3" t="s">
        <v>2957</v>
      </c>
      <c r="H331" s="3" t="s">
        <v>2958</v>
      </c>
      <c r="I331" s="3" t="s">
        <v>2959</v>
      </c>
      <c r="J331" s="4">
        <v>-19.772257</v>
      </c>
      <c r="K331" s="4">
        <v>-24.537488</v>
      </c>
      <c r="L331" s="4">
        <v>-4.0841580000000004</v>
      </c>
      <c r="M331" s="4">
        <v>0.38860099999999997</v>
      </c>
      <c r="N331" s="4" t="s">
        <v>2924</v>
      </c>
      <c r="O331" s="4" t="s">
        <v>2924</v>
      </c>
      <c r="P331" s="4">
        <v>2.2437749999999999</v>
      </c>
      <c r="Q331" s="4">
        <v>30.799149</v>
      </c>
      <c r="R331" s="4">
        <v>20.781791999999999</v>
      </c>
      <c r="S331" s="3" t="s">
        <v>3757</v>
      </c>
      <c r="T331" s="4">
        <v>7.75</v>
      </c>
      <c r="U331" s="4">
        <v>727.66690600000004</v>
      </c>
      <c r="V331" s="10">
        <v>887.66352600000005</v>
      </c>
      <c r="W331" s="4">
        <v>0</v>
      </c>
      <c r="X331" s="4">
        <v>13.25</v>
      </c>
      <c r="Y331" s="5">
        <v>7.07</v>
      </c>
      <c r="Z331" s="4" t="s">
        <v>2924</v>
      </c>
      <c r="AA331" s="10">
        <v>10.299003322200001</v>
      </c>
      <c r="AB331" s="10">
        <v>12.109375</v>
      </c>
      <c r="AC331" s="4">
        <v>8.6679689999999994</v>
      </c>
      <c r="AD331" s="4">
        <v>5.1461201402038004</v>
      </c>
      <c r="AE331" s="4">
        <v>7.9504834436492997</v>
      </c>
      <c r="AF331" s="4">
        <v>30.799149</v>
      </c>
      <c r="AG331" s="4">
        <v>9.2358545883597003</v>
      </c>
      <c r="AH331" s="4">
        <v>14.061401695960001</v>
      </c>
      <c r="AI331" s="4">
        <v>2.2437749999999999</v>
      </c>
      <c r="AJ331" s="4">
        <v>6.1950440000000002</v>
      </c>
    </row>
    <row r="332" spans="1:36" x14ac:dyDescent="0.3">
      <c r="A332" s="1" t="s">
        <v>2446</v>
      </c>
      <c r="B332" s="2">
        <v>28830696</v>
      </c>
      <c r="C332" s="3" t="s">
        <v>2935</v>
      </c>
      <c r="D332" s="4">
        <v>728.81640000000004</v>
      </c>
      <c r="E332" s="3" t="s">
        <v>2930</v>
      </c>
      <c r="F332" s="3" t="s">
        <v>2953</v>
      </c>
      <c r="G332" s="3" t="s">
        <v>2954</v>
      </c>
      <c r="H332" s="3" t="s">
        <v>2955</v>
      </c>
      <c r="I332" s="3"/>
      <c r="J332" s="4">
        <v>25.512405999999999</v>
      </c>
      <c r="K332" s="4">
        <v>4.5372870000000001</v>
      </c>
      <c r="L332" s="4">
        <v>-0.71367800000000003</v>
      </c>
      <c r="M332" s="4">
        <v>0.244113</v>
      </c>
      <c r="N332" s="4" t="s">
        <v>2934</v>
      </c>
      <c r="O332" s="4" t="s">
        <v>2934</v>
      </c>
      <c r="P332" s="4" t="s">
        <v>2934</v>
      </c>
      <c r="Q332" s="4" t="s">
        <v>2934</v>
      </c>
      <c r="R332" s="4" t="s">
        <v>2934</v>
      </c>
      <c r="S332" s="3" t="s">
        <v>6184</v>
      </c>
      <c r="T332" s="4">
        <v>69.81</v>
      </c>
      <c r="U332" s="4">
        <v>728.81640000000004</v>
      </c>
      <c r="V332" s="10" t="s">
        <v>2934</v>
      </c>
      <c r="W332" s="4">
        <v>1.25131070047271</v>
      </c>
      <c r="X332" s="4">
        <v>71.6297</v>
      </c>
      <c r="Y332" s="4">
        <v>54.53</v>
      </c>
      <c r="Z332" s="4" t="s">
        <v>2934</v>
      </c>
      <c r="AA332" s="10" t="s">
        <v>2934</v>
      </c>
      <c r="AB332" s="10" t="s">
        <v>2934</v>
      </c>
      <c r="AC332" s="4" t="s">
        <v>2934</v>
      </c>
      <c r="AD332" s="4" t="s">
        <v>2934</v>
      </c>
      <c r="AE332" s="4" t="s">
        <v>2934</v>
      </c>
      <c r="AF332" s="4" t="s">
        <v>2934</v>
      </c>
      <c r="AG332" s="4" t="s">
        <v>2934</v>
      </c>
      <c r="AH332" s="4" t="s">
        <v>2934</v>
      </c>
      <c r="AI332" s="4" t="s">
        <v>2934</v>
      </c>
      <c r="AJ332" s="4" t="s">
        <v>2934</v>
      </c>
    </row>
    <row r="333" spans="1:36" x14ac:dyDescent="0.3">
      <c r="A333" s="1" t="s">
        <v>2194</v>
      </c>
      <c r="B333" s="2">
        <v>4752620</v>
      </c>
      <c r="C333" s="3" t="s">
        <v>2935</v>
      </c>
      <c r="D333" s="4">
        <v>730.26650863999998</v>
      </c>
      <c r="E333" s="3" t="s">
        <v>3093</v>
      </c>
      <c r="F333" s="3" t="s">
        <v>3093</v>
      </c>
      <c r="G333" s="3" t="s">
        <v>3094</v>
      </c>
      <c r="H333" s="3" t="s">
        <v>3299</v>
      </c>
      <c r="I333" s="3" t="s">
        <v>3639</v>
      </c>
      <c r="J333" s="4">
        <v>-12.114165</v>
      </c>
      <c r="K333" s="4">
        <v>-9.8655679999999997</v>
      </c>
      <c r="L333" s="4">
        <v>-3.8843930000000002</v>
      </c>
      <c r="M333" s="4">
        <v>3.7952560000000002</v>
      </c>
      <c r="N333" s="4">
        <v>10.896461</v>
      </c>
      <c r="O333" s="4">
        <v>23.619318</v>
      </c>
      <c r="P333" s="4">
        <v>1.2936449999999999</v>
      </c>
      <c r="Q333" s="4">
        <v>4.2041469999999999</v>
      </c>
      <c r="R333" s="4">
        <v>37.690345000000001</v>
      </c>
      <c r="S333" s="3" t="s">
        <v>5933</v>
      </c>
      <c r="T333" s="4">
        <v>41.57</v>
      </c>
      <c r="U333" s="4">
        <v>730.26650863999998</v>
      </c>
      <c r="V333" s="10">
        <v>469.91850799999997</v>
      </c>
      <c r="W333" s="4">
        <v>0</v>
      </c>
      <c r="X333" s="4">
        <v>60.784999999999997</v>
      </c>
      <c r="Y333" s="4">
        <v>39.020000000000003</v>
      </c>
      <c r="Z333" s="4">
        <v>10.896461</v>
      </c>
      <c r="AA333" s="10">
        <v>24.168604651100001</v>
      </c>
      <c r="AB333" s="10">
        <v>13.719471947100001</v>
      </c>
      <c r="AC333" s="4">
        <v>0.69941200000000003</v>
      </c>
      <c r="AD333" s="4">
        <v>0.71743283664119994</v>
      </c>
      <c r="AE333" s="4">
        <v>0.73654938557990002</v>
      </c>
      <c r="AF333" s="4">
        <v>4.2041469999999999</v>
      </c>
      <c r="AG333" s="4">
        <v>6.3502501081081002</v>
      </c>
      <c r="AH333" s="4">
        <v>4.9991330638297997</v>
      </c>
      <c r="AI333" s="4">
        <v>1.2936449999999999</v>
      </c>
      <c r="AJ333" s="4">
        <v>1.2936449999999999</v>
      </c>
    </row>
    <row r="334" spans="1:36" x14ac:dyDescent="0.3">
      <c r="A334" s="1" t="s">
        <v>685</v>
      </c>
      <c r="B334" s="2">
        <v>4579702</v>
      </c>
      <c r="C334" s="3" t="s">
        <v>2940</v>
      </c>
      <c r="D334" s="4">
        <v>731.96555324999997</v>
      </c>
      <c r="E334" s="3" t="s">
        <v>2930</v>
      </c>
      <c r="F334" s="3" t="s">
        <v>2953</v>
      </c>
      <c r="G334" s="3" t="s">
        <v>2954</v>
      </c>
      <c r="H334" s="3" t="s">
        <v>2955</v>
      </c>
      <c r="I334" s="3" t="s">
        <v>3343</v>
      </c>
      <c r="J334" s="4">
        <v>13.636364</v>
      </c>
      <c r="K334" s="4">
        <v>4.8301489999999996</v>
      </c>
      <c r="L334" s="4">
        <v>2.384655</v>
      </c>
      <c r="M334" s="4">
        <v>1.1782790000000001</v>
      </c>
      <c r="N334" s="4">
        <v>7.7450979999999996</v>
      </c>
      <c r="O334" s="4">
        <v>7.5932329999999997</v>
      </c>
      <c r="P334" s="4">
        <v>0.97752899999999998</v>
      </c>
      <c r="Q334" s="4" t="s">
        <v>2934</v>
      </c>
      <c r="R334" s="4">
        <v>13.242813</v>
      </c>
      <c r="S334" s="3" t="s">
        <v>4428</v>
      </c>
      <c r="T334" s="4">
        <v>19.75</v>
      </c>
      <c r="U334" s="4">
        <v>731.96555324999997</v>
      </c>
      <c r="V334" s="10">
        <v>1572.1155530000001</v>
      </c>
      <c r="W334" s="4">
        <v>8.5063291139240498</v>
      </c>
      <c r="X334" s="4">
        <v>20.03</v>
      </c>
      <c r="Y334" s="4">
        <v>15.91</v>
      </c>
      <c r="Z334" s="4">
        <v>7.7450979999999996</v>
      </c>
      <c r="AA334" s="10">
        <v>9.3455732739999995</v>
      </c>
      <c r="AB334" s="10">
        <v>8.1950207467999991</v>
      </c>
      <c r="AC334" s="4">
        <v>7.8252470000000001</v>
      </c>
      <c r="AD334" s="4">
        <v>8.6364600642523008</v>
      </c>
      <c r="AE334" s="4">
        <v>7.9311571323205001</v>
      </c>
      <c r="AF334" s="4" t="s">
        <v>2934</v>
      </c>
      <c r="AG334" s="4" t="s">
        <v>2934</v>
      </c>
      <c r="AH334" s="4" t="s">
        <v>2934</v>
      </c>
      <c r="AI334" s="4">
        <v>0.97752899999999998</v>
      </c>
      <c r="AJ334" s="4">
        <v>0.97752899999999998</v>
      </c>
    </row>
    <row r="335" spans="1:36" x14ac:dyDescent="0.3">
      <c r="A335" s="1" t="s">
        <v>930</v>
      </c>
      <c r="B335" s="2">
        <v>101496353</v>
      </c>
      <c r="C335" s="3" t="s">
        <v>2935</v>
      </c>
      <c r="D335" s="4">
        <v>732.26044853999997</v>
      </c>
      <c r="E335" s="3" t="s">
        <v>3093</v>
      </c>
      <c r="F335" s="3" t="s">
        <v>3093</v>
      </c>
      <c r="G335" s="3" t="s">
        <v>3094</v>
      </c>
      <c r="H335" s="3" t="s">
        <v>3145</v>
      </c>
      <c r="I335" s="3" t="s">
        <v>3334</v>
      </c>
      <c r="J335" s="4">
        <v>95.213453999999999</v>
      </c>
      <c r="K335" s="4">
        <v>36.499321999999999</v>
      </c>
      <c r="L335" s="4">
        <v>-1.6617789999999999</v>
      </c>
      <c r="M335" s="5">
        <v>1.3772249999999999</v>
      </c>
      <c r="N335" s="4">
        <v>32.106383000000001</v>
      </c>
      <c r="O335" s="4">
        <v>4.4638369999999998</v>
      </c>
      <c r="P335" s="4">
        <v>1.48363</v>
      </c>
      <c r="Q335" s="4">
        <v>7.2978329999999998</v>
      </c>
      <c r="R335" s="4">
        <v>16.175326999999999</v>
      </c>
      <c r="S335" s="3" t="s">
        <v>4672</v>
      </c>
      <c r="T335" s="4">
        <v>30.18</v>
      </c>
      <c r="U335" s="4">
        <v>732.26044853999997</v>
      </c>
      <c r="V335" s="10">
        <v>2226.8754479999998</v>
      </c>
      <c r="W335" s="4">
        <v>0.79522862823061602</v>
      </c>
      <c r="X335" s="4">
        <v>32.25</v>
      </c>
      <c r="Y335" s="4">
        <v>13.38</v>
      </c>
      <c r="Z335" s="4">
        <v>32.106383000000001</v>
      </c>
      <c r="AA335" s="10">
        <v>23.099885189399998</v>
      </c>
      <c r="AB335" s="10">
        <v>22.355555555500001</v>
      </c>
      <c r="AC335" s="4">
        <v>2.725911</v>
      </c>
      <c r="AD335" s="4">
        <v>2.7503790140395998</v>
      </c>
      <c r="AE335" s="4">
        <v>2.8678505400295999</v>
      </c>
      <c r="AF335" s="4">
        <v>7.2978329999999998</v>
      </c>
      <c r="AG335" s="4">
        <v>6.5391345131448997</v>
      </c>
      <c r="AH335" s="4">
        <v>6.6420291803316003</v>
      </c>
      <c r="AI335" s="4">
        <v>1.48363</v>
      </c>
      <c r="AJ335" s="4">
        <v>1.48363</v>
      </c>
    </row>
    <row r="336" spans="1:36" x14ac:dyDescent="0.3">
      <c r="A336" s="1" t="s">
        <v>384</v>
      </c>
      <c r="B336" s="2">
        <v>4281629</v>
      </c>
      <c r="C336" s="3" t="s">
        <v>2919</v>
      </c>
      <c r="D336" s="4">
        <v>732.66010703999996</v>
      </c>
      <c r="E336" s="3" t="s">
        <v>2930</v>
      </c>
      <c r="F336" s="3" t="s">
        <v>2953</v>
      </c>
      <c r="G336" s="3" t="s">
        <v>2954</v>
      </c>
      <c r="H336" s="3" t="s">
        <v>2955</v>
      </c>
      <c r="I336" s="3" t="s">
        <v>2971</v>
      </c>
      <c r="J336" s="4">
        <v>-25.823224</v>
      </c>
      <c r="K336" s="4">
        <v>2.761104</v>
      </c>
      <c r="L336" s="4">
        <v>-7.5593950000000003</v>
      </c>
      <c r="M336" s="5">
        <v>0.11695899999999999</v>
      </c>
      <c r="N336" s="4" t="s">
        <v>2924</v>
      </c>
      <c r="O336" s="4">
        <v>2.3797609999999998</v>
      </c>
      <c r="P336" s="4">
        <v>0.84635199999999999</v>
      </c>
      <c r="Q336" s="4" t="s">
        <v>2934</v>
      </c>
      <c r="R336" s="4">
        <v>13.946514000000001</v>
      </c>
      <c r="S336" s="3" t="s">
        <v>4129</v>
      </c>
      <c r="T336" s="5">
        <v>8.56</v>
      </c>
      <c r="U336" s="4">
        <v>732.66010703999996</v>
      </c>
      <c r="V336" s="10">
        <v>1789.1739869999999</v>
      </c>
      <c r="W336" s="4">
        <v>20.5607476635514</v>
      </c>
      <c r="X336" s="4">
        <v>11.99</v>
      </c>
      <c r="Y336" s="4">
        <v>7.71</v>
      </c>
      <c r="Z336" s="4" t="s">
        <v>2924</v>
      </c>
      <c r="AA336" s="10">
        <v>5.8481929357000002</v>
      </c>
      <c r="AB336" s="10">
        <v>5.2036474163999999</v>
      </c>
      <c r="AC336" s="4">
        <v>7.1843769999999996</v>
      </c>
      <c r="AD336" s="4">
        <v>7.0362632659401996</v>
      </c>
      <c r="AE336" s="4">
        <v>6.8577527884461</v>
      </c>
      <c r="AF336" s="4" t="s">
        <v>2934</v>
      </c>
      <c r="AG336" s="4" t="s">
        <v>2934</v>
      </c>
      <c r="AH336" s="4" t="s">
        <v>2934</v>
      </c>
      <c r="AI336" s="4">
        <v>0.84635199999999999</v>
      </c>
      <c r="AJ336" s="4">
        <v>0.84635199999999999</v>
      </c>
    </row>
    <row r="337" spans="1:36" x14ac:dyDescent="0.3">
      <c r="A337" s="1" t="s">
        <v>1406</v>
      </c>
      <c r="B337" s="2">
        <v>5728058</v>
      </c>
      <c r="C337" s="3" t="s">
        <v>2940</v>
      </c>
      <c r="D337" s="4">
        <v>732.72</v>
      </c>
      <c r="E337" s="3" t="s">
        <v>2930</v>
      </c>
      <c r="F337" s="3" t="s">
        <v>2953</v>
      </c>
      <c r="G337" s="3" t="s">
        <v>2954</v>
      </c>
      <c r="H337" s="3" t="s">
        <v>2955</v>
      </c>
      <c r="I337" s="3"/>
      <c r="J337" s="4">
        <v>18.682077</v>
      </c>
      <c r="K337" s="4">
        <v>-7.2651300000000001</v>
      </c>
      <c r="L337" s="4">
        <v>-0.36205700000000002</v>
      </c>
      <c r="M337" s="4">
        <v>0.67310499999999995</v>
      </c>
      <c r="N337" s="4" t="s">
        <v>2934</v>
      </c>
      <c r="O337" s="4" t="s">
        <v>2934</v>
      </c>
      <c r="P337" s="4" t="s">
        <v>2934</v>
      </c>
      <c r="Q337" s="4" t="s">
        <v>2934</v>
      </c>
      <c r="R337" s="4" t="s">
        <v>2934</v>
      </c>
      <c r="S337" s="3" t="s">
        <v>5148</v>
      </c>
      <c r="T337" s="4">
        <v>68.8</v>
      </c>
      <c r="U337" s="4">
        <v>732.72</v>
      </c>
      <c r="V337" s="10" t="s">
        <v>2934</v>
      </c>
      <c r="W337" s="4">
        <v>4.3883401162790703</v>
      </c>
      <c r="X337" s="4">
        <v>77.44</v>
      </c>
      <c r="Y337" s="4">
        <v>52.02</v>
      </c>
      <c r="Z337" s="4" t="s">
        <v>2934</v>
      </c>
      <c r="AA337" s="10" t="s">
        <v>2934</v>
      </c>
      <c r="AB337" s="10" t="s">
        <v>2934</v>
      </c>
      <c r="AC337" s="4" t="s">
        <v>2934</v>
      </c>
      <c r="AD337" s="4" t="s">
        <v>2934</v>
      </c>
      <c r="AE337" s="4" t="s">
        <v>2934</v>
      </c>
      <c r="AF337" s="4" t="s">
        <v>2934</v>
      </c>
      <c r="AG337" s="4" t="s">
        <v>2934</v>
      </c>
      <c r="AH337" s="4" t="s">
        <v>2934</v>
      </c>
      <c r="AI337" s="4" t="s">
        <v>2934</v>
      </c>
      <c r="AJ337" s="4" t="s">
        <v>2934</v>
      </c>
    </row>
    <row r="338" spans="1:36" x14ac:dyDescent="0.3">
      <c r="A338" s="1" t="s">
        <v>279</v>
      </c>
      <c r="B338" s="2">
        <v>4812049</v>
      </c>
      <c r="C338" s="3" t="s">
        <v>2956</v>
      </c>
      <c r="D338" s="4">
        <v>733.17759493999995</v>
      </c>
      <c r="E338" s="3" t="s">
        <v>2920</v>
      </c>
      <c r="F338" s="3" t="s">
        <v>2960</v>
      </c>
      <c r="G338" s="3" t="s">
        <v>2961</v>
      </c>
      <c r="H338" s="3" t="s">
        <v>2962</v>
      </c>
      <c r="I338" s="3" t="s">
        <v>3106</v>
      </c>
      <c r="J338" s="4">
        <v>143.92386500000001</v>
      </c>
      <c r="K338" s="4">
        <v>20.812183000000001</v>
      </c>
      <c r="L338" s="4">
        <v>18.407959999999999</v>
      </c>
      <c r="M338" s="4">
        <v>6.5217390000000002</v>
      </c>
      <c r="N338" s="4" t="s">
        <v>2924</v>
      </c>
      <c r="O338" s="4" t="s">
        <v>2924</v>
      </c>
      <c r="P338" s="4">
        <v>7.3749450000000003</v>
      </c>
      <c r="Q338" s="4">
        <v>241.621621</v>
      </c>
      <c r="R338" s="4" t="s">
        <v>2924</v>
      </c>
      <c r="S338" s="3" t="s">
        <v>4024</v>
      </c>
      <c r="T338" s="4">
        <v>16.66</v>
      </c>
      <c r="U338" s="4">
        <v>733.17759493999995</v>
      </c>
      <c r="V338" s="10">
        <v>779.95459400000004</v>
      </c>
      <c r="W338" s="4">
        <v>0</v>
      </c>
      <c r="X338" s="4">
        <v>17.23</v>
      </c>
      <c r="Y338" s="4">
        <v>5.55</v>
      </c>
      <c r="Z338" s="4" t="s">
        <v>2924</v>
      </c>
      <c r="AA338" s="10" t="s">
        <v>2924</v>
      </c>
      <c r="AB338" s="10" t="s">
        <v>2924</v>
      </c>
      <c r="AC338" s="4">
        <v>4.3125960000000001</v>
      </c>
      <c r="AD338" s="4">
        <v>3.8661433223108999</v>
      </c>
      <c r="AE338" s="4">
        <v>4.2076237625898996</v>
      </c>
      <c r="AF338" s="4">
        <v>241.621621</v>
      </c>
      <c r="AG338" s="4">
        <v>34.346372239469801</v>
      </c>
      <c r="AH338" s="4">
        <v>39.841024750378899</v>
      </c>
      <c r="AI338" s="4">
        <v>7.3749450000000003</v>
      </c>
      <c r="AJ338" s="4">
        <v>7.7814110000000003</v>
      </c>
    </row>
    <row r="339" spans="1:36" x14ac:dyDescent="0.3">
      <c r="A339" s="1" t="s">
        <v>2406</v>
      </c>
      <c r="B339" s="2">
        <v>4264301</v>
      </c>
      <c r="C339" s="3" t="s">
        <v>2935</v>
      </c>
      <c r="D339" s="4">
        <v>735.07165343999998</v>
      </c>
      <c r="E339" s="3" t="s">
        <v>2976</v>
      </c>
      <c r="F339" s="3" t="s">
        <v>2977</v>
      </c>
      <c r="G339" s="3" t="s">
        <v>3156</v>
      </c>
      <c r="H339" s="3" t="s">
        <v>3156</v>
      </c>
      <c r="I339" s="3" t="s">
        <v>2979</v>
      </c>
      <c r="J339" s="4">
        <v>0.89285700000000001</v>
      </c>
      <c r="K339" s="4">
        <v>-1.310044</v>
      </c>
      <c r="L339" s="4">
        <v>3.98773</v>
      </c>
      <c r="M339" s="4">
        <v>-0.58650999999999998</v>
      </c>
      <c r="N339" s="4" t="s">
        <v>2924</v>
      </c>
      <c r="O339" s="4">
        <v>7.3535789999999999</v>
      </c>
      <c r="P339" s="4">
        <v>0.80685499999999999</v>
      </c>
      <c r="Q339" s="4">
        <v>10.406288999999999</v>
      </c>
      <c r="R339" s="4">
        <v>15.132927</v>
      </c>
      <c r="S339" s="3" t="s">
        <v>6145</v>
      </c>
      <c r="T339" s="4">
        <v>6.78</v>
      </c>
      <c r="U339" s="4">
        <v>735.07165343999998</v>
      </c>
      <c r="V339" s="10">
        <v>2500.464653</v>
      </c>
      <c r="W339" s="4">
        <v>4.71976401179941</v>
      </c>
      <c r="X339" s="5">
        <v>7.22</v>
      </c>
      <c r="Y339" s="4">
        <v>5.66</v>
      </c>
      <c r="Z339" s="4">
        <v>94.166667000000004</v>
      </c>
      <c r="AA339" s="10" t="s">
        <v>2924</v>
      </c>
      <c r="AB339" s="10">
        <v>45.2</v>
      </c>
      <c r="AC339" s="4">
        <v>3.3960460000000001</v>
      </c>
      <c r="AD339" s="4">
        <v>3.4126187377459001</v>
      </c>
      <c r="AE339" s="4">
        <v>3.4282774449486002</v>
      </c>
      <c r="AF339" s="4">
        <v>10.406288999999999</v>
      </c>
      <c r="AG339" s="4">
        <v>12.867436783738601</v>
      </c>
      <c r="AH339" s="4">
        <v>13.098176334065901</v>
      </c>
      <c r="AI339" s="4">
        <v>0.80685499999999999</v>
      </c>
      <c r="AJ339" s="4">
        <v>0.83149399999999996</v>
      </c>
    </row>
    <row r="340" spans="1:36" x14ac:dyDescent="0.3">
      <c r="A340" s="1" t="s">
        <v>203</v>
      </c>
      <c r="B340" s="2">
        <v>7690349</v>
      </c>
      <c r="C340" s="3" t="s">
        <v>2935</v>
      </c>
      <c r="D340" s="4">
        <v>738.53581438000003</v>
      </c>
      <c r="E340" s="3" t="s">
        <v>2936</v>
      </c>
      <c r="F340" s="3" t="s">
        <v>2966</v>
      </c>
      <c r="G340" s="3" t="s">
        <v>2967</v>
      </c>
      <c r="H340" s="3" t="s">
        <v>2968</v>
      </c>
      <c r="I340" s="3" t="s">
        <v>3179</v>
      </c>
      <c r="J340" s="4">
        <v>186.88915399999999</v>
      </c>
      <c r="K340" s="4">
        <v>46.144505000000002</v>
      </c>
      <c r="L340" s="4">
        <v>-10.387193</v>
      </c>
      <c r="M340" s="4">
        <v>-0.12448099999999999</v>
      </c>
      <c r="N340" s="4">
        <v>29.752780999999999</v>
      </c>
      <c r="O340" s="4">
        <v>41.788193999999997</v>
      </c>
      <c r="P340" s="4">
        <v>2.1479560000000002</v>
      </c>
      <c r="Q340" s="4">
        <v>7.7507590000000004</v>
      </c>
      <c r="R340" s="4" t="s">
        <v>2924</v>
      </c>
      <c r="S340" s="3" t="s">
        <v>3950</v>
      </c>
      <c r="T340" s="4">
        <v>24.07</v>
      </c>
      <c r="U340" s="4">
        <v>738.53581438000003</v>
      </c>
      <c r="V340" s="10">
        <v>1558.8248140000001</v>
      </c>
      <c r="W340" s="4">
        <v>1.7449106771915199</v>
      </c>
      <c r="X340" s="4">
        <v>27.94</v>
      </c>
      <c r="Y340" s="5">
        <v>7.74</v>
      </c>
      <c r="Z340" s="4">
        <v>29.752780999999999</v>
      </c>
      <c r="AA340" s="10">
        <v>14.6366676801</v>
      </c>
      <c r="AB340" s="10">
        <v>18.114496865500001</v>
      </c>
      <c r="AC340" s="4">
        <v>3.7030240000000001</v>
      </c>
      <c r="AD340" s="4">
        <v>3.4974746786011002</v>
      </c>
      <c r="AE340" s="4">
        <v>3.6503419904791001</v>
      </c>
      <c r="AF340" s="4">
        <v>7.7507590000000004</v>
      </c>
      <c r="AG340" s="4">
        <v>7.1201616124890004</v>
      </c>
      <c r="AH340" s="4">
        <v>7.3901395072853999</v>
      </c>
      <c r="AI340" s="4">
        <v>2.1479560000000002</v>
      </c>
      <c r="AJ340" s="4">
        <v>7.1023899999999998</v>
      </c>
    </row>
    <row r="341" spans="1:36" x14ac:dyDescent="0.3">
      <c r="A341" s="1" t="s">
        <v>378</v>
      </c>
      <c r="B341" s="2">
        <v>5721549</v>
      </c>
      <c r="C341" s="3" t="s">
        <v>2935</v>
      </c>
      <c r="D341" s="4">
        <v>739.11583112000005</v>
      </c>
      <c r="E341" s="3" t="s">
        <v>2930</v>
      </c>
      <c r="F341" s="3" t="s">
        <v>2953</v>
      </c>
      <c r="G341" s="3" t="s">
        <v>2954</v>
      </c>
      <c r="H341" s="3" t="s">
        <v>2955</v>
      </c>
      <c r="I341" s="3"/>
      <c r="J341" s="4">
        <v>-4.4673540000000003</v>
      </c>
      <c r="K341" s="4">
        <v>-7.2560469999999997</v>
      </c>
      <c r="L341" s="4">
        <v>-3.4722219999999999</v>
      </c>
      <c r="M341" s="4">
        <v>1.459854</v>
      </c>
      <c r="N341" s="4">
        <v>19.272096999999999</v>
      </c>
      <c r="O341" s="4">
        <v>9.0998359999999998</v>
      </c>
      <c r="P341" s="4">
        <v>0.88824999999999998</v>
      </c>
      <c r="Q341" s="4" t="s">
        <v>2934</v>
      </c>
      <c r="R341" s="4">
        <v>34.727136999999999</v>
      </c>
      <c r="S341" s="3" t="s">
        <v>4123</v>
      </c>
      <c r="T341" s="5">
        <v>11.12</v>
      </c>
      <c r="U341" s="4">
        <v>739.11583112000005</v>
      </c>
      <c r="V341" s="10">
        <v>1230.4480209999999</v>
      </c>
      <c r="W341" s="4">
        <v>5.9892086330935301</v>
      </c>
      <c r="X341" s="5">
        <v>12.0664</v>
      </c>
      <c r="Y341" s="4">
        <v>10.83</v>
      </c>
      <c r="Z341" s="4">
        <v>19.272096999999999</v>
      </c>
      <c r="AA341" s="10" t="s">
        <v>2934</v>
      </c>
      <c r="AB341" s="10" t="s">
        <v>2934</v>
      </c>
      <c r="AC341" s="4">
        <v>20.901914999999999</v>
      </c>
      <c r="AD341" s="4" t="s">
        <v>2934</v>
      </c>
      <c r="AE341" s="4" t="s">
        <v>2934</v>
      </c>
      <c r="AF341" s="4" t="s">
        <v>2934</v>
      </c>
      <c r="AG341" s="4" t="s">
        <v>2934</v>
      </c>
      <c r="AH341" s="4" t="s">
        <v>2934</v>
      </c>
      <c r="AI341" s="4">
        <v>0.88824999999999998</v>
      </c>
      <c r="AJ341" s="4">
        <v>0.88824999999999998</v>
      </c>
    </row>
    <row r="342" spans="1:36" x14ac:dyDescent="0.3">
      <c r="A342" s="1" t="s">
        <v>2450</v>
      </c>
      <c r="B342" s="2">
        <v>4151732</v>
      </c>
      <c r="C342" s="3" t="s">
        <v>2940</v>
      </c>
      <c r="D342" s="4">
        <v>739.35423747000004</v>
      </c>
      <c r="E342" s="3" t="s">
        <v>3102</v>
      </c>
      <c r="F342" s="3" t="s">
        <v>3103</v>
      </c>
      <c r="G342" s="3" t="s">
        <v>3292</v>
      </c>
      <c r="H342" s="3" t="s">
        <v>3375</v>
      </c>
      <c r="I342" s="3" t="s">
        <v>3376</v>
      </c>
      <c r="J342" s="4">
        <v>-18.102332000000001</v>
      </c>
      <c r="K342" s="4">
        <v>-2.8055340000000002</v>
      </c>
      <c r="L342" s="4">
        <v>-10.793651000000001</v>
      </c>
      <c r="M342" s="4">
        <v>-23.083942</v>
      </c>
      <c r="N342" s="4" t="s">
        <v>2924</v>
      </c>
      <c r="O342" s="4">
        <v>16.682058000000001</v>
      </c>
      <c r="P342" s="4">
        <v>2.9637880000000001</v>
      </c>
      <c r="Q342" s="4">
        <v>49.384686000000002</v>
      </c>
      <c r="R342" s="4">
        <v>18.136755999999998</v>
      </c>
      <c r="S342" s="3" t="s">
        <v>6188</v>
      </c>
      <c r="T342" s="4">
        <v>25.29</v>
      </c>
      <c r="U342" s="4">
        <v>739.35423747000004</v>
      </c>
      <c r="V342" s="10">
        <v>813.16823699999998</v>
      </c>
      <c r="W342" s="4">
        <v>0</v>
      </c>
      <c r="X342" s="4">
        <v>41.93</v>
      </c>
      <c r="Y342" s="4">
        <v>22.01</v>
      </c>
      <c r="Z342" s="4" t="s">
        <v>2924</v>
      </c>
      <c r="AA342" s="10">
        <v>15.855799373</v>
      </c>
      <c r="AB342" s="10">
        <v>15.4678899082</v>
      </c>
      <c r="AC342" s="4">
        <v>3.5930970000000002</v>
      </c>
      <c r="AD342" s="4">
        <v>3.4280737705436</v>
      </c>
      <c r="AE342" s="4">
        <v>3.5561603679309002</v>
      </c>
      <c r="AF342" s="4">
        <v>49.384686000000002</v>
      </c>
      <c r="AG342" s="4">
        <v>11.8211442331874</v>
      </c>
      <c r="AH342" s="4">
        <v>12.443421110418299</v>
      </c>
      <c r="AI342" s="4">
        <v>2.9637880000000001</v>
      </c>
      <c r="AJ342" s="4" t="s">
        <v>2924</v>
      </c>
    </row>
    <row r="343" spans="1:36" x14ac:dyDescent="0.3">
      <c r="A343" s="1" t="s">
        <v>2620</v>
      </c>
      <c r="B343" s="2">
        <v>19753798</v>
      </c>
      <c r="C343" s="3" t="s">
        <v>2919</v>
      </c>
      <c r="D343" s="4">
        <v>740.12741796</v>
      </c>
      <c r="E343" s="3" t="s">
        <v>2920</v>
      </c>
      <c r="F343" s="3" t="s">
        <v>2921</v>
      </c>
      <c r="G343" s="3" t="s">
        <v>2941</v>
      </c>
      <c r="H343" s="3" t="s">
        <v>2941</v>
      </c>
      <c r="I343" s="3" t="s">
        <v>2942</v>
      </c>
      <c r="J343" s="4">
        <v>1.5884480000000001</v>
      </c>
      <c r="K343" s="4">
        <v>-39.717224000000002</v>
      </c>
      <c r="L343" s="4">
        <v>-12.0625</v>
      </c>
      <c r="M343" s="4">
        <v>0.5</v>
      </c>
      <c r="N343" s="4" t="s">
        <v>2924</v>
      </c>
      <c r="O343" s="4" t="s">
        <v>2924</v>
      </c>
      <c r="P343" s="4">
        <v>2.0534150000000002</v>
      </c>
      <c r="Q343" s="4" t="s">
        <v>2924</v>
      </c>
      <c r="R343" s="4" t="s">
        <v>2924</v>
      </c>
      <c r="S343" s="3" t="s">
        <v>6358</v>
      </c>
      <c r="T343" s="4">
        <v>14.07</v>
      </c>
      <c r="U343" s="4">
        <v>740.12741796</v>
      </c>
      <c r="V343" s="10">
        <v>386.31541700000002</v>
      </c>
      <c r="W343" s="4">
        <v>0</v>
      </c>
      <c r="X343" s="4">
        <v>29.6</v>
      </c>
      <c r="Y343" s="5">
        <v>11.24</v>
      </c>
      <c r="Z343" s="4" t="s">
        <v>2924</v>
      </c>
      <c r="AA343" s="10" t="s">
        <v>2924</v>
      </c>
      <c r="AB343" s="10" t="s">
        <v>2924</v>
      </c>
      <c r="AC343" s="4" t="s">
        <v>2934</v>
      </c>
      <c r="AD343" s="4" t="s">
        <v>2934</v>
      </c>
      <c r="AE343" s="4" t="s">
        <v>2934</v>
      </c>
      <c r="AF343" s="4" t="s">
        <v>2924</v>
      </c>
      <c r="AG343" s="4" t="s">
        <v>2924</v>
      </c>
      <c r="AH343" s="4" t="s">
        <v>2924</v>
      </c>
      <c r="AI343" s="4">
        <v>2.0534150000000002</v>
      </c>
      <c r="AJ343" s="4">
        <v>2.0534150000000002</v>
      </c>
    </row>
    <row r="344" spans="1:36" x14ac:dyDescent="0.3">
      <c r="A344" s="1" t="s">
        <v>2372</v>
      </c>
      <c r="B344" s="2">
        <v>14390883</v>
      </c>
      <c r="C344" s="3" t="s">
        <v>2919</v>
      </c>
      <c r="D344" s="4">
        <v>740.68683408000004</v>
      </c>
      <c r="E344" s="3" t="s">
        <v>3102</v>
      </c>
      <c r="F344" s="3" t="s">
        <v>3103</v>
      </c>
      <c r="G344" s="3" t="s">
        <v>3292</v>
      </c>
      <c r="H344" s="3" t="s">
        <v>3375</v>
      </c>
      <c r="I344" s="3" t="s">
        <v>3665</v>
      </c>
      <c r="J344" s="4">
        <v>0.15082999999999999</v>
      </c>
      <c r="K344" s="4">
        <v>-6.8723700000000001</v>
      </c>
      <c r="L344" s="4">
        <v>-16.055626</v>
      </c>
      <c r="M344" s="4">
        <v>-2.6392959999999999</v>
      </c>
      <c r="N344" s="4" t="s">
        <v>2924</v>
      </c>
      <c r="O344" s="4">
        <v>8.0582519999999995</v>
      </c>
      <c r="P344" s="4">
        <v>2.56074</v>
      </c>
      <c r="Q344" s="4">
        <v>8.0115909999999992</v>
      </c>
      <c r="R344" s="4">
        <v>12.727776</v>
      </c>
      <c r="S344" s="3" t="s">
        <v>6111</v>
      </c>
      <c r="T344" s="4">
        <v>6.64</v>
      </c>
      <c r="U344" s="4">
        <v>740.68683408000004</v>
      </c>
      <c r="V344" s="10">
        <v>2847.5678339999999</v>
      </c>
      <c r="W344" s="4">
        <v>0</v>
      </c>
      <c r="X344" s="4">
        <v>8.18</v>
      </c>
      <c r="Y344" s="4">
        <v>4.88</v>
      </c>
      <c r="Z344" s="4" t="s">
        <v>2924</v>
      </c>
      <c r="AA344" s="10">
        <v>7.6914166570000004</v>
      </c>
      <c r="AB344" s="10">
        <v>8.6608319094000006</v>
      </c>
      <c r="AC344" s="4">
        <v>1.051771</v>
      </c>
      <c r="AD344" s="4">
        <v>1.0008035176553001</v>
      </c>
      <c r="AE344" s="4">
        <v>1.0169385622998</v>
      </c>
      <c r="AF344" s="4">
        <v>8.0115909999999992</v>
      </c>
      <c r="AG344" s="4">
        <v>6.5308627436859998</v>
      </c>
      <c r="AH344" s="4">
        <v>6.8636198657038001</v>
      </c>
      <c r="AI344" s="4">
        <v>2.56074</v>
      </c>
      <c r="AJ344" s="4" t="s">
        <v>2924</v>
      </c>
    </row>
    <row r="345" spans="1:36" x14ac:dyDescent="0.3">
      <c r="A345" s="1" t="s">
        <v>898</v>
      </c>
      <c r="B345" s="2">
        <v>4086910</v>
      </c>
      <c r="C345" s="3" t="s">
        <v>2935</v>
      </c>
      <c r="D345" s="4">
        <v>740.96174930999996</v>
      </c>
      <c r="E345" s="3" t="s">
        <v>2930</v>
      </c>
      <c r="F345" s="3" t="s">
        <v>2931</v>
      </c>
      <c r="G345" s="3" t="s">
        <v>2931</v>
      </c>
      <c r="H345" s="3" t="s">
        <v>2932</v>
      </c>
      <c r="I345" s="3" t="s">
        <v>2933</v>
      </c>
      <c r="J345" s="4">
        <v>25.929203999999999</v>
      </c>
      <c r="K345" s="4">
        <v>5.1996060000000002</v>
      </c>
      <c r="L345" s="4">
        <v>-11.541649</v>
      </c>
      <c r="M345" s="4">
        <v>0.87429100000000004</v>
      </c>
      <c r="N345" s="4">
        <v>38.809090909090898</v>
      </c>
      <c r="O345" s="4">
        <v>11.894678000000001</v>
      </c>
      <c r="P345" s="4">
        <v>1.2955209999999999</v>
      </c>
      <c r="Q345" s="4" t="s">
        <v>2934</v>
      </c>
      <c r="R345" s="4" t="s">
        <v>2934</v>
      </c>
      <c r="S345" s="3" t="s">
        <v>4641</v>
      </c>
      <c r="T345" s="4">
        <v>42.69</v>
      </c>
      <c r="U345" s="4">
        <v>740.96174930999996</v>
      </c>
      <c r="V345" s="10" t="s">
        <v>2934</v>
      </c>
      <c r="W345" s="4">
        <v>1.4054813773717501</v>
      </c>
      <c r="X345" s="4">
        <v>50.844999999999999</v>
      </c>
      <c r="Y345" s="4">
        <v>30.44</v>
      </c>
      <c r="Z345" s="4">
        <v>38.048127999999998</v>
      </c>
      <c r="AA345" s="10">
        <v>11.7023026315</v>
      </c>
      <c r="AB345" s="10">
        <v>11.4266595289</v>
      </c>
      <c r="AC345" s="4" t="s">
        <v>2934</v>
      </c>
      <c r="AD345" s="4" t="s">
        <v>2934</v>
      </c>
      <c r="AE345" s="4" t="s">
        <v>2934</v>
      </c>
      <c r="AF345" s="4" t="s">
        <v>2934</v>
      </c>
      <c r="AG345" s="4" t="s">
        <v>2934</v>
      </c>
      <c r="AH345" s="4" t="s">
        <v>2934</v>
      </c>
      <c r="AI345" s="4">
        <v>1.2955209999999999</v>
      </c>
      <c r="AJ345" s="4">
        <v>1.5014240000000001</v>
      </c>
    </row>
    <row r="346" spans="1:36" x14ac:dyDescent="0.3">
      <c r="A346" s="1" t="s">
        <v>1754</v>
      </c>
      <c r="B346" s="2">
        <v>4228437</v>
      </c>
      <c r="C346" s="3" t="s">
        <v>2919</v>
      </c>
      <c r="D346" s="4">
        <v>741.54672307999999</v>
      </c>
      <c r="E346" s="3" t="s">
        <v>2925</v>
      </c>
      <c r="F346" s="3" t="s">
        <v>2926</v>
      </c>
      <c r="G346" s="3" t="s">
        <v>2927</v>
      </c>
      <c r="H346" s="3" t="s">
        <v>3024</v>
      </c>
      <c r="I346" s="3" t="s">
        <v>3589</v>
      </c>
      <c r="J346" s="4">
        <v>-15.610089</v>
      </c>
      <c r="K346" s="4">
        <v>-14.147017999999999</v>
      </c>
      <c r="L346" s="4">
        <v>-12.229706</v>
      </c>
      <c r="M346" s="4">
        <v>-1.589825</v>
      </c>
      <c r="N346" s="4">
        <v>28.690614</v>
      </c>
      <c r="O346" s="4">
        <v>8.3226890000000004</v>
      </c>
      <c r="P346" s="4">
        <v>1.137502</v>
      </c>
      <c r="Q346" s="4">
        <v>7.1502610000000004</v>
      </c>
      <c r="R346" s="4">
        <v>11.630803999999999</v>
      </c>
      <c r="S346" s="3" t="s">
        <v>5495</v>
      </c>
      <c r="T346" s="4">
        <v>24.76</v>
      </c>
      <c r="U346" s="4">
        <v>741.54672307999999</v>
      </c>
      <c r="V346" s="10">
        <v>1276.589723</v>
      </c>
      <c r="W346" s="4">
        <v>4.5234248788368303</v>
      </c>
      <c r="X346" s="4">
        <v>33.979999999999997</v>
      </c>
      <c r="Y346" s="4">
        <v>21</v>
      </c>
      <c r="Z346" s="4">
        <v>28.690614</v>
      </c>
      <c r="AA346" s="10">
        <v>26.2482773242</v>
      </c>
      <c r="AB346" s="10">
        <v>28.734898511000001</v>
      </c>
      <c r="AC346" s="4">
        <v>1.044413</v>
      </c>
      <c r="AD346" s="4">
        <v>1.0462645269130999</v>
      </c>
      <c r="AE346" s="4">
        <v>1.0573612082143</v>
      </c>
      <c r="AF346" s="4">
        <v>7.1502610000000004</v>
      </c>
      <c r="AG346" s="4">
        <v>10.0294516204302</v>
      </c>
      <c r="AH346" s="4">
        <v>10.2045745335222</v>
      </c>
      <c r="AI346" s="4">
        <v>1.137502</v>
      </c>
      <c r="AJ346" s="4" t="s">
        <v>2924</v>
      </c>
    </row>
    <row r="347" spans="1:36" x14ac:dyDescent="0.3">
      <c r="A347" s="1" t="s">
        <v>1848</v>
      </c>
      <c r="B347" s="2">
        <v>4275091</v>
      </c>
      <c r="C347" s="3" t="s">
        <v>2935</v>
      </c>
      <c r="D347" s="4">
        <v>741.76910531999999</v>
      </c>
      <c r="E347" s="3" t="s">
        <v>2930</v>
      </c>
      <c r="F347" s="3" t="s">
        <v>2953</v>
      </c>
      <c r="G347" s="3" t="s">
        <v>2954</v>
      </c>
      <c r="H347" s="3" t="s">
        <v>2955</v>
      </c>
      <c r="I347" s="3" t="s">
        <v>3097</v>
      </c>
      <c r="J347" s="4">
        <v>-16.147718999999999</v>
      </c>
      <c r="K347" s="4">
        <v>4.7016280000000004</v>
      </c>
      <c r="L347" s="4">
        <v>-9.6018740000000005</v>
      </c>
      <c r="M347" s="4">
        <v>-0.25839800000000002</v>
      </c>
      <c r="N347" s="4">
        <v>9.7617969999999996</v>
      </c>
      <c r="O347" s="4" t="s">
        <v>2934</v>
      </c>
      <c r="P347" s="4">
        <v>0.58279300000000001</v>
      </c>
      <c r="Q347" s="4">
        <v>0.58439099999999999</v>
      </c>
      <c r="R347" s="4" t="s">
        <v>2934</v>
      </c>
      <c r="S347" s="3" t="s">
        <v>5588</v>
      </c>
      <c r="T347" s="4">
        <v>11.58</v>
      </c>
      <c r="U347" s="4">
        <v>741.76910531999999</v>
      </c>
      <c r="V347" s="10">
        <v>77.998345</v>
      </c>
      <c r="W347" s="4">
        <v>9.1234110535405897</v>
      </c>
      <c r="X347" s="4">
        <v>15.44</v>
      </c>
      <c r="Y347" s="5">
        <v>7.14</v>
      </c>
      <c r="Z347" s="4">
        <v>9.7617969999999996</v>
      </c>
      <c r="AA347" s="10">
        <v>9.0091081591614</v>
      </c>
      <c r="AB347" s="10">
        <v>10.1050358469664</v>
      </c>
      <c r="AC347" s="4">
        <v>0.19905500000000001</v>
      </c>
      <c r="AD347" s="4">
        <v>0.2069914841563</v>
      </c>
      <c r="AE347" s="4">
        <v>0.214283527025</v>
      </c>
      <c r="AF347" s="4">
        <v>0.58439099999999999</v>
      </c>
      <c r="AG347" s="4">
        <v>0.88645028309689999</v>
      </c>
      <c r="AH347" s="4">
        <v>0.97889613777310003</v>
      </c>
      <c r="AI347" s="4">
        <v>0.58279300000000001</v>
      </c>
      <c r="AJ347" s="4">
        <v>0.58279300000000001</v>
      </c>
    </row>
    <row r="348" spans="1:36" x14ac:dyDescent="0.3">
      <c r="A348" s="1" t="s">
        <v>797</v>
      </c>
      <c r="B348" s="2">
        <v>4349804</v>
      </c>
      <c r="C348" s="3" t="s">
        <v>2935</v>
      </c>
      <c r="D348" s="4">
        <v>742.61181906000002</v>
      </c>
      <c r="E348" s="3" t="s">
        <v>3031</v>
      </c>
      <c r="F348" s="3" t="s">
        <v>3031</v>
      </c>
      <c r="G348" s="3" t="s">
        <v>3051</v>
      </c>
      <c r="H348" s="3" t="s">
        <v>3052</v>
      </c>
      <c r="I348" s="3" t="s">
        <v>3354</v>
      </c>
      <c r="J348" s="4">
        <v>8.4276730000000004</v>
      </c>
      <c r="K348" s="4">
        <v>-14.737883</v>
      </c>
      <c r="L348" s="4">
        <v>-9.4537820000000004</v>
      </c>
      <c r="M348" s="4">
        <v>-1.934016</v>
      </c>
      <c r="N348" s="4">
        <v>10.251398</v>
      </c>
      <c r="O348" s="4" t="s">
        <v>2924</v>
      </c>
      <c r="P348" s="4">
        <v>1.967873</v>
      </c>
      <c r="Q348" s="4">
        <v>6.9452199999999999</v>
      </c>
      <c r="R348" s="4" t="s">
        <v>2924</v>
      </c>
      <c r="S348" s="3" t="s">
        <v>4540</v>
      </c>
      <c r="T348" s="4">
        <v>8.6199999999999992</v>
      </c>
      <c r="U348" s="4">
        <v>742.61181906000002</v>
      </c>
      <c r="V348" s="10">
        <v>715.67139899999995</v>
      </c>
      <c r="W348" s="4">
        <v>2.5519489559164699</v>
      </c>
      <c r="X348" s="5">
        <v>12.7</v>
      </c>
      <c r="Y348" s="4">
        <v>6.48</v>
      </c>
      <c r="Z348" s="4">
        <v>10.251398</v>
      </c>
      <c r="AA348" s="10">
        <v>11.402116402100001</v>
      </c>
      <c r="AB348" s="10">
        <v>11.402116402100001</v>
      </c>
      <c r="AC348" s="4">
        <v>2.0937950000000001</v>
      </c>
      <c r="AD348" s="4">
        <v>1.9506323359463</v>
      </c>
      <c r="AE348" s="4">
        <v>1.9506323359463</v>
      </c>
      <c r="AF348" s="4">
        <v>6.9452199999999999</v>
      </c>
      <c r="AG348" s="4">
        <v>4.8286030361299002</v>
      </c>
      <c r="AH348" s="4">
        <v>4.8286030361299002</v>
      </c>
      <c r="AI348" s="4">
        <v>1.967873</v>
      </c>
      <c r="AJ348" s="4">
        <v>1.967873</v>
      </c>
    </row>
    <row r="349" spans="1:36" x14ac:dyDescent="0.3">
      <c r="A349" s="1" t="s">
        <v>230</v>
      </c>
      <c r="B349" s="2">
        <v>4589255</v>
      </c>
      <c r="C349" s="3" t="s">
        <v>2935</v>
      </c>
      <c r="D349" s="4">
        <v>743.08735364999995</v>
      </c>
      <c r="E349" s="3" t="s">
        <v>2930</v>
      </c>
      <c r="F349" s="3" t="s">
        <v>2953</v>
      </c>
      <c r="G349" s="3" t="s">
        <v>2954</v>
      </c>
      <c r="H349" s="3" t="s">
        <v>2955</v>
      </c>
      <c r="I349" s="3" t="s">
        <v>3097</v>
      </c>
      <c r="J349" s="4">
        <v>-2.0162420000000001</v>
      </c>
      <c r="K349" s="4">
        <v>0.31536700000000001</v>
      </c>
      <c r="L349" s="4">
        <v>-3.315833</v>
      </c>
      <c r="M349" s="4">
        <v>-1.2976019999999999</v>
      </c>
      <c r="N349" s="4">
        <v>13.329523999999999</v>
      </c>
      <c r="O349" s="4" t="s">
        <v>2924</v>
      </c>
      <c r="P349" s="4">
        <v>0.83269899999999997</v>
      </c>
      <c r="Q349" s="4" t="s">
        <v>2924</v>
      </c>
      <c r="R349" s="4">
        <v>9.1222449999999995</v>
      </c>
      <c r="S349" s="3" t="s">
        <v>3977</v>
      </c>
      <c r="T349" s="4">
        <v>34.99</v>
      </c>
      <c r="U349" s="4">
        <v>743.08735364999995</v>
      </c>
      <c r="V349" s="10">
        <v>372.22635300000002</v>
      </c>
      <c r="W349" s="4">
        <v>0.57159188339525602</v>
      </c>
      <c r="X349" s="4">
        <v>43.8476</v>
      </c>
      <c r="Y349" s="4">
        <v>28.580100000000002</v>
      </c>
      <c r="Z349" s="4">
        <v>13.329523999999999</v>
      </c>
      <c r="AA349" s="10" t="s">
        <v>2934</v>
      </c>
      <c r="AB349" s="10" t="s">
        <v>2934</v>
      </c>
      <c r="AC349" s="4">
        <v>27.255352999999999</v>
      </c>
      <c r="AD349" s="4" t="s">
        <v>2934</v>
      </c>
      <c r="AE349" s="4" t="s">
        <v>2934</v>
      </c>
      <c r="AF349" s="4" t="s">
        <v>2924</v>
      </c>
      <c r="AG349" s="4" t="s">
        <v>2934</v>
      </c>
      <c r="AH349" s="4" t="s">
        <v>2934</v>
      </c>
      <c r="AI349" s="4">
        <v>0.83269899999999997</v>
      </c>
      <c r="AJ349" s="4">
        <v>0.83600099999999999</v>
      </c>
    </row>
    <row r="350" spans="1:36" x14ac:dyDescent="0.3">
      <c r="A350" s="1" t="s">
        <v>1004</v>
      </c>
      <c r="B350" s="2">
        <v>6157549</v>
      </c>
      <c r="C350" s="3" t="s">
        <v>2940</v>
      </c>
      <c r="D350" s="4">
        <v>744.46509605999995</v>
      </c>
      <c r="E350" s="3" t="s">
        <v>2930</v>
      </c>
      <c r="F350" s="3" t="s">
        <v>2953</v>
      </c>
      <c r="G350" s="3" t="s">
        <v>2954</v>
      </c>
      <c r="H350" s="3" t="s">
        <v>2955</v>
      </c>
      <c r="I350" s="3"/>
      <c r="J350" s="4">
        <v>0.73406000000000005</v>
      </c>
      <c r="K350" s="4">
        <v>-2.7535940000000001</v>
      </c>
      <c r="L350" s="4">
        <v>-2.129394</v>
      </c>
      <c r="M350" s="4">
        <v>-0.373367</v>
      </c>
      <c r="N350" s="4" t="s">
        <v>2934</v>
      </c>
      <c r="O350" s="4" t="s">
        <v>2934</v>
      </c>
      <c r="P350" s="4" t="s">
        <v>2934</v>
      </c>
      <c r="Q350" s="4" t="s">
        <v>2934</v>
      </c>
      <c r="R350" s="4" t="s">
        <v>2934</v>
      </c>
      <c r="S350" s="3" t="s">
        <v>4746</v>
      </c>
      <c r="T350" s="4">
        <v>48.03</v>
      </c>
      <c r="U350" s="4">
        <v>744.46509605999995</v>
      </c>
      <c r="V350" s="10" t="s">
        <v>2934</v>
      </c>
      <c r="W350" s="4">
        <v>4.0724547158026203</v>
      </c>
      <c r="X350" s="4">
        <v>49.51</v>
      </c>
      <c r="Y350" s="4">
        <v>47.14</v>
      </c>
      <c r="Z350" s="4" t="s">
        <v>2934</v>
      </c>
      <c r="AA350" s="10" t="s">
        <v>2934</v>
      </c>
      <c r="AB350" s="10" t="s">
        <v>2934</v>
      </c>
      <c r="AC350" s="4" t="s">
        <v>2934</v>
      </c>
      <c r="AD350" s="4" t="s">
        <v>2934</v>
      </c>
      <c r="AE350" s="4" t="s">
        <v>2934</v>
      </c>
      <c r="AF350" s="4" t="s">
        <v>2934</v>
      </c>
      <c r="AG350" s="4" t="s">
        <v>2934</v>
      </c>
      <c r="AH350" s="4" t="s">
        <v>2934</v>
      </c>
      <c r="AI350" s="4" t="s">
        <v>2934</v>
      </c>
      <c r="AJ350" s="4" t="s">
        <v>2934</v>
      </c>
    </row>
    <row r="351" spans="1:36" x14ac:dyDescent="0.3">
      <c r="A351" s="1" t="s">
        <v>1031</v>
      </c>
      <c r="B351" s="2">
        <v>5721593</v>
      </c>
      <c r="C351" s="3" t="s">
        <v>2935</v>
      </c>
      <c r="D351" s="4">
        <v>744.83027216000005</v>
      </c>
      <c r="E351" s="3" t="s">
        <v>2930</v>
      </c>
      <c r="F351" s="3" t="s">
        <v>2953</v>
      </c>
      <c r="G351" s="3" t="s">
        <v>2954</v>
      </c>
      <c r="H351" s="3" t="s">
        <v>2955</v>
      </c>
      <c r="I351" s="3"/>
      <c r="J351" s="4">
        <v>11.223022</v>
      </c>
      <c r="K351" s="4">
        <v>-5.9610709999999996</v>
      </c>
      <c r="L351" s="4">
        <v>-1.7164649999999999</v>
      </c>
      <c r="M351" s="4">
        <v>-1.778907</v>
      </c>
      <c r="N351" s="4">
        <v>5.8295630000000003</v>
      </c>
      <c r="O351" s="4">
        <v>15.413759000000001</v>
      </c>
      <c r="P351" s="4">
        <v>0.94481499999999996</v>
      </c>
      <c r="Q351" s="4" t="s">
        <v>2934</v>
      </c>
      <c r="R351" s="4">
        <v>23.66065</v>
      </c>
      <c r="S351" s="3" t="s">
        <v>4773</v>
      </c>
      <c r="T351" s="4">
        <v>15.46</v>
      </c>
      <c r="U351" s="4">
        <v>744.83027216000005</v>
      </c>
      <c r="V351" s="10">
        <v>1246.8302719999999</v>
      </c>
      <c r="W351" s="4">
        <v>7.1410090556274302</v>
      </c>
      <c r="X351" s="4">
        <v>16.739999999999998</v>
      </c>
      <c r="Y351" s="4">
        <v>13.72</v>
      </c>
      <c r="Z351" s="4">
        <v>5.8295630000000003</v>
      </c>
      <c r="AA351" s="10" t="s">
        <v>2934</v>
      </c>
      <c r="AB351" s="10" t="s">
        <v>2934</v>
      </c>
      <c r="AC351" s="4">
        <v>14.300502</v>
      </c>
      <c r="AD351" s="4" t="s">
        <v>2934</v>
      </c>
      <c r="AE351" s="4" t="s">
        <v>2934</v>
      </c>
      <c r="AF351" s="4" t="s">
        <v>2934</v>
      </c>
      <c r="AG351" s="4" t="s">
        <v>2934</v>
      </c>
      <c r="AH351" s="4" t="s">
        <v>2934</v>
      </c>
      <c r="AI351" s="4">
        <v>0.94481499999999996</v>
      </c>
      <c r="AJ351" s="4">
        <v>0.94481499999999996</v>
      </c>
    </row>
    <row r="352" spans="1:36" x14ac:dyDescent="0.3">
      <c r="A352" s="1" t="s">
        <v>1854</v>
      </c>
      <c r="B352" s="2">
        <v>101687</v>
      </c>
      <c r="C352" s="3" t="s">
        <v>2940</v>
      </c>
      <c r="D352" s="4">
        <v>747.18306870000004</v>
      </c>
      <c r="E352" s="3" t="s">
        <v>2930</v>
      </c>
      <c r="F352" s="3" t="s">
        <v>2931</v>
      </c>
      <c r="G352" s="3" t="s">
        <v>2931</v>
      </c>
      <c r="H352" s="3" t="s">
        <v>2932</v>
      </c>
      <c r="I352" s="3" t="s">
        <v>2933</v>
      </c>
      <c r="J352" s="4">
        <v>64.975538999999998</v>
      </c>
      <c r="K352" s="4">
        <v>18.570125999999998</v>
      </c>
      <c r="L352" s="4">
        <v>-7.5071110000000001</v>
      </c>
      <c r="M352" s="4">
        <v>-0.79537999999999998</v>
      </c>
      <c r="N352" s="4">
        <v>11.824675324675299</v>
      </c>
      <c r="O352" s="4">
        <v>83.226691000000002</v>
      </c>
      <c r="P352" s="4">
        <v>1.9046920000000001</v>
      </c>
      <c r="Q352" s="4" t="s">
        <v>2934</v>
      </c>
      <c r="R352" s="4" t="s">
        <v>2934</v>
      </c>
      <c r="S352" s="3" t="s">
        <v>5594</v>
      </c>
      <c r="T352" s="5">
        <v>91.05</v>
      </c>
      <c r="U352" s="4">
        <v>747.18306870000004</v>
      </c>
      <c r="V352" s="10" t="s">
        <v>2934</v>
      </c>
      <c r="W352" s="4">
        <v>4.3931905546403097E-2</v>
      </c>
      <c r="X352" s="4">
        <v>105.44</v>
      </c>
      <c r="Y352" s="4">
        <v>49.07</v>
      </c>
      <c r="Z352" s="4">
        <v>11.836973</v>
      </c>
      <c r="AA352" s="10">
        <v>8.7087517933999994</v>
      </c>
      <c r="AB352" s="10">
        <v>8.9572060993000004</v>
      </c>
      <c r="AC352" s="4" t="s">
        <v>2934</v>
      </c>
      <c r="AD352" s="4" t="s">
        <v>2934</v>
      </c>
      <c r="AE352" s="4" t="s">
        <v>2934</v>
      </c>
      <c r="AF352" s="4" t="s">
        <v>2934</v>
      </c>
      <c r="AG352" s="4" t="s">
        <v>2934</v>
      </c>
      <c r="AH352" s="4" t="s">
        <v>2934</v>
      </c>
      <c r="AI352" s="4">
        <v>1.9046920000000001</v>
      </c>
      <c r="AJ352" s="4">
        <v>1.9046920000000001</v>
      </c>
    </row>
    <row r="353" spans="1:36" x14ac:dyDescent="0.3">
      <c r="A353" s="1" t="s">
        <v>2399</v>
      </c>
      <c r="B353" s="2">
        <v>8698396</v>
      </c>
      <c r="C353" s="3" t="s">
        <v>2940</v>
      </c>
      <c r="D353" s="4">
        <v>749.16449999999998</v>
      </c>
      <c r="E353" s="3" t="s">
        <v>2930</v>
      </c>
      <c r="F353" s="3" t="s">
        <v>2953</v>
      </c>
      <c r="G353" s="3" t="s">
        <v>2954</v>
      </c>
      <c r="H353" s="3" t="s">
        <v>2955</v>
      </c>
      <c r="I353" s="3"/>
      <c r="J353" s="4">
        <v>3.5783369999999999</v>
      </c>
      <c r="K353" s="4">
        <v>-3.6437249999999999</v>
      </c>
      <c r="L353" s="4">
        <v>-3.7735850000000002</v>
      </c>
      <c r="M353" s="4">
        <v>0.23397299999999999</v>
      </c>
      <c r="N353" s="4" t="s">
        <v>2934</v>
      </c>
      <c r="O353" s="4" t="s">
        <v>2934</v>
      </c>
      <c r="P353" s="4" t="s">
        <v>2934</v>
      </c>
      <c r="Q353" s="4" t="s">
        <v>2934</v>
      </c>
      <c r="R353" s="4" t="s">
        <v>2934</v>
      </c>
      <c r="S353" s="3" t="s">
        <v>6138</v>
      </c>
      <c r="T353" s="4">
        <v>21.42</v>
      </c>
      <c r="U353" s="4">
        <v>749.16449999999998</v>
      </c>
      <c r="V353" s="10" t="s">
        <v>2934</v>
      </c>
      <c r="W353" s="4">
        <v>7.2418487394957998</v>
      </c>
      <c r="X353" s="4">
        <v>22.44</v>
      </c>
      <c r="Y353" s="4">
        <v>20.010000000000002</v>
      </c>
      <c r="Z353" s="4" t="s">
        <v>2934</v>
      </c>
      <c r="AA353" s="10" t="s">
        <v>2934</v>
      </c>
      <c r="AB353" s="10" t="s">
        <v>2934</v>
      </c>
      <c r="AC353" s="4" t="s">
        <v>2934</v>
      </c>
      <c r="AD353" s="4" t="s">
        <v>2934</v>
      </c>
      <c r="AE353" s="4" t="s">
        <v>2934</v>
      </c>
      <c r="AF353" s="4" t="s">
        <v>2934</v>
      </c>
      <c r="AG353" s="4" t="s">
        <v>2934</v>
      </c>
      <c r="AH353" s="4" t="s">
        <v>2934</v>
      </c>
      <c r="AI353" s="4" t="s">
        <v>2934</v>
      </c>
      <c r="AJ353" s="4" t="s">
        <v>2934</v>
      </c>
    </row>
    <row r="354" spans="1:36" x14ac:dyDescent="0.3">
      <c r="A354" s="1" t="s">
        <v>2789</v>
      </c>
      <c r="B354" s="2">
        <v>4056927</v>
      </c>
      <c r="C354" s="3" t="s">
        <v>2935</v>
      </c>
      <c r="D354" s="4">
        <v>750.16333152000004</v>
      </c>
      <c r="E354" s="3" t="s">
        <v>2936</v>
      </c>
      <c r="F354" s="3" t="s">
        <v>2937</v>
      </c>
      <c r="G354" s="3" t="s">
        <v>3044</v>
      </c>
      <c r="H354" s="3" t="s">
        <v>3099</v>
      </c>
      <c r="I354" s="3" t="s">
        <v>3721</v>
      </c>
      <c r="J354" s="4">
        <v>-32.435597000000001</v>
      </c>
      <c r="K354" s="4">
        <v>-9.3717279999999992</v>
      </c>
      <c r="L354" s="4">
        <v>-11.72871</v>
      </c>
      <c r="M354" s="4">
        <v>1.763668</v>
      </c>
      <c r="N354" s="4" t="s">
        <v>2924</v>
      </c>
      <c r="O354" s="4">
        <v>8.8997430000000008</v>
      </c>
      <c r="P354" s="4">
        <v>3.741085</v>
      </c>
      <c r="Q354" s="4" t="s">
        <v>2924</v>
      </c>
      <c r="R354" s="4" t="s">
        <v>2924</v>
      </c>
      <c r="S354" s="3" t="s">
        <v>6527</v>
      </c>
      <c r="T354" s="4">
        <v>17.309999999999999</v>
      </c>
      <c r="U354" s="4">
        <v>750.16333152000004</v>
      </c>
      <c r="V354" s="10">
        <v>1099.718331</v>
      </c>
      <c r="W354" s="4">
        <v>1.8486424032351201</v>
      </c>
      <c r="X354" s="4">
        <v>30.07</v>
      </c>
      <c r="Y354" s="4">
        <v>15.94</v>
      </c>
      <c r="Z354" s="4" t="s">
        <v>2924</v>
      </c>
      <c r="AA354" s="10">
        <v>21.4897579143</v>
      </c>
      <c r="AB354" s="10">
        <v>13.465368099999999</v>
      </c>
      <c r="AC354" s="4">
        <v>0.51726499999999997</v>
      </c>
      <c r="AD354" s="4">
        <v>0.60670104729079999</v>
      </c>
      <c r="AE354" s="4">
        <v>0.56569327379169998</v>
      </c>
      <c r="AF354" s="4" t="s">
        <v>2924</v>
      </c>
      <c r="AG354" s="4">
        <v>7.2600313515632999</v>
      </c>
      <c r="AH354" s="4">
        <v>6.9543582458615001</v>
      </c>
      <c r="AI354" s="4">
        <v>3.741085</v>
      </c>
      <c r="AJ354" s="4" t="s">
        <v>2924</v>
      </c>
    </row>
    <row r="355" spans="1:36" x14ac:dyDescent="0.3">
      <c r="A355" s="1" t="s">
        <v>2271</v>
      </c>
      <c r="B355" s="2">
        <v>4973225</v>
      </c>
      <c r="C355" s="3" t="s">
        <v>2919</v>
      </c>
      <c r="D355" s="4">
        <v>751.12105770000005</v>
      </c>
      <c r="E355" s="3" t="s">
        <v>2945</v>
      </c>
      <c r="F355" s="3" t="s">
        <v>2946</v>
      </c>
      <c r="G355" s="3" t="s">
        <v>2947</v>
      </c>
      <c r="H355" s="3" t="s">
        <v>2948</v>
      </c>
      <c r="I355" s="3" t="s">
        <v>2949</v>
      </c>
      <c r="J355" s="4">
        <v>14.498645</v>
      </c>
      <c r="K355" s="4">
        <v>7.3697590000000002</v>
      </c>
      <c r="L355" s="4">
        <v>0.83532200000000001</v>
      </c>
      <c r="M355" s="4">
        <v>-0.236128</v>
      </c>
      <c r="N355" s="4" t="s">
        <v>2924</v>
      </c>
      <c r="O355" s="4" t="s">
        <v>2924</v>
      </c>
      <c r="P355" s="4">
        <v>1.6903379999999999</v>
      </c>
      <c r="Q355" s="4" t="s">
        <v>2924</v>
      </c>
      <c r="R355" s="4">
        <v>17.789743000000001</v>
      </c>
      <c r="S355" s="3" t="s">
        <v>6010</v>
      </c>
      <c r="T355" s="4">
        <v>8.4499999999999993</v>
      </c>
      <c r="U355" s="4">
        <v>751.12105770000005</v>
      </c>
      <c r="V355" s="10">
        <v>702.86605699999996</v>
      </c>
      <c r="W355" s="4">
        <v>0</v>
      </c>
      <c r="X355" s="4">
        <v>9.76</v>
      </c>
      <c r="Y355" s="4">
        <v>5.61</v>
      </c>
      <c r="Z355" s="4" t="s">
        <v>2924</v>
      </c>
      <c r="AA355" s="10">
        <v>112.66666666659999</v>
      </c>
      <c r="AB355" s="10">
        <v>187.77777777770001</v>
      </c>
      <c r="AC355" s="4">
        <v>2.0689510000000002</v>
      </c>
      <c r="AD355" s="4">
        <v>2.0768861956781999</v>
      </c>
      <c r="AE355" s="4">
        <v>2.1295443479106</v>
      </c>
      <c r="AF355" s="4" t="s">
        <v>2924</v>
      </c>
      <c r="AG355" s="4">
        <v>19.826969167842002</v>
      </c>
      <c r="AH355" s="4">
        <v>19.0996211141304</v>
      </c>
      <c r="AI355" s="4">
        <v>1.6903379999999999</v>
      </c>
      <c r="AJ355" s="4" t="s">
        <v>2924</v>
      </c>
    </row>
    <row r="356" spans="1:36" x14ac:dyDescent="0.3">
      <c r="A356" s="1" t="s">
        <v>507</v>
      </c>
      <c r="B356" s="2">
        <v>5176861</v>
      </c>
      <c r="C356" s="3" t="s">
        <v>2940</v>
      </c>
      <c r="D356" s="4">
        <v>751.43588582999996</v>
      </c>
      <c r="E356" s="3" t="s">
        <v>2920</v>
      </c>
      <c r="F356" s="3" t="s">
        <v>2960</v>
      </c>
      <c r="G356" s="3" t="s">
        <v>2973</v>
      </c>
      <c r="H356" s="3" t="s">
        <v>3004</v>
      </c>
      <c r="I356" s="3" t="s">
        <v>3313</v>
      </c>
      <c r="J356" s="4">
        <v>24.328081999999998</v>
      </c>
      <c r="K356" s="4">
        <v>-3.697057</v>
      </c>
      <c r="L356" s="4">
        <v>-11.859396</v>
      </c>
      <c r="M356" s="4">
        <v>-2.542681</v>
      </c>
      <c r="N356" s="4">
        <v>127.761905</v>
      </c>
      <c r="O356" s="4">
        <v>21.361464999999999</v>
      </c>
      <c r="P356" s="4">
        <v>1.7017629999999999</v>
      </c>
      <c r="Q356" s="4">
        <v>32.484862999999997</v>
      </c>
      <c r="R356" s="4">
        <v>16.007801000000001</v>
      </c>
      <c r="S356" s="3" t="s">
        <v>4250</v>
      </c>
      <c r="T356" s="4">
        <v>26.83</v>
      </c>
      <c r="U356" s="4">
        <v>751.43588582999996</v>
      </c>
      <c r="V356" s="10">
        <v>498.39088500000003</v>
      </c>
      <c r="W356" s="4">
        <v>0</v>
      </c>
      <c r="X356" s="4">
        <v>35.840000000000003</v>
      </c>
      <c r="Y356" s="4">
        <v>16.965</v>
      </c>
      <c r="Z356" s="4">
        <v>127.761905</v>
      </c>
      <c r="AA356" s="10" t="s">
        <v>2924</v>
      </c>
      <c r="AB356" s="10">
        <v>76.414798781000002</v>
      </c>
      <c r="AC356" s="4">
        <v>1.5980319999999999</v>
      </c>
      <c r="AD356" s="4">
        <v>1.7923990138748001</v>
      </c>
      <c r="AE356" s="4">
        <v>1.5288319075018</v>
      </c>
      <c r="AF356" s="4">
        <v>32.484862999999997</v>
      </c>
      <c r="AG356" s="4" t="s">
        <v>2924</v>
      </c>
      <c r="AH356" s="4">
        <v>25.428106377551</v>
      </c>
      <c r="AI356" s="4">
        <v>1.7017629999999999</v>
      </c>
      <c r="AJ356" s="4">
        <v>2.2712270000000001</v>
      </c>
    </row>
    <row r="357" spans="1:36" x14ac:dyDescent="0.3">
      <c r="A357" s="1" t="s">
        <v>1728</v>
      </c>
      <c r="B357" s="2">
        <v>4988965</v>
      </c>
      <c r="C357" s="3" t="s">
        <v>2935</v>
      </c>
      <c r="D357" s="4">
        <v>751.56148440000004</v>
      </c>
      <c r="E357" s="3" t="s">
        <v>2936</v>
      </c>
      <c r="F357" s="3" t="s">
        <v>2937</v>
      </c>
      <c r="G357" s="3" t="s">
        <v>3044</v>
      </c>
      <c r="H357" s="3" t="s">
        <v>3099</v>
      </c>
      <c r="I357" s="3" t="s">
        <v>3582</v>
      </c>
      <c r="J357" s="4">
        <v>55.355876000000002</v>
      </c>
      <c r="K357" s="4">
        <v>9.1362129999999997</v>
      </c>
      <c r="L357" s="4">
        <v>-12.071735</v>
      </c>
      <c r="M357" s="4">
        <v>-1.998807</v>
      </c>
      <c r="N357" s="4">
        <v>10.915433999999999</v>
      </c>
      <c r="O357" s="4">
        <v>39.818182</v>
      </c>
      <c r="P357" s="4">
        <v>1.9017569999999999</v>
      </c>
      <c r="Q357" s="4">
        <v>7.1810289999999997</v>
      </c>
      <c r="R357" s="4">
        <v>96.028254000000004</v>
      </c>
      <c r="S357" s="3" t="s">
        <v>5469</v>
      </c>
      <c r="T357" s="4">
        <v>65.7</v>
      </c>
      <c r="U357" s="4">
        <v>751.56148440000004</v>
      </c>
      <c r="V357" s="10">
        <v>776.55648399999995</v>
      </c>
      <c r="W357" s="4">
        <v>1.1567732115677301</v>
      </c>
      <c r="X357" s="4">
        <v>78.25</v>
      </c>
      <c r="Y357" s="4">
        <v>38.330199999999998</v>
      </c>
      <c r="Z357" s="4">
        <v>10.915433999999999</v>
      </c>
      <c r="AA357" s="10">
        <v>11.2307692307</v>
      </c>
      <c r="AB357" s="10">
        <v>11.386481802400001</v>
      </c>
      <c r="AC357" s="4">
        <v>0.58307100000000001</v>
      </c>
      <c r="AD357" s="4">
        <v>0.57124943651610005</v>
      </c>
      <c r="AE357" s="4">
        <v>0.58568254317820001</v>
      </c>
      <c r="AF357" s="4">
        <v>7.1810289999999997</v>
      </c>
      <c r="AG357" s="4">
        <v>7.3018945369064001</v>
      </c>
      <c r="AH357" s="4">
        <v>7.4311625263158003</v>
      </c>
      <c r="AI357" s="4">
        <v>1.9017569999999999</v>
      </c>
      <c r="AJ357" s="4">
        <v>2.0031099999999999</v>
      </c>
    </row>
    <row r="358" spans="1:36" x14ac:dyDescent="0.3">
      <c r="A358" s="1" t="s">
        <v>49</v>
      </c>
      <c r="B358" s="2">
        <v>4698704</v>
      </c>
      <c r="C358" s="3" t="s">
        <v>2935</v>
      </c>
      <c r="D358" s="4">
        <v>752.74521344000004</v>
      </c>
      <c r="E358" s="3" t="s">
        <v>3031</v>
      </c>
      <c r="F358" s="3" t="s">
        <v>3031</v>
      </c>
      <c r="G358" s="3" t="s">
        <v>3032</v>
      </c>
      <c r="H358" s="3" t="s">
        <v>3033</v>
      </c>
      <c r="I358" s="3" t="s">
        <v>3034</v>
      </c>
      <c r="J358" s="4">
        <v>-6.0080109999999998</v>
      </c>
      <c r="K358" s="4">
        <v>-7.8835459999999999</v>
      </c>
      <c r="L358" s="4">
        <v>-10.942442</v>
      </c>
      <c r="M358" s="4">
        <v>0.39215699999999998</v>
      </c>
      <c r="N358" s="4">
        <v>19.872971</v>
      </c>
      <c r="O358" s="4" t="s">
        <v>2924</v>
      </c>
      <c r="P358" s="4">
        <v>0.98217699999999997</v>
      </c>
      <c r="Q358" s="4">
        <v>5.515466</v>
      </c>
      <c r="R358" s="4" t="s">
        <v>2924</v>
      </c>
      <c r="S358" s="3" t="s">
        <v>3796</v>
      </c>
      <c r="T358" s="4">
        <v>28.16</v>
      </c>
      <c r="U358" s="4">
        <v>752.74521344000004</v>
      </c>
      <c r="V358" s="10">
        <v>1041.375213</v>
      </c>
      <c r="W358" s="4">
        <v>2.2727272727272698</v>
      </c>
      <c r="X358" s="4">
        <v>33</v>
      </c>
      <c r="Y358" s="4">
        <v>20.86</v>
      </c>
      <c r="Z358" s="4">
        <v>19.872971</v>
      </c>
      <c r="AA358" s="10">
        <v>9.2479474548000002</v>
      </c>
      <c r="AB358" s="10">
        <v>18.773333333299998</v>
      </c>
      <c r="AC358" s="4">
        <v>0.662999</v>
      </c>
      <c r="AD358" s="4">
        <v>0.64031433147850003</v>
      </c>
      <c r="AE358" s="4">
        <v>0.66652279377879997</v>
      </c>
      <c r="AF358" s="4">
        <v>5.515466</v>
      </c>
      <c r="AG358" s="4">
        <v>5.5882758948216003</v>
      </c>
      <c r="AH358" s="4">
        <v>7.5271067076255997</v>
      </c>
      <c r="AI358" s="4">
        <v>0.98217699999999997</v>
      </c>
      <c r="AJ358" s="4">
        <v>1.129699</v>
      </c>
    </row>
    <row r="359" spans="1:36" x14ac:dyDescent="0.3">
      <c r="A359" s="1" t="s">
        <v>478</v>
      </c>
      <c r="B359" s="2">
        <v>4246977</v>
      </c>
      <c r="C359" s="3" t="s">
        <v>2919</v>
      </c>
      <c r="D359" s="4">
        <v>752.93920749999995</v>
      </c>
      <c r="E359" s="3" t="s">
        <v>2945</v>
      </c>
      <c r="F359" s="3" t="s">
        <v>2990</v>
      </c>
      <c r="G359" s="3" t="s">
        <v>2990</v>
      </c>
      <c r="H359" s="3" t="s">
        <v>3029</v>
      </c>
      <c r="I359" s="3" t="s">
        <v>3030</v>
      </c>
      <c r="J359" s="18">
        <v>-56.614564000000001</v>
      </c>
      <c r="K359" s="18">
        <v>-29.622758000000001</v>
      </c>
      <c r="L359" s="18">
        <v>-10.815047</v>
      </c>
      <c r="M359" s="18">
        <v>-1.0434779999999999</v>
      </c>
      <c r="N359" s="4" t="s">
        <v>2924</v>
      </c>
      <c r="O359" s="4" t="s">
        <v>2924</v>
      </c>
      <c r="P359" s="4">
        <v>0.26512599999999997</v>
      </c>
      <c r="Q359" s="4">
        <v>10.403328999999999</v>
      </c>
      <c r="R359" s="4" t="s">
        <v>2924</v>
      </c>
      <c r="S359" s="3" t="s">
        <v>4221</v>
      </c>
      <c r="T359" s="4">
        <v>11.38</v>
      </c>
      <c r="U359" s="4">
        <v>752.93920749999995</v>
      </c>
      <c r="V359" s="10">
        <v>5292.8992070000004</v>
      </c>
      <c r="W359" s="4">
        <v>0</v>
      </c>
      <c r="X359" s="18">
        <v>26.585000000000001</v>
      </c>
      <c r="Y359" s="18">
        <v>10.595499999999999</v>
      </c>
      <c r="Z359" s="4" t="s">
        <v>2924</v>
      </c>
      <c r="AA359" s="10">
        <v>55.756981871599997</v>
      </c>
      <c r="AB359" s="10" t="s">
        <v>2924</v>
      </c>
      <c r="AC359" s="4">
        <v>0.85726000000000002</v>
      </c>
      <c r="AD359" s="4">
        <v>0.72113140505600004</v>
      </c>
      <c r="AE359" s="4">
        <v>0.84394398895550005</v>
      </c>
      <c r="AF359" s="4">
        <v>10.403328999999999</v>
      </c>
      <c r="AG359" s="4">
        <v>5.9402471439021998</v>
      </c>
      <c r="AH359" s="4">
        <v>8.4904367388659008</v>
      </c>
      <c r="AI359" s="4">
        <v>0.26512599999999997</v>
      </c>
      <c r="AJ359" s="4">
        <v>0.26823200000000003</v>
      </c>
    </row>
    <row r="360" spans="1:36" x14ac:dyDescent="0.3">
      <c r="A360" s="1" t="s">
        <v>41</v>
      </c>
      <c r="B360" s="2">
        <v>9995793</v>
      </c>
      <c r="C360" s="3" t="s">
        <v>2956</v>
      </c>
      <c r="D360" s="4">
        <v>753.56697835</v>
      </c>
      <c r="E360" s="3" t="s">
        <v>2936</v>
      </c>
      <c r="F360" s="3" t="s">
        <v>2937</v>
      </c>
      <c r="G360" s="3" t="s">
        <v>2993</v>
      </c>
      <c r="H360" s="3" t="s">
        <v>2994</v>
      </c>
      <c r="I360" s="3" t="s">
        <v>3015</v>
      </c>
      <c r="J360" s="4">
        <v>104.895105</v>
      </c>
      <c r="K360" s="4">
        <v>11.832060999999999</v>
      </c>
      <c r="L360" s="4">
        <v>5.5475500000000002</v>
      </c>
      <c r="M360" s="4">
        <v>4.7925610000000001</v>
      </c>
      <c r="N360" s="4" t="s">
        <v>2924</v>
      </c>
      <c r="O360" s="4" t="s">
        <v>2924</v>
      </c>
      <c r="P360" s="4" t="s">
        <v>2924</v>
      </c>
      <c r="Q360" s="4" t="s">
        <v>2924</v>
      </c>
      <c r="R360" s="4">
        <v>108.604643</v>
      </c>
      <c r="S360" s="3" t="s">
        <v>3788</v>
      </c>
      <c r="T360" s="4">
        <v>14.65</v>
      </c>
      <c r="U360" s="4">
        <v>753.56697835</v>
      </c>
      <c r="V360" s="10">
        <v>748.46786799999995</v>
      </c>
      <c r="W360" s="4">
        <v>0</v>
      </c>
      <c r="X360" s="4">
        <v>15.005000000000001</v>
      </c>
      <c r="Y360" s="5">
        <v>6.25</v>
      </c>
      <c r="Z360" s="4" t="s">
        <v>2924</v>
      </c>
      <c r="AA360" s="10">
        <v>112.69230769230001</v>
      </c>
      <c r="AB360" s="10" t="s">
        <v>2924</v>
      </c>
      <c r="AC360" s="4">
        <v>4.7080970000000004</v>
      </c>
      <c r="AD360" s="4">
        <v>3.0154415173181999</v>
      </c>
      <c r="AE360" s="4">
        <v>3.7355608689270001</v>
      </c>
      <c r="AF360" s="4" t="s">
        <v>2924</v>
      </c>
      <c r="AG360" s="4">
        <v>57.647055311260999</v>
      </c>
      <c r="AH360" s="4" t="s">
        <v>2924</v>
      </c>
      <c r="AI360" s="4" t="s">
        <v>2924</v>
      </c>
      <c r="AJ360" s="4" t="s">
        <v>2924</v>
      </c>
    </row>
    <row r="361" spans="1:36" x14ac:dyDescent="0.3">
      <c r="A361" s="1" t="s">
        <v>695</v>
      </c>
      <c r="B361" s="2">
        <v>4227418</v>
      </c>
      <c r="C361" s="3" t="s">
        <v>2919</v>
      </c>
      <c r="D361" s="4">
        <v>754.79348734999996</v>
      </c>
      <c r="E361" s="3" t="s">
        <v>2930</v>
      </c>
      <c r="F361" s="3" t="s">
        <v>2931</v>
      </c>
      <c r="G361" s="3" t="s">
        <v>2931</v>
      </c>
      <c r="H361" s="3" t="s">
        <v>2932</v>
      </c>
      <c r="I361" s="3" t="s">
        <v>2933</v>
      </c>
      <c r="J361" s="4">
        <v>12.739323000000001</v>
      </c>
      <c r="K361" s="4">
        <v>-6.5893839999999999</v>
      </c>
      <c r="L361" s="5">
        <v>-12.862833999999999</v>
      </c>
      <c r="M361" s="4">
        <v>-1.3530930000000001</v>
      </c>
      <c r="N361" s="4">
        <v>10.4149659863946</v>
      </c>
      <c r="O361" s="4">
        <v>8.0325290000000003</v>
      </c>
      <c r="P361" s="4">
        <v>0.97802500000000003</v>
      </c>
      <c r="Q361" s="4" t="s">
        <v>2934</v>
      </c>
      <c r="R361" s="4" t="s">
        <v>2934</v>
      </c>
      <c r="S361" s="3" t="s">
        <v>4438</v>
      </c>
      <c r="T361" s="4">
        <v>15.31</v>
      </c>
      <c r="U361" s="4">
        <v>754.79348734999996</v>
      </c>
      <c r="V361" s="10" t="s">
        <v>2934</v>
      </c>
      <c r="W361" s="4">
        <v>0</v>
      </c>
      <c r="X361" s="4">
        <v>19.22</v>
      </c>
      <c r="Y361" s="4">
        <v>10.64</v>
      </c>
      <c r="Z361" s="4">
        <v>10.414966</v>
      </c>
      <c r="AA361" s="10">
        <v>9.1858162835999995</v>
      </c>
      <c r="AB361" s="10">
        <v>9.7103388787</v>
      </c>
      <c r="AC361" s="4" t="s">
        <v>2934</v>
      </c>
      <c r="AD361" s="4" t="s">
        <v>2934</v>
      </c>
      <c r="AE361" s="4" t="s">
        <v>2934</v>
      </c>
      <c r="AF361" s="4" t="s">
        <v>2934</v>
      </c>
      <c r="AG361" s="4" t="s">
        <v>2934</v>
      </c>
      <c r="AH361" s="4" t="s">
        <v>2934</v>
      </c>
      <c r="AI361" s="4">
        <v>0.97802500000000003</v>
      </c>
      <c r="AJ361" s="4">
        <v>1.0157229999999999</v>
      </c>
    </row>
    <row r="362" spans="1:36" x14ac:dyDescent="0.3">
      <c r="A362" s="1" t="s">
        <v>205</v>
      </c>
      <c r="B362" s="2">
        <v>4773424</v>
      </c>
      <c r="C362" s="3" t="s">
        <v>2956</v>
      </c>
      <c r="D362" s="4">
        <v>755.98670654</v>
      </c>
      <c r="E362" s="3" t="s">
        <v>2925</v>
      </c>
      <c r="F362" s="3" t="s">
        <v>2926</v>
      </c>
      <c r="G362" s="3" t="s">
        <v>2927</v>
      </c>
      <c r="H362" s="3" t="s">
        <v>3024</v>
      </c>
      <c r="I362" s="3" t="s">
        <v>3180</v>
      </c>
      <c r="J362" s="4">
        <v>-20.848485</v>
      </c>
      <c r="K362" s="4">
        <v>-8.0281690000000001</v>
      </c>
      <c r="L362" s="4">
        <v>-9.4313450000000003</v>
      </c>
      <c r="M362" s="4">
        <v>-3.5450520000000001</v>
      </c>
      <c r="N362" s="4">
        <v>41.329113999999997</v>
      </c>
      <c r="O362" s="4">
        <v>5.5338979999999998</v>
      </c>
      <c r="P362" s="4">
        <v>2.6994630000000002</v>
      </c>
      <c r="Q362" s="4">
        <v>7.6750340000000001</v>
      </c>
      <c r="R362" s="4">
        <v>22.457538</v>
      </c>
      <c r="S362" s="3" t="s">
        <v>3952</v>
      </c>
      <c r="T362" s="5">
        <v>6.53</v>
      </c>
      <c r="U362" s="4">
        <v>755.98670654</v>
      </c>
      <c r="V362" s="10">
        <v>3161.3617060000001</v>
      </c>
      <c r="W362" s="4">
        <v>1.8376722817764199</v>
      </c>
      <c r="X362" s="4">
        <v>8.42</v>
      </c>
      <c r="Y362" s="5">
        <v>4.09</v>
      </c>
      <c r="Z362" s="4">
        <v>41.329113999999997</v>
      </c>
      <c r="AA362" s="10">
        <v>27.117940199300001</v>
      </c>
      <c r="AB362" s="10">
        <v>38.985074626799999</v>
      </c>
      <c r="AC362" s="4">
        <v>0.35231899999999999</v>
      </c>
      <c r="AD362" s="4">
        <v>0.36442731618129998</v>
      </c>
      <c r="AE362" s="4">
        <v>0.35686520340150002</v>
      </c>
      <c r="AF362" s="4">
        <v>7.6750340000000001</v>
      </c>
      <c r="AG362" s="4">
        <v>12.483643819723801</v>
      </c>
      <c r="AH362" s="4">
        <v>12.7519896979262</v>
      </c>
      <c r="AI362" s="4">
        <v>2.6994630000000002</v>
      </c>
      <c r="AJ362" s="4" t="s">
        <v>2924</v>
      </c>
    </row>
    <row r="363" spans="1:36" x14ac:dyDescent="0.3">
      <c r="A363" s="1" t="s">
        <v>421</v>
      </c>
      <c r="B363" s="2">
        <v>9221126</v>
      </c>
      <c r="C363" s="3" t="s">
        <v>2935</v>
      </c>
      <c r="D363" s="4">
        <v>756.06462854999995</v>
      </c>
      <c r="E363" s="3" t="s">
        <v>2930</v>
      </c>
      <c r="F363" s="3" t="s">
        <v>2953</v>
      </c>
      <c r="G363" s="3" t="s">
        <v>3049</v>
      </c>
      <c r="H363" s="3" t="s">
        <v>3050</v>
      </c>
      <c r="I363" s="3" t="s">
        <v>2971</v>
      </c>
      <c r="J363" s="4">
        <v>-21.639785</v>
      </c>
      <c r="K363" s="4">
        <v>1.0398609999999999</v>
      </c>
      <c r="L363" s="4">
        <v>-8.3333329999999997</v>
      </c>
      <c r="M363" s="4">
        <v>-2.345059</v>
      </c>
      <c r="N363" s="4" t="s">
        <v>2924</v>
      </c>
      <c r="O363" s="4">
        <v>6.5645396327123997</v>
      </c>
      <c r="P363" s="4">
        <v>0.69520599999999999</v>
      </c>
      <c r="Q363" s="4">
        <v>20.571487999999999</v>
      </c>
      <c r="R363" s="4">
        <v>4.7867759999999997</v>
      </c>
      <c r="S363" s="3" t="s">
        <v>4164</v>
      </c>
      <c r="T363" s="5">
        <v>5.83</v>
      </c>
      <c r="U363" s="4">
        <v>756.06462854999995</v>
      </c>
      <c r="V363" s="10">
        <v>3086.7106279999998</v>
      </c>
      <c r="W363" s="4">
        <v>10.9777015437393</v>
      </c>
      <c r="X363" s="5">
        <v>7.71</v>
      </c>
      <c r="Y363" s="5">
        <v>5.07</v>
      </c>
      <c r="Z363" s="4" t="s">
        <v>2924</v>
      </c>
      <c r="AA363" s="10">
        <v>16.8985507246</v>
      </c>
      <c r="AB363" s="10" t="s">
        <v>2924</v>
      </c>
      <c r="AC363" s="4">
        <v>8.1638490000000008</v>
      </c>
      <c r="AD363" s="4">
        <v>16.101776880542499</v>
      </c>
      <c r="AE363" s="4">
        <v>14.9477512251816</v>
      </c>
      <c r="AF363" s="4">
        <v>20.571487999999999</v>
      </c>
      <c r="AG363" s="4" t="s">
        <v>2934</v>
      </c>
      <c r="AH363" s="4" t="s">
        <v>2934</v>
      </c>
      <c r="AI363" s="4">
        <v>0.69520599999999999</v>
      </c>
      <c r="AJ363" s="4">
        <v>0.71975299999999998</v>
      </c>
    </row>
    <row r="364" spans="1:36" x14ac:dyDescent="0.3">
      <c r="A364" s="1" t="s">
        <v>1810</v>
      </c>
      <c r="B364" s="2">
        <v>115688548</v>
      </c>
      <c r="C364" s="3" t="s">
        <v>2940</v>
      </c>
      <c r="D364" s="4">
        <v>756.32449999999994</v>
      </c>
      <c r="E364" s="3" t="s">
        <v>2930</v>
      </c>
      <c r="F364" s="3" t="s">
        <v>2953</v>
      </c>
      <c r="G364" s="3" t="s">
        <v>2954</v>
      </c>
      <c r="H364" s="3" t="s">
        <v>2955</v>
      </c>
      <c r="I364" s="3"/>
      <c r="J364" s="4">
        <v>6.6506670000000003</v>
      </c>
      <c r="K364" s="4">
        <v>3.7478039999999999</v>
      </c>
      <c r="L364" s="4">
        <v>1.8980060000000001</v>
      </c>
      <c r="M364" s="4">
        <v>-3.7615000000000003E-2</v>
      </c>
      <c r="N364" s="4" t="s">
        <v>2934</v>
      </c>
      <c r="O364" s="4" t="s">
        <v>2934</v>
      </c>
      <c r="P364" s="4" t="s">
        <v>2934</v>
      </c>
      <c r="Q364" s="4" t="s">
        <v>2934</v>
      </c>
      <c r="R364" s="4" t="s">
        <v>2934</v>
      </c>
      <c r="S364" s="3" t="s">
        <v>5551</v>
      </c>
      <c r="T364" s="4">
        <v>53.15</v>
      </c>
      <c r="U364" s="4">
        <v>756.32449999999994</v>
      </c>
      <c r="V364" s="10" t="s">
        <v>2934</v>
      </c>
      <c r="W364" s="4">
        <v>14.0342427093133</v>
      </c>
      <c r="X364" s="4">
        <v>54.275199999999998</v>
      </c>
      <c r="Y364" s="4">
        <v>45.65</v>
      </c>
      <c r="Z364" s="4" t="s">
        <v>2934</v>
      </c>
      <c r="AA364" s="10" t="s">
        <v>2934</v>
      </c>
      <c r="AB364" s="10" t="s">
        <v>2934</v>
      </c>
      <c r="AC364" s="4" t="s">
        <v>2934</v>
      </c>
      <c r="AD364" s="4" t="s">
        <v>2934</v>
      </c>
      <c r="AE364" s="4" t="s">
        <v>2934</v>
      </c>
      <c r="AF364" s="4" t="s">
        <v>2934</v>
      </c>
      <c r="AG364" s="4" t="s">
        <v>2934</v>
      </c>
      <c r="AH364" s="4" t="s">
        <v>2934</v>
      </c>
      <c r="AI364" s="4" t="s">
        <v>2934</v>
      </c>
      <c r="AJ364" s="4" t="s">
        <v>2934</v>
      </c>
    </row>
    <row r="365" spans="1:36" x14ac:dyDescent="0.3">
      <c r="A365" s="1" t="s">
        <v>234</v>
      </c>
      <c r="B365" s="2">
        <v>4994267</v>
      </c>
      <c r="C365" s="3" t="s">
        <v>2919</v>
      </c>
      <c r="D365" s="4">
        <v>757.47529770000006</v>
      </c>
      <c r="E365" s="3" t="s">
        <v>2936</v>
      </c>
      <c r="F365" s="3" t="s">
        <v>2937</v>
      </c>
      <c r="G365" s="3" t="s">
        <v>3044</v>
      </c>
      <c r="H365" s="3" t="s">
        <v>3099</v>
      </c>
      <c r="I365" s="3" t="s">
        <v>3062</v>
      </c>
      <c r="J365" s="4">
        <v>-10.698924999999999</v>
      </c>
      <c r="K365" s="4">
        <v>4.7949529999999996</v>
      </c>
      <c r="L365" s="4">
        <v>-13.354198999999999</v>
      </c>
      <c r="M365" s="4">
        <v>-0.21027299999999999</v>
      </c>
      <c r="N365" s="4" t="s">
        <v>2924</v>
      </c>
      <c r="O365" s="4">
        <v>95.734870000000001</v>
      </c>
      <c r="P365" s="4">
        <v>1.199668</v>
      </c>
      <c r="Q365" s="4">
        <v>7.5646620000000002</v>
      </c>
      <c r="R365" s="4">
        <v>17.455971999999999</v>
      </c>
      <c r="S365" s="3" t="s">
        <v>3981</v>
      </c>
      <c r="T365" s="4">
        <v>33.22</v>
      </c>
      <c r="U365" s="4">
        <v>757.47529770000006</v>
      </c>
      <c r="V365" s="10">
        <v>810.175297</v>
      </c>
      <c r="W365" s="4">
        <v>1.5653220951234199</v>
      </c>
      <c r="X365" s="4">
        <v>44.74</v>
      </c>
      <c r="Y365" s="4">
        <v>28.46</v>
      </c>
      <c r="Z365" s="4" t="s">
        <v>2924</v>
      </c>
      <c r="AA365" s="10">
        <v>14.226980727999999</v>
      </c>
      <c r="AB365" s="10">
        <v>16.693467336600001</v>
      </c>
      <c r="AC365" s="4">
        <v>0.63132200000000005</v>
      </c>
      <c r="AD365" s="4">
        <v>0.60339263945779997</v>
      </c>
      <c r="AE365" s="4">
        <v>0.6136761831541</v>
      </c>
      <c r="AF365" s="4">
        <v>7.5646620000000002</v>
      </c>
      <c r="AG365" s="4">
        <v>8.3695795144627994</v>
      </c>
      <c r="AH365" s="4">
        <v>8.8543748306011008</v>
      </c>
      <c r="AI365" s="4">
        <v>1.199668</v>
      </c>
      <c r="AJ365" s="4">
        <v>1.2775939999999999</v>
      </c>
    </row>
    <row r="366" spans="1:36" x14ac:dyDescent="0.3">
      <c r="A366" s="1" t="s">
        <v>449</v>
      </c>
      <c r="B366" s="2">
        <v>4149828</v>
      </c>
      <c r="C366" s="3" t="s">
        <v>2919</v>
      </c>
      <c r="D366" s="4">
        <v>759.51080805000004</v>
      </c>
      <c r="E366" s="3" t="s">
        <v>2930</v>
      </c>
      <c r="F366" s="3" t="s">
        <v>2931</v>
      </c>
      <c r="G366" s="3" t="s">
        <v>2931</v>
      </c>
      <c r="H366" s="3" t="s">
        <v>2932</v>
      </c>
      <c r="I366" s="3" t="s">
        <v>2933</v>
      </c>
      <c r="J366" s="4">
        <v>4.3002029999999998</v>
      </c>
      <c r="K366" s="4">
        <v>1.9024970000000001</v>
      </c>
      <c r="L366" s="4">
        <v>-10.480501</v>
      </c>
      <c r="M366" s="4">
        <v>-0.86755400000000005</v>
      </c>
      <c r="N366" s="4">
        <v>11.0818965517241</v>
      </c>
      <c r="O366" s="4">
        <v>12.414293000000001</v>
      </c>
      <c r="P366" s="4">
        <v>1.0454190000000001</v>
      </c>
      <c r="Q366" s="4" t="s">
        <v>2934</v>
      </c>
      <c r="R366" s="4" t="s">
        <v>2934</v>
      </c>
      <c r="S366" s="3" t="s">
        <v>4192</v>
      </c>
      <c r="T366" s="4">
        <v>25.71</v>
      </c>
      <c r="U366" s="4">
        <v>759.51080805000004</v>
      </c>
      <c r="V366" s="10" t="s">
        <v>2934</v>
      </c>
      <c r="W366" s="4">
        <v>2.1781408012446501</v>
      </c>
      <c r="X366" s="4">
        <v>30.297799999999999</v>
      </c>
      <c r="Y366" s="4">
        <v>18.97</v>
      </c>
      <c r="Z366" s="4">
        <v>11.081897</v>
      </c>
      <c r="AA366" s="10">
        <v>11.0723514211</v>
      </c>
      <c r="AB366" s="10">
        <v>11.1879895561</v>
      </c>
      <c r="AC366" s="4" t="s">
        <v>2934</v>
      </c>
      <c r="AD366" s="4" t="s">
        <v>2934</v>
      </c>
      <c r="AE366" s="4" t="s">
        <v>2934</v>
      </c>
      <c r="AF366" s="4" t="s">
        <v>2934</v>
      </c>
      <c r="AG366" s="4" t="s">
        <v>2934</v>
      </c>
      <c r="AH366" s="4" t="s">
        <v>2934</v>
      </c>
      <c r="AI366" s="4">
        <v>1.0454190000000001</v>
      </c>
      <c r="AJ366" s="4">
        <v>1.2479370000000001</v>
      </c>
    </row>
    <row r="367" spans="1:36" x14ac:dyDescent="0.3">
      <c r="A367" s="1" t="s">
        <v>1157</v>
      </c>
      <c r="B367" s="2">
        <v>4990467</v>
      </c>
      <c r="C367" s="3" t="s">
        <v>2919</v>
      </c>
      <c r="D367" s="4">
        <v>760.51071743499995</v>
      </c>
      <c r="E367" s="3" t="s">
        <v>2936</v>
      </c>
      <c r="F367" s="3" t="s">
        <v>2937</v>
      </c>
      <c r="G367" s="3" t="s">
        <v>3035</v>
      </c>
      <c r="H367" s="3" t="s">
        <v>3035</v>
      </c>
      <c r="I367" s="3" t="s">
        <v>3483</v>
      </c>
      <c r="J367" s="4">
        <v>47.200521000000002</v>
      </c>
      <c r="K367" s="4">
        <v>7.9751669999999999</v>
      </c>
      <c r="L367" s="4">
        <v>-9.6683979999999998</v>
      </c>
      <c r="M367" s="4">
        <v>-3.540956</v>
      </c>
      <c r="N367" s="4">
        <v>12.949598999999999</v>
      </c>
      <c r="O367" s="4" t="s">
        <v>2924</v>
      </c>
      <c r="P367" s="4">
        <v>1.7876339999999999</v>
      </c>
      <c r="Q367" s="4">
        <v>5.910749</v>
      </c>
      <c r="R367" s="4" t="s">
        <v>2924</v>
      </c>
      <c r="S367" s="3" t="s">
        <v>4899</v>
      </c>
      <c r="T367" s="4">
        <v>11.305</v>
      </c>
      <c r="U367" s="4">
        <v>760.51071743499995</v>
      </c>
      <c r="V367" s="10">
        <v>1230.638717</v>
      </c>
      <c r="W367" s="4">
        <v>0</v>
      </c>
      <c r="X367" s="4">
        <v>12.89</v>
      </c>
      <c r="Y367" s="4">
        <v>6.55</v>
      </c>
      <c r="Z367" s="4">
        <v>12.949598999999999</v>
      </c>
      <c r="AA367" s="10">
        <v>14.101284769799999</v>
      </c>
      <c r="AB367" s="10">
        <v>14.493589743499999</v>
      </c>
      <c r="AC367" s="4">
        <v>1.65933</v>
      </c>
      <c r="AD367" s="4">
        <v>1.5123985707262999</v>
      </c>
      <c r="AE367" s="4">
        <v>1.5957452243257</v>
      </c>
      <c r="AF367" s="4">
        <v>5.910749</v>
      </c>
      <c r="AG367" s="4">
        <v>8.7104329881876001</v>
      </c>
      <c r="AH367" s="4">
        <v>9.2703481506590997</v>
      </c>
      <c r="AI367" s="4">
        <v>1.7876339999999999</v>
      </c>
      <c r="AJ367" s="4">
        <v>2.1803279999999998</v>
      </c>
    </row>
    <row r="368" spans="1:36" x14ac:dyDescent="0.3">
      <c r="A368" s="1" t="s">
        <v>1374</v>
      </c>
      <c r="B368" s="2">
        <v>29444706</v>
      </c>
      <c r="C368" s="3" t="s">
        <v>2940</v>
      </c>
      <c r="D368" s="4">
        <v>762.22649999999999</v>
      </c>
      <c r="E368" s="3" t="s">
        <v>2930</v>
      </c>
      <c r="F368" s="3" t="s">
        <v>2953</v>
      </c>
      <c r="G368" s="3" t="s">
        <v>2954</v>
      </c>
      <c r="H368" s="3" t="s">
        <v>2955</v>
      </c>
      <c r="I368" s="3"/>
      <c r="J368" s="4">
        <v>-2.3454160000000002</v>
      </c>
      <c r="K368" s="4">
        <v>-4.0119759999999998</v>
      </c>
      <c r="L368" s="4">
        <v>-1.596071</v>
      </c>
      <c r="M368" s="4">
        <v>-0.43478299999999998</v>
      </c>
      <c r="N368" s="4" t="s">
        <v>2934</v>
      </c>
      <c r="O368" s="4" t="s">
        <v>2934</v>
      </c>
      <c r="P368" s="4" t="s">
        <v>2934</v>
      </c>
      <c r="Q368" s="4" t="s">
        <v>2934</v>
      </c>
      <c r="R368" s="4" t="s">
        <v>2934</v>
      </c>
      <c r="S368" s="3" t="s">
        <v>5116</v>
      </c>
      <c r="T368" s="4">
        <v>16.03</v>
      </c>
      <c r="U368" s="4">
        <v>762.22649999999999</v>
      </c>
      <c r="V368" s="10" t="s">
        <v>2934</v>
      </c>
      <c r="W368" s="4">
        <v>4.6449584157427504</v>
      </c>
      <c r="X368" s="4">
        <v>17.8</v>
      </c>
      <c r="Y368" s="4">
        <v>15.567</v>
      </c>
      <c r="Z368" s="4" t="s">
        <v>2934</v>
      </c>
      <c r="AA368" s="10" t="s">
        <v>2934</v>
      </c>
      <c r="AB368" s="10" t="s">
        <v>2934</v>
      </c>
      <c r="AC368" s="4" t="s">
        <v>2934</v>
      </c>
      <c r="AD368" s="4" t="s">
        <v>2934</v>
      </c>
      <c r="AE368" s="4" t="s">
        <v>2934</v>
      </c>
      <c r="AF368" s="4" t="s">
        <v>2934</v>
      </c>
      <c r="AG368" s="4" t="s">
        <v>2934</v>
      </c>
      <c r="AH368" s="4" t="s">
        <v>2934</v>
      </c>
      <c r="AI368" s="4" t="s">
        <v>2934</v>
      </c>
      <c r="AJ368" s="4" t="s">
        <v>2934</v>
      </c>
    </row>
    <row r="369" spans="1:36" x14ac:dyDescent="0.3">
      <c r="A369" s="1" t="s">
        <v>789</v>
      </c>
      <c r="B369" s="2">
        <v>19263902</v>
      </c>
      <c r="C369" s="3" t="s">
        <v>2935</v>
      </c>
      <c r="D369" s="4">
        <v>762.81734388999996</v>
      </c>
      <c r="E369" s="3" t="s">
        <v>2930</v>
      </c>
      <c r="F369" s="3" t="s">
        <v>2953</v>
      </c>
      <c r="G369" s="3" t="s">
        <v>2954</v>
      </c>
      <c r="H369" s="3" t="s">
        <v>2955</v>
      </c>
      <c r="I369" s="3"/>
      <c r="J369" s="4">
        <v>6.9939479999999996</v>
      </c>
      <c r="K369" s="4">
        <v>-4.1566270000000003</v>
      </c>
      <c r="L369" s="5">
        <v>-3.1059679999999998</v>
      </c>
      <c r="M369" s="5">
        <v>0.31525900000000001</v>
      </c>
      <c r="N369" s="4" t="s">
        <v>2934</v>
      </c>
      <c r="O369" s="4" t="s">
        <v>2934</v>
      </c>
      <c r="P369" s="4" t="s">
        <v>2934</v>
      </c>
      <c r="Q369" s="4" t="s">
        <v>2934</v>
      </c>
      <c r="R369" s="4" t="s">
        <v>2934</v>
      </c>
      <c r="S369" s="3" t="s">
        <v>4532</v>
      </c>
      <c r="T369" s="4">
        <v>15.91</v>
      </c>
      <c r="U369" s="4">
        <v>762.81734388999996</v>
      </c>
      <c r="V369" s="10" t="s">
        <v>2934</v>
      </c>
      <c r="W369" s="4">
        <v>8.8020113136392197</v>
      </c>
      <c r="X369" s="4">
        <v>16.899999999999999</v>
      </c>
      <c r="Y369" s="4">
        <v>14.5701</v>
      </c>
      <c r="Z369" s="4" t="s">
        <v>2934</v>
      </c>
      <c r="AA369" s="10" t="s">
        <v>2934</v>
      </c>
      <c r="AB369" s="10" t="s">
        <v>2934</v>
      </c>
      <c r="AC369" s="4" t="s">
        <v>2934</v>
      </c>
      <c r="AD369" s="4" t="s">
        <v>2934</v>
      </c>
      <c r="AE369" s="4" t="s">
        <v>2934</v>
      </c>
      <c r="AF369" s="4" t="s">
        <v>2934</v>
      </c>
      <c r="AG369" s="4" t="s">
        <v>2934</v>
      </c>
      <c r="AH369" s="4" t="s">
        <v>2934</v>
      </c>
      <c r="AI369" s="4" t="s">
        <v>2934</v>
      </c>
      <c r="AJ369" s="4" t="s">
        <v>2934</v>
      </c>
    </row>
    <row r="370" spans="1:36" x14ac:dyDescent="0.3">
      <c r="A370" s="1" t="s">
        <v>978</v>
      </c>
      <c r="B370" s="2">
        <v>100792</v>
      </c>
      <c r="C370" s="3" t="s">
        <v>2919</v>
      </c>
      <c r="D370" s="4">
        <v>762.91502398</v>
      </c>
      <c r="E370" s="3" t="s">
        <v>2930</v>
      </c>
      <c r="F370" s="3" t="s">
        <v>2931</v>
      </c>
      <c r="G370" s="3" t="s">
        <v>2931</v>
      </c>
      <c r="H370" s="3" t="s">
        <v>2932</v>
      </c>
      <c r="I370" s="3" t="s">
        <v>2933</v>
      </c>
      <c r="J370" s="4">
        <v>12.425876000000001</v>
      </c>
      <c r="K370" s="4">
        <v>-0.64316300000000004</v>
      </c>
      <c r="L370" s="4">
        <v>-10.570326</v>
      </c>
      <c r="M370" s="4">
        <v>-1.6505540000000001</v>
      </c>
      <c r="N370" s="4">
        <v>14.9498207885305</v>
      </c>
      <c r="O370" s="4">
        <v>14.053235000000001</v>
      </c>
      <c r="P370" s="4">
        <v>1.4652050000000001</v>
      </c>
      <c r="Q370" s="4" t="s">
        <v>2934</v>
      </c>
      <c r="R370" s="4" t="s">
        <v>2934</v>
      </c>
      <c r="S370" s="3" t="s">
        <v>4720</v>
      </c>
      <c r="T370" s="4">
        <v>41.71</v>
      </c>
      <c r="U370" s="4">
        <v>762.91502398</v>
      </c>
      <c r="V370" s="10" t="s">
        <v>2934</v>
      </c>
      <c r="W370" s="4">
        <v>2.97290817549748</v>
      </c>
      <c r="X370" s="4">
        <v>49.02</v>
      </c>
      <c r="Y370" s="4">
        <v>31</v>
      </c>
      <c r="Z370" s="4">
        <v>15.250457000000001</v>
      </c>
      <c r="AA370" s="10">
        <v>16.104247104199999</v>
      </c>
      <c r="AB370" s="10">
        <v>14.738515901</v>
      </c>
      <c r="AC370" s="4" t="s">
        <v>2934</v>
      </c>
      <c r="AD370" s="4" t="s">
        <v>2934</v>
      </c>
      <c r="AE370" s="4" t="s">
        <v>2934</v>
      </c>
      <c r="AF370" s="4" t="s">
        <v>2934</v>
      </c>
      <c r="AG370" s="4" t="s">
        <v>2934</v>
      </c>
      <c r="AH370" s="4" t="s">
        <v>2934</v>
      </c>
      <c r="AI370" s="4">
        <v>1.4652050000000001</v>
      </c>
      <c r="AJ370" s="4">
        <v>2.1005189999999998</v>
      </c>
    </row>
    <row r="371" spans="1:36" x14ac:dyDescent="0.3">
      <c r="A371" s="1" t="s">
        <v>539</v>
      </c>
      <c r="B371" s="2">
        <v>4967640</v>
      </c>
      <c r="C371" s="3" t="s">
        <v>2919</v>
      </c>
      <c r="D371" s="4">
        <v>764.79780039000002</v>
      </c>
      <c r="E371" s="3" t="s">
        <v>2945</v>
      </c>
      <c r="F371" s="3" t="s">
        <v>2990</v>
      </c>
      <c r="G371" s="3" t="s">
        <v>2990</v>
      </c>
      <c r="H371" s="3" t="s">
        <v>3029</v>
      </c>
      <c r="I371" s="3" t="s">
        <v>3030</v>
      </c>
      <c r="J371" s="18">
        <v>42.536327999999997</v>
      </c>
      <c r="K371" s="18">
        <v>32.936345000000003</v>
      </c>
      <c r="L371" s="18">
        <v>11.046312</v>
      </c>
      <c r="M371" s="19">
        <v>4.0501449999999997</v>
      </c>
      <c r="N371" s="4" t="s">
        <v>2924</v>
      </c>
      <c r="O371" s="4" t="s">
        <v>2924</v>
      </c>
      <c r="P371" s="4">
        <v>2.877589</v>
      </c>
      <c r="Q371" s="4" t="s">
        <v>2924</v>
      </c>
      <c r="R371" s="4" t="s">
        <v>2924</v>
      </c>
      <c r="S371" s="3" t="s">
        <v>4282</v>
      </c>
      <c r="T371" s="4">
        <v>32.369999999999997</v>
      </c>
      <c r="U371" s="4">
        <v>764.79780039000002</v>
      </c>
      <c r="V371" s="10">
        <v>611.57479999999998</v>
      </c>
      <c r="W371" s="4">
        <v>0</v>
      </c>
      <c r="X371" s="18">
        <v>33.44</v>
      </c>
      <c r="Y371" s="18">
        <v>16.02</v>
      </c>
      <c r="Z371" s="4" t="s">
        <v>2924</v>
      </c>
      <c r="AA371" s="10">
        <v>70.034617048800001</v>
      </c>
      <c r="AB371" s="10">
        <v>88.830954994500004</v>
      </c>
      <c r="AC371" s="4">
        <v>6.0030109999999999</v>
      </c>
      <c r="AD371" s="4">
        <v>5.4896777060173001</v>
      </c>
      <c r="AE371" s="4">
        <v>5.8144435359662001</v>
      </c>
      <c r="AF371" s="4" t="s">
        <v>2924</v>
      </c>
      <c r="AG371" s="4" t="s">
        <v>2924</v>
      </c>
      <c r="AH371" s="4" t="s">
        <v>2924</v>
      </c>
      <c r="AI371" s="4">
        <v>2.877589</v>
      </c>
      <c r="AJ371" s="4">
        <v>3.7245430000000002</v>
      </c>
    </row>
    <row r="372" spans="1:36" x14ac:dyDescent="0.3">
      <c r="A372" s="1" t="s">
        <v>2566</v>
      </c>
      <c r="B372" s="2">
        <v>4426760</v>
      </c>
      <c r="C372" s="3" t="s">
        <v>2956</v>
      </c>
      <c r="D372" s="4">
        <v>767.0558466</v>
      </c>
      <c r="E372" s="3" t="s">
        <v>2930</v>
      </c>
      <c r="F372" s="3" t="s">
        <v>2957</v>
      </c>
      <c r="G372" s="3" t="s">
        <v>2957</v>
      </c>
      <c r="H372" s="3" t="s">
        <v>3113</v>
      </c>
      <c r="I372" s="3" t="s">
        <v>3125</v>
      </c>
      <c r="J372" s="4">
        <v>9.1772150000000003</v>
      </c>
      <c r="K372" s="4">
        <v>6.3174109999999999</v>
      </c>
      <c r="L372" s="4">
        <v>-8</v>
      </c>
      <c r="M372" s="4">
        <v>1.719902</v>
      </c>
      <c r="N372" s="4">
        <v>21.340206185566998</v>
      </c>
      <c r="O372" s="4">
        <v>5.4763849934425002</v>
      </c>
      <c r="P372" s="4">
        <v>1.648614</v>
      </c>
      <c r="Q372" s="4">
        <v>4.9117959999999998</v>
      </c>
      <c r="R372" s="4">
        <v>10.616023999999999</v>
      </c>
      <c r="S372" s="3" t="s">
        <v>6304</v>
      </c>
      <c r="T372" s="4">
        <v>20.7</v>
      </c>
      <c r="U372" s="4">
        <v>767.0558466</v>
      </c>
      <c r="V372" s="10">
        <v>1035.725846</v>
      </c>
      <c r="W372" s="4">
        <v>1.1594202898550701</v>
      </c>
      <c r="X372" s="4">
        <v>24.09</v>
      </c>
      <c r="Y372" s="4">
        <v>14.96</v>
      </c>
      <c r="Z372" s="4">
        <v>21.252566999999999</v>
      </c>
      <c r="AA372" s="10" t="s">
        <v>2934</v>
      </c>
      <c r="AB372" s="10" t="s">
        <v>2934</v>
      </c>
      <c r="AC372" s="4">
        <v>0.52161100000000005</v>
      </c>
      <c r="AD372" s="4" t="s">
        <v>2934</v>
      </c>
      <c r="AE372" s="4" t="s">
        <v>2934</v>
      </c>
      <c r="AF372" s="4">
        <v>4.9117959999999998</v>
      </c>
      <c r="AG372" s="4" t="s">
        <v>2934</v>
      </c>
      <c r="AH372" s="4" t="s">
        <v>2934</v>
      </c>
      <c r="AI372" s="4">
        <v>1.648614</v>
      </c>
      <c r="AJ372" s="4">
        <v>5.2551410000000001</v>
      </c>
    </row>
    <row r="373" spans="1:36" x14ac:dyDescent="0.3">
      <c r="A373" s="1" t="s">
        <v>721</v>
      </c>
      <c r="B373" s="2">
        <v>4121868</v>
      </c>
      <c r="C373" s="3" t="s">
        <v>2956</v>
      </c>
      <c r="D373" s="4">
        <v>768.74145060000001</v>
      </c>
      <c r="E373" s="3" t="s">
        <v>2945</v>
      </c>
      <c r="F373" s="3" t="s">
        <v>2946</v>
      </c>
      <c r="G373" s="3" t="s">
        <v>2947</v>
      </c>
      <c r="H373" s="3" t="s">
        <v>2989</v>
      </c>
      <c r="I373" s="3" t="s">
        <v>3392</v>
      </c>
      <c r="J373" s="4">
        <v>63.752127000000002</v>
      </c>
      <c r="K373" s="4">
        <v>15.503218</v>
      </c>
      <c r="L373" s="4">
        <v>-1.310322</v>
      </c>
      <c r="M373" s="4">
        <v>1.915597</v>
      </c>
      <c r="N373" s="4">
        <v>17.115957000000002</v>
      </c>
      <c r="O373" s="4">
        <v>223.597756</v>
      </c>
      <c r="P373" s="4">
        <v>3.051444</v>
      </c>
      <c r="Q373" s="4">
        <v>54.091855000000002</v>
      </c>
      <c r="R373" s="4">
        <v>146.69239200000001</v>
      </c>
      <c r="S373" s="3" t="s">
        <v>4464</v>
      </c>
      <c r="T373" s="4">
        <v>558.1</v>
      </c>
      <c r="U373" s="4">
        <v>768.74145060000001</v>
      </c>
      <c r="V373" s="10">
        <v>462.53944999999999</v>
      </c>
      <c r="W373" s="4">
        <v>0</v>
      </c>
      <c r="X373" s="4">
        <v>602</v>
      </c>
      <c r="Y373" s="4">
        <v>309.22000000000003</v>
      </c>
      <c r="Z373" s="4">
        <v>17.115957000000002</v>
      </c>
      <c r="AA373" s="10" t="s">
        <v>2934</v>
      </c>
      <c r="AB373" s="10" t="s">
        <v>2934</v>
      </c>
      <c r="AC373" s="4">
        <v>6.4593259999999999</v>
      </c>
      <c r="AD373" s="4" t="s">
        <v>2934</v>
      </c>
      <c r="AE373" s="4" t="s">
        <v>2934</v>
      </c>
      <c r="AF373" s="4">
        <v>54.091855000000002</v>
      </c>
      <c r="AG373" s="4" t="s">
        <v>2934</v>
      </c>
      <c r="AH373" s="4" t="s">
        <v>2934</v>
      </c>
      <c r="AI373" s="4">
        <v>3.051444</v>
      </c>
      <c r="AJ373" s="4">
        <v>3.051444</v>
      </c>
    </row>
    <row r="374" spans="1:36" x14ac:dyDescent="0.3">
      <c r="A374" s="1" t="s">
        <v>485</v>
      </c>
      <c r="B374" s="2">
        <v>4044379</v>
      </c>
      <c r="C374" s="3" t="s">
        <v>2919</v>
      </c>
      <c r="D374" s="4">
        <v>772.31320704999996</v>
      </c>
      <c r="E374" s="3" t="s">
        <v>2930</v>
      </c>
      <c r="F374" s="3" t="s">
        <v>2931</v>
      </c>
      <c r="G374" s="3" t="s">
        <v>2931</v>
      </c>
      <c r="H374" s="3" t="s">
        <v>2932</v>
      </c>
      <c r="I374" s="3" t="s">
        <v>3216</v>
      </c>
      <c r="J374" s="4">
        <v>-7.751938</v>
      </c>
      <c r="K374" s="4">
        <v>3.1195840000000001</v>
      </c>
      <c r="L374" s="4">
        <v>-12.241887999999999</v>
      </c>
      <c r="M374" s="4">
        <v>-0.998336</v>
      </c>
      <c r="N374" s="4">
        <v>20.517241379310299</v>
      </c>
      <c r="O374" s="4">
        <v>32.336956999999998</v>
      </c>
      <c r="P374" s="4">
        <v>0.74908699999999995</v>
      </c>
      <c r="Q374" s="4" t="s">
        <v>2934</v>
      </c>
      <c r="R374" s="4" t="s">
        <v>2934</v>
      </c>
      <c r="S374" s="3" t="s">
        <v>4228</v>
      </c>
      <c r="T374" s="4">
        <v>5.95</v>
      </c>
      <c r="U374" s="4">
        <v>772.31320704999996</v>
      </c>
      <c r="V374" s="10" t="s">
        <v>2934</v>
      </c>
      <c r="W374" s="4">
        <v>5.71428571428571</v>
      </c>
      <c r="X374" s="5">
        <v>7.2</v>
      </c>
      <c r="Y374" s="5">
        <v>4.7549999999999999</v>
      </c>
      <c r="Z374" s="4">
        <v>20.517240999999999</v>
      </c>
      <c r="AA374" s="10">
        <v>13.522727272699999</v>
      </c>
      <c r="AB374" s="10">
        <v>13.522727272699999</v>
      </c>
      <c r="AC374" s="4" t="s">
        <v>2934</v>
      </c>
      <c r="AD374" s="4" t="s">
        <v>2934</v>
      </c>
      <c r="AE374" s="4" t="s">
        <v>2934</v>
      </c>
      <c r="AF374" s="4" t="s">
        <v>2934</v>
      </c>
      <c r="AG374" s="4" t="s">
        <v>2934</v>
      </c>
      <c r="AH374" s="4" t="s">
        <v>2934</v>
      </c>
      <c r="AI374" s="4">
        <v>0.74908699999999995</v>
      </c>
      <c r="AJ374" s="4">
        <v>0.75651599999999997</v>
      </c>
    </row>
    <row r="375" spans="1:36" x14ac:dyDescent="0.3">
      <c r="A375" s="1" t="s">
        <v>1126</v>
      </c>
      <c r="B375" s="2">
        <v>4994862</v>
      </c>
      <c r="C375" s="3" t="s">
        <v>2935</v>
      </c>
      <c r="D375" s="4">
        <v>772.59688319999998</v>
      </c>
      <c r="E375" s="3" t="s">
        <v>2936</v>
      </c>
      <c r="F375" s="3" t="s">
        <v>3056</v>
      </c>
      <c r="G375" s="3" t="s">
        <v>3302</v>
      </c>
      <c r="H375" s="3" t="s">
        <v>3302</v>
      </c>
      <c r="I375" s="3" t="s">
        <v>3303</v>
      </c>
      <c r="J375" s="4">
        <v>9.9899090000000008</v>
      </c>
      <c r="K375" s="4">
        <v>-16.698509999999999</v>
      </c>
      <c r="L375" s="4">
        <v>1.2540640000000001</v>
      </c>
      <c r="M375" s="4">
        <v>2.5882350000000001</v>
      </c>
      <c r="N375" s="4">
        <v>2.4335789999999999</v>
      </c>
      <c r="O375" s="4">
        <v>1.92818</v>
      </c>
      <c r="P375" s="4">
        <v>0.55687500000000001</v>
      </c>
      <c r="Q375" s="4">
        <v>2.5382199999999999</v>
      </c>
      <c r="R375" s="4">
        <v>3.5324070000000001</v>
      </c>
      <c r="S375" s="3" t="s">
        <v>4868</v>
      </c>
      <c r="T375" s="4">
        <v>21.8</v>
      </c>
      <c r="U375" s="4">
        <v>772.59688319999998</v>
      </c>
      <c r="V375" s="10">
        <v>1151.478883</v>
      </c>
      <c r="W375" s="4">
        <v>8.0848623853211006</v>
      </c>
      <c r="X375" s="4">
        <v>30.319299999999998</v>
      </c>
      <c r="Y375" s="4">
        <v>18.75</v>
      </c>
      <c r="Z375" s="4">
        <v>2.4335789999999999</v>
      </c>
      <c r="AA375" s="10">
        <v>2.3125802242</v>
      </c>
      <c r="AB375" s="10">
        <v>2.2328447363000001</v>
      </c>
      <c r="AC375" s="4">
        <v>1.6415090000000001</v>
      </c>
      <c r="AD375" s="4">
        <v>1.7182002645017</v>
      </c>
      <c r="AE375" s="4">
        <v>1.672291905234</v>
      </c>
      <c r="AF375" s="4">
        <v>2.5382199999999999</v>
      </c>
      <c r="AG375" s="4">
        <v>2.4954340910504</v>
      </c>
      <c r="AH375" s="4">
        <v>2.375121902299</v>
      </c>
      <c r="AI375" s="4">
        <v>0.55687500000000001</v>
      </c>
      <c r="AJ375" s="4">
        <v>0.55687500000000001</v>
      </c>
    </row>
    <row r="376" spans="1:36" x14ac:dyDescent="0.3">
      <c r="A376" s="1" t="s">
        <v>2757</v>
      </c>
      <c r="B376" s="2">
        <v>5735601</v>
      </c>
      <c r="C376" s="3" t="s">
        <v>2940</v>
      </c>
      <c r="D376" s="4">
        <v>775.20950000000005</v>
      </c>
      <c r="E376" s="3" t="s">
        <v>2930</v>
      </c>
      <c r="F376" s="3" t="s">
        <v>2953</v>
      </c>
      <c r="G376" s="3" t="s">
        <v>2954</v>
      </c>
      <c r="H376" s="3" t="s">
        <v>2955</v>
      </c>
      <c r="I376" s="3"/>
      <c r="J376" s="4">
        <v>10.959873</v>
      </c>
      <c r="K376" s="4">
        <v>-3.147662</v>
      </c>
      <c r="L376" s="4">
        <v>-7.0211819999999996</v>
      </c>
      <c r="M376" s="4">
        <v>0.52045799999999998</v>
      </c>
      <c r="N376" s="4" t="s">
        <v>2934</v>
      </c>
      <c r="O376" s="4" t="s">
        <v>2934</v>
      </c>
      <c r="P376" s="4" t="s">
        <v>2934</v>
      </c>
      <c r="Q376" s="4" t="s">
        <v>2934</v>
      </c>
      <c r="R376" s="4" t="s">
        <v>2934</v>
      </c>
      <c r="S376" s="3" t="s">
        <v>6495</v>
      </c>
      <c r="T376" s="4">
        <v>62.77</v>
      </c>
      <c r="U376" s="4">
        <v>775.20950000000005</v>
      </c>
      <c r="V376" s="10" t="s">
        <v>2934</v>
      </c>
      <c r="W376" s="4">
        <v>7.9129238704747404</v>
      </c>
      <c r="X376" s="4">
        <v>67.759900000000002</v>
      </c>
      <c r="Y376" s="4">
        <v>54.500100000000003</v>
      </c>
      <c r="Z376" s="4" t="s">
        <v>2934</v>
      </c>
      <c r="AA376" s="10" t="s">
        <v>2934</v>
      </c>
      <c r="AB376" s="10" t="s">
        <v>2934</v>
      </c>
      <c r="AC376" s="4" t="s">
        <v>2934</v>
      </c>
      <c r="AD376" s="4" t="s">
        <v>2934</v>
      </c>
      <c r="AE376" s="4" t="s">
        <v>2934</v>
      </c>
      <c r="AF376" s="4" t="s">
        <v>2934</v>
      </c>
      <c r="AG376" s="4" t="s">
        <v>2934</v>
      </c>
      <c r="AH376" s="4" t="s">
        <v>2934</v>
      </c>
      <c r="AI376" s="4" t="s">
        <v>2934</v>
      </c>
      <c r="AJ376" s="4" t="s">
        <v>2934</v>
      </c>
    </row>
    <row r="377" spans="1:36" x14ac:dyDescent="0.3">
      <c r="A377" s="1" t="s">
        <v>1812</v>
      </c>
      <c r="B377" s="2">
        <v>4334947</v>
      </c>
      <c r="C377" s="3" t="s">
        <v>2935</v>
      </c>
      <c r="D377" s="4">
        <v>777.31633354999997</v>
      </c>
      <c r="E377" s="3" t="s">
        <v>2936</v>
      </c>
      <c r="F377" s="3" t="s">
        <v>2937</v>
      </c>
      <c r="G377" s="3" t="s">
        <v>2993</v>
      </c>
      <c r="H377" s="3" t="s">
        <v>3255</v>
      </c>
      <c r="I377" s="3" t="s">
        <v>3470</v>
      </c>
      <c r="J377" s="4">
        <v>2.277228</v>
      </c>
      <c r="K377" s="4">
        <v>43.074792000000002</v>
      </c>
      <c r="L377" s="4">
        <v>-20.47729</v>
      </c>
      <c r="M377" s="4">
        <v>7.6041670000000003</v>
      </c>
      <c r="N377" s="4">
        <v>97.452830000000006</v>
      </c>
      <c r="O377" s="4" t="s">
        <v>2924</v>
      </c>
      <c r="P377" s="4">
        <v>1.012745</v>
      </c>
      <c r="Q377" s="4" t="s">
        <v>2924</v>
      </c>
      <c r="R377" s="4" t="s">
        <v>2924</v>
      </c>
      <c r="S377" s="3" t="s">
        <v>5553</v>
      </c>
      <c r="T377" s="4">
        <v>10.33</v>
      </c>
      <c r="U377" s="4">
        <v>777.31633354999997</v>
      </c>
      <c r="V377" s="10">
        <v>1699.595333</v>
      </c>
      <c r="W377" s="4">
        <v>0</v>
      </c>
      <c r="X377" s="4">
        <v>14.277699999999999</v>
      </c>
      <c r="Y377" s="4">
        <v>6.57</v>
      </c>
      <c r="Z377" s="4">
        <v>97.452830000000006</v>
      </c>
      <c r="AA377" s="10" t="s">
        <v>2924</v>
      </c>
      <c r="AB377" s="10" t="s">
        <v>2934</v>
      </c>
      <c r="AC377" s="4" t="s">
        <v>2924</v>
      </c>
      <c r="AD377" s="4" t="s">
        <v>2934</v>
      </c>
      <c r="AE377" s="4" t="s">
        <v>2924</v>
      </c>
      <c r="AF377" s="4" t="s">
        <v>2924</v>
      </c>
      <c r="AG377" s="4" t="s">
        <v>2924</v>
      </c>
      <c r="AH377" s="4" t="s">
        <v>2924</v>
      </c>
      <c r="AI377" s="4">
        <v>1.012745</v>
      </c>
      <c r="AJ377" s="4" t="s">
        <v>2924</v>
      </c>
    </row>
    <row r="378" spans="1:36" x14ac:dyDescent="0.3">
      <c r="A378" s="1" t="s">
        <v>1415</v>
      </c>
      <c r="B378" s="2">
        <v>20030829</v>
      </c>
      <c r="C378" s="3" t="s">
        <v>2940</v>
      </c>
      <c r="D378" s="4">
        <v>777.6</v>
      </c>
      <c r="E378" s="3" t="s">
        <v>2930</v>
      </c>
      <c r="F378" s="3" t="s">
        <v>2953</v>
      </c>
      <c r="G378" s="3" t="s">
        <v>2954</v>
      </c>
      <c r="H378" s="3" t="s">
        <v>2955</v>
      </c>
      <c r="I378" s="3"/>
      <c r="J378" s="4">
        <v>1.4401999999999999</v>
      </c>
      <c r="K378" s="4">
        <v>-10.299003000000001</v>
      </c>
      <c r="L378" s="4">
        <v>-2.8194360000000001</v>
      </c>
      <c r="M378" s="4">
        <v>0.55865900000000002</v>
      </c>
      <c r="N378" s="4" t="s">
        <v>2934</v>
      </c>
      <c r="O378" s="4" t="s">
        <v>2934</v>
      </c>
      <c r="P378" s="4" t="s">
        <v>2934</v>
      </c>
      <c r="Q378" s="4" t="s">
        <v>2934</v>
      </c>
      <c r="R378" s="4" t="s">
        <v>2934</v>
      </c>
      <c r="S378" s="3" t="s">
        <v>5157</v>
      </c>
      <c r="T378" s="4">
        <v>64.8</v>
      </c>
      <c r="U378" s="4">
        <v>777.6</v>
      </c>
      <c r="V378" s="10" t="s">
        <v>2934</v>
      </c>
      <c r="W378" s="4">
        <v>2.7291141975308602</v>
      </c>
      <c r="X378" s="4">
        <v>73.2</v>
      </c>
      <c r="Y378" s="4">
        <v>61.911900000000003</v>
      </c>
      <c r="Z378" s="4" t="s">
        <v>2934</v>
      </c>
      <c r="AA378" s="10" t="s">
        <v>2934</v>
      </c>
      <c r="AB378" s="10" t="s">
        <v>2934</v>
      </c>
      <c r="AC378" s="4" t="s">
        <v>2934</v>
      </c>
      <c r="AD378" s="4" t="s">
        <v>2934</v>
      </c>
      <c r="AE378" s="4" t="s">
        <v>2934</v>
      </c>
      <c r="AF378" s="4" t="s">
        <v>2934</v>
      </c>
      <c r="AG378" s="4" t="s">
        <v>2934</v>
      </c>
      <c r="AH378" s="4" t="s">
        <v>2934</v>
      </c>
      <c r="AI378" s="4" t="s">
        <v>2934</v>
      </c>
      <c r="AJ378" s="4" t="s">
        <v>2934</v>
      </c>
    </row>
    <row r="379" spans="1:36" x14ac:dyDescent="0.3">
      <c r="A379" s="1" t="s">
        <v>817</v>
      </c>
      <c r="B379" s="2">
        <v>106562249</v>
      </c>
      <c r="C379" s="3" t="s">
        <v>2935</v>
      </c>
      <c r="D379" s="4">
        <v>778.08500000000004</v>
      </c>
      <c r="E379" s="3" t="s">
        <v>2930</v>
      </c>
      <c r="F379" s="3" t="s">
        <v>2953</v>
      </c>
      <c r="G379" s="3" t="s">
        <v>2954</v>
      </c>
      <c r="H379" s="3" t="s">
        <v>2955</v>
      </c>
      <c r="I379" s="3"/>
      <c r="J379" s="4">
        <v>25.940465</v>
      </c>
      <c r="K379" s="4">
        <v>4.9618320000000002</v>
      </c>
      <c r="L379" s="4">
        <v>-0.31072</v>
      </c>
      <c r="M379" s="4">
        <v>0.70625199999999999</v>
      </c>
      <c r="N379" s="4" t="s">
        <v>2934</v>
      </c>
      <c r="O379" s="4" t="s">
        <v>2934</v>
      </c>
      <c r="P379" s="4" t="s">
        <v>2934</v>
      </c>
      <c r="Q379" s="4" t="s">
        <v>2934</v>
      </c>
      <c r="R379" s="4" t="s">
        <v>2934</v>
      </c>
      <c r="S379" s="3" t="s">
        <v>4560</v>
      </c>
      <c r="T379" s="4">
        <v>38.5</v>
      </c>
      <c r="U379" s="4">
        <v>778.08500000000004</v>
      </c>
      <c r="V379" s="10" t="s">
        <v>2934</v>
      </c>
      <c r="W379" s="4">
        <v>1.1079418181818199</v>
      </c>
      <c r="X379" s="4">
        <v>39.340000000000003</v>
      </c>
      <c r="Y379" s="4">
        <v>30</v>
      </c>
      <c r="Z379" s="4" t="s">
        <v>2934</v>
      </c>
      <c r="AA379" s="10" t="s">
        <v>2934</v>
      </c>
      <c r="AB379" s="10" t="s">
        <v>2934</v>
      </c>
      <c r="AC379" s="4" t="s">
        <v>2934</v>
      </c>
      <c r="AD379" s="4" t="s">
        <v>2934</v>
      </c>
      <c r="AE379" s="4" t="s">
        <v>2934</v>
      </c>
      <c r="AF379" s="4" t="s">
        <v>2934</v>
      </c>
      <c r="AG379" s="4" t="s">
        <v>2934</v>
      </c>
      <c r="AH379" s="4" t="s">
        <v>2934</v>
      </c>
      <c r="AI379" s="4" t="s">
        <v>2934</v>
      </c>
      <c r="AJ379" s="4" t="s">
        <v>2934</v>
      </c>
    </row>
    <row r="380" spans="1:36" x14ac:dyDescent="0.3">
      <c r="A380" s="1" t="s">
        <v>1881</v>
      </c>
      <c r="B380" s="2">
        <v>5721385</v>
      </c>
      <c r="C380" s="3" t="s">
        <v>2935</v>
      </c>
      <c r="D380" s="4">
        <v>778.39732460000005</v>
      </c>
      <c r="E380" s="3" t="s">
        <v>2930</v>
      </c>
      <c r="F380" s="3" t="s">
        <v>2953</v>
      </c>
      <c r="G380" s="3" t="s">
        <v>2954</v>
      </c>
      <c r="H380" s="3" t="s">
        <v>2955</v>
      </c>
      <c r="I380" s="3"/>
      <c r="J380" s="4">
        <v>9.9616860000000003</v>
      </c>
      <c r="K380" s="4">
        <v>0.70175399999999999</v>
      </c>
      <c r="L380" s="4">
        <v>-1.034483</v>
      </c>
      <c r="M380" s="4">
        <v>-0.17391300000000001</v>
      </c>
      <c r="N380" s="4">
        <v>7.9391420000000004</v>
      </c>
      <c r="O380" s="4">
        <v>9.3485340000000008</v>
      </c>
      <c r="P380" s="4">
        <v>0.97172800000000004</v>
      </c>
      <c r="Q380" s="4" t="s">
        <v>2934</v>
      </c>
      <c r="R380" s="4">
        <v>19.478249999999999</v>
      </c>
      <c r="S380" s="3" t="s">
        <v>5621</v>
      </c>
      <c r="T380" s="4">
        <v>5.74</v>
      </c>
      <c r="U380" s="4">
        <v>778.39732460000005</v>
      </c>
      <c r="V380" s="10">
        <v>1271.943814</v>
      </c>
      <c r="W380" s="4">
        <v>11.2891986062718</v>
      </c>
      <c r="X380" s="4">
        <v>5.94</v>
      </c>
      <c r="Y380" s="4">
        <v>5.17</v>
      </c>
      <c r="Z380" s="4">
        <v>7.9391420000000004</v>
      </c>
      <c r="AA380" s="10" t="s">
        <v>2934</v>
      </c>
      <c r="AB380" s="10" t="s">
        <v>2934</v>
      </c>
      <c r="AC380" s="4">
        <v>10.692591999999999</v>
      </c>
      <c r="AD380" s="4" t="s">
        <v>2934</v>
      </c>
      <c r="AE380" s="4" t="s">
        <v>2934</v>
      </c>
      <c r="AF380" s="4" t="s">
        <v>2934</v>
      </c>
      <c r="AG380" s="4" t="s">
        <v>2934</v>
      </c>
      <c r="AH380" s="4" t="s">
        <v>2934</v>
      </c>
      <c r="AI380" s="4">
        <v>0.97172800000000004</v>
      </c>
      <c r="AJ380" s="4">
        <v>0.97172800000000004</v>
      </c>
    </row>
    <row r="381" spans="1:36" x14ac:dyDescent="0.3">
      <c r="A381" s="1" t="s">
        <v>531</v>
      </c>
      <c r="B381" s="2">
        <v>100213</v>
      </c>
      <c r="C381" s="3" t="s">
        <v>2935</v>
      </c>
      <c r="D381" s="4">
        <v>778.91633878000005</v>
      </c>
      <c r="E381" s="3" t="s">
        <v>2930</v>
      </c>
      <c r="F381" s="3" t="s">
        <v>2931</v>
      </c>
      <c r="G381" s="3" t="s">
        <v>2931</v>
      </c>
      <c r="H381" s="3" t="s">
        <v>2932</v>
      </c>
      <c r="I381" s="3" t="s">
        <v>2933</v>
      </c>
      <c r="J381" s="4">
        <v>46.239837000000001</v>
      </c>
      <c r="K381" s="4">
        <v>3.562433</v>
      </c>
      <c r="L381" s="4">
        <v>-11.145415</v>
      </c>
      <c r="M381" s="4">
        <v>1.7320610000000001</v>
      </c>
      <c r="N381" s="4">
        <v>13.7047619047619</v>
      </c>
      <c r="O381" s="4">
        <v>11.035276</v>
      </c>
      <c r="P381" s="4">
        <v>1.4325540000000001</v>
      </c>
      <c r="Q381" s="4" t="s">
        <v>2934</v>
      </c>
      <c r="R381" s="4" t="s">
        <v>2934</v>
      </c>
      <c r="S381" s="3" t="s">
        <v>4274</v>
      </c>
      <c r="T381" s="4">
        <v>28.78</v>
      </c>
      <c r="U381" s="4">
        <v>778.91633878000005</v>
      </c>
      <c r="V381" s="10" t="s">
        <v>2934</v>
      </c>
      <c r="W381" s="4">
        <v>3.6136205698401702</v>
      </c>
      <c r="X381" s="4">
        <v>33.25</v>
      </c>
      <c r="Y381" s="4">
        <v>17.995000000000001</v>
      </c>
      <c r="Z381" s="4">
        <v>13.704762000000001</v>
      </c>
      <c r="AA381" s="10">
        <v>11.6282828282</v>
      </c>
      <c r="AB381" s="10">
        <v>12.5951859956</v>
      </c>
      <c r="AC381" s="4" t="s">
        <v>2934</v>
      </c>
      <c r="AD381" s="4" t="s">
        <v>2934</v>
      </c>
      <c r="AE381" s="4" t="s">
        <v>2934</v>
      </c>
      <c r="AF381" s="4" t="s">
        <v>2934</v>
      </c>
      <c r="AG381" s="4" t="s">
        <v>2934</v>
      </c>
      <c r="AH381" s="4" t="s">
        <v>2934</v>
      </c>
      <c r="AI381" s="4">
        <v>1.4325540000000001</v>
      </c>
      <c r="AJ381" s="4">
        <v>1.4362710000000001</v>
      </c>
    </row>
    <row r="382" spans="1:36" x14ac:dyDescent="0.3">
      <c r="A382" s="1" t="s">
        <v>1659</v>
      </c>
      <c r="B382" s="2">
        <v>10858982</v>
      </c>
      <c r="C382" s="3" t="s">
        <v>2919</v>
      </c>
      <c r="D382" s="4">
        <v>780.13927750000005</v>
      </c>
      <c r="E382" s="3" t="s">
        <v>2920</v>
      </c>
      <c r="F382" s="3" t="s">
        <v>2921</v>
      </c>
      <c r="G382" s="3" t="s">
        <v>2922</v>
      </c>
      <c r="H382" s="3" t="s">
        <v>2922</v>
      </c>
      <c r="I382" s="3" t="s">
        <v>3208</v>
      </c>
      <c r="J382" s="4">
        <v>-16.030533999999999</v>
      </c>
      <c r="K382" s="4">
        <v>-34.679335000000002</v>
      </c>
      <c r="L382" s="4">
        <v>-7.094595</v>
      </c>
      <c r="M382" s="4">
        <v>2.4208569999999998</v>
      </c>
      <c r="N382" s="4" t="s">
        <v>2924</v>
      </c>
      <c r="O382" s="4" t="s">
        <v>2924</v>
      </c>
      <c r="P382" s="4">
        <v>2.2559469999999999</v>
      </c>
      <c r="Q382" s="4">
        <v>62.103175999999998</v>
      </c>
      <c r="R382" s="4">
        <v>28.298584999999999</v>
      </c>
      <c r="S382" s="3" t="s">
        <v>5400</v>
      </c>
      <c r="T382" s="5">
        <v>5.5</v>
      </c>
      <c r="U382" s="4">
        <v>780.13927750000005</v>
      </c>
      <c r="V382" s="10">
        <v>1083.312277</v>
      </c>
      <c r="W382" s="4">
        <v>0</v>
      </c>
      <c r="X382" s="5">
        <v>11.555</v>
      </c>
      <c r="Y382" s="5">
        <v>4.2750000000000004</v>
      </c>
      <c r="Z382" s="4" t="s">
        <v>2924</v>
      </c>
      <c r="AA382" s="10" t="s">
        <v>2924</v>
      </c>
      <c r="AB382" s="10" t="s">
        <v>2924</v>
      </c>
      <c r="AC382" s="4">
        <v>3.912004</v>
      </c>
      <c r="AD382" s="4">
        <v>4.2208956200278998</v>
      </c>
      <c r="AE382" s="4">
        <v>4.1541895790653003</v>
      </c>
      <c r="AF382" s="4">
        <v>62.103175999999998</v>
      </c>
      <c r="AG382" s="4">
        <v>25.489760611201401</v>
      </c>
      <c r="AH382" s="4">
        <v>24.2077223166838</v>
      </c>
      <c r="AI382" s="4">
        <v>2.2559469999999999</v>
      </c>
      <c r="AJ382" s="4" t="s">
        <v>2924</v>
      </c>
    </row>
    <row r="383" spans="1:36" x14ac:dyDescent="0.3">
      <c r="A383" s="1" t="s">
        <v>1153</v>
      </c>
      <c r="B383" s="2">
        <v>109424615</v>
      </c>
      <c r="C383" s="3" t="s">
        <v>2935</v>
      </c>
      <c r="D383" s="4">
        <v>781.84883295999998</v>
      </c>
      <c r="E383" s="3" t="s">
        <v>3093</v>
      </c>
      <c r="F383" s="3" t="s">
        <v>3093</v>
      </c>
      <c r="G383" s="3" t="s">
        <v>3094</v>
      </c>
      <c r="H383" s="3" t="s">
        <v>3147</v>
      </c>
      <c r="I383" s="3" t="s">
        <v>3358</v>
      </c>
      <c r="J383" s="4">
        <v>-0.66445200000000004</v>
      </c>
      <c r="K383" s="4">
        <v>-0.33333299999999999</v>
      </c>
      <c r="L383" s="4">
        <v>-8.7022899999999996</v>
      </c>
      <c r="M383" s="5">
        <v>-3.3925689999999999</v>
      </c>
      <c r="N383" s="4">
        <v>16.611111000000001</v>
      </c>
      <c r="O383" s="4" t="s">
        <v>2924</v>
      </c>
      <c r="P383" s="4">
        <v>1.1836899999999999</v>
      </c>
      <c r="Q383" s="4">
        <v>3.0931099999999998</v>
      </c>
      <c r="R383" s="4" t="s">
        <v>2924</v>
      </c>
      <c r="S383" s="3" t="s">
        <v>4895</v>
      </c>
      <c r="T383" s="4">
        <v>5.98</v>
      </c>
      <c r="U383" s="4">
        <v>781.84883295999998</v>
      </c>
      <c r="V383" s="10">
        <v>926.09583199999997</v>
      </c>
      <c r="W383" s="4">
        <v>7.3578595317725703</v>
      </c>
      <c r="X383" s="5">
        <v>7.1</v>
      </c>
      <c r="Y383" s="5">
        <v>5.2</v>
      </c>
      <c r="Z383" s="4">
        <v>16.611111000000001</v>
      </c>
      <c r="AA383" s="10">
        <v>10.4765241765</v>
      </c>
      <c r="AB383" s="10">
        <v>11.5</v>
      </c>
      <c r="AC383" s="4">
        <v>2.5831010000000001</v>
      </c>
      <c r="AD383" s="4">
        <v>2.0732837393691002</v>
      </c>
      <c r="AE383" s="4">
        <v>2.4448631691493001</v>
      </c>
      <c r="AF383" s="4">
        <v>3.0931099999999998</v>
      </c>
      <c r="AG383" s="4">
        <v>2.9994384958497999</v>
      </c>
      <c r="AH383" s="4">
        <v>3.2928944167286001</v>
      </c>
      <c r="AI383" s="4">
        <v>1.1836899999999999</v>
      </c>
      <c r="AJ383" s="4">
        <v>1.1836899999999999</v>
      </c>
    </row>
    <row r="384" spans="1:36" x14ac:dyDescent="0.3">
      <c r="A384" s="1" t="s">
        <v>1484</v>
      </c>
      <c r="B384" s="2">
        <v>5721902</v>
      </c>
      <c r="C384" s="3" t="s">
        <v>2935</v>
      </c>
      <c r="D384" s="4">
        <v>782.33467392</v>
      </c>
      <c r="E384" s="3" t="s">
        <v>2930</v>
      </c>
      <c r="F384" s="3" t="s">
        <v>2953</v>
      </c>
      <c r="G384" s="3" t="s">
        <v>2954</v>
      </c>
      <c r="H384" s="3" t="s">
        <v>2955</v>
      </c>
      <c r="I384" s="3" t="s">
        <v>2971</v>
      </c>
      <c r="J384" s="4">
        <v>16.394307000000001</v>
      </c>
      <c r="K384" s="4">
        <v>-3.9164490000000001</v>
      </c>
      <c r="L384" s="4">
        <v>-6.242038</v>
      </c>
      <c r="M384" s="4">
        <v>1.2844040000000001</v>
      </c>
      <c r="N384" s="4" t="s">
        <v>2934</v>
      </c>
      <c r="O384" s="4" t="s">
        <v>2934</v>
      </c>
      <c r="P384" s="4" t="s">
        <v>2934</v>
      </c>
      <c r="Q384" s="4" t="s">
        <v>2934</v>
      </c>
      <c r="R384" s="4" t="s">
        <v>2934</v>
      </c>
      <c r="S384" s="3" t="s">
        <v>5225</v>
      </c>
      <c r="T384" s="4">
        <v>22.08</v>
      </c>
      <c r="U384" s="4">
        <v>782.33467392</v>
      </c>
      <c r="V384" s="10">
        <v>1200.8926429999999</v>
      </c>
      <c r="W384" s="4">
        <v>7.5</v>
      </c>
      <c r="X384" s="4">
        <v>23.878299999999999</v>
      </c>
      <c r="Y384" s="4">
        <v>18.28</v>
      </c>
      <c r="Z384" s="4" t="s">
        <v>2934</v>
      </c>
      <c r="AA384" s="10" t="s">
        <v>2934</v>
      </c>
      <c r="AB384" s="10" t="s">
        <v>2934</v>
      </c>
      <c r="AC384" s="4" t="s">
        <v>2934</v>
      </c>
      <c r="AD384" s="4" t="s">
        <v>2934</v>
      </c>
      <c r="AE384" s="4" t="s">
        <v>2934</v>
      </c>
      <c r="AF384" s="4" t="s">
        <v>2934</v>
      </c>
      <c r="AG384" s="4" t="s">
        <v>2934</v>
      </c>
      <c r="AH384" s="4" t="s">
        <v>2934</v>
      </c>
      <c r="AI384" s="4" t="s">
        <v>2934</v>
      </c>
      <c r="AJ384" s="4" t="s">
        <v>2934</v>
      </c>
    </row>
    <row r="385" spans="1:36" x14ac:dyDescent="0.3">
      <c r="A385" s="1" t="s">
        <v>269</v>
      </c>
      <c r="B385" s="2">
        <v>4812726</v>
      </c>
      <c r="C385" s="3" t="s">
        <v>2956</v>
      </c>
      <c r="D385" s="4">
        <v>782.91081647999999</v>
      </c>
      <c r="E385" s="3" t="s">
        <v>2920</v>
      </c>
      <c r="F385" s="3" t="s">
        <v>2921</v>
      </c>
      <c r="G385" s="3" t="s">
        <v>2941</v>
      </c>
      <c r="H385" s="3" t="s">
        <v>2941</v>
      </c>
      <c r="I385" s="3" t="s">
        <v>3210</v>
      </c>
      <c r="J385" s="4">
        <v>88.307692000000003</v>
      </c>
      <c r="K385" s="4">
        <v>7.9365079999999999</v>
      </c>
      <c r="L385" s="4">
        <v>-0.89068800000000004</v>
      </c>
      <c r="M385" s="4">
        <v>-0.48780499999999999</v>
      </c>
      <c r="N385" s="4" t="s">
        <v>2924</v>
      </c>
      <c r="O385" s="4" t="s">
        <v>2924</v>
      </c>
      <c r="P385" s="4">
        <v>17.46077</v>
      </c>
      <c r="Q385" s="4" t="s">
        <v>2924</v>
      </c>
      <c r="R385" s="4" t="s">
        <v>2924</v>
      </c>
      <c r="S385" s="3" t="s">
        <v>4014</v>
      </c>
      <c r="T385" s="5">
        <v>12.24</v>
      </c>
      <c r="U385" s="4">
        <v>782.91081647999999</v>
      </c>
      <c r="V385" s="10">
        <v>954.81581600000004</v>
      </c>
      <c r="W385" s="4">
        <v>0</v>
      </c>
      <c r="X385" s="4">
        <v>12.48</v>
      </c>
      <c r="Y385" s="5">
        <v>5.65</v>
      </c>
      <c r="Z385" s="4" t="s">
        <v>2924</v>
      </c>
      <c r="AA385" s="10" t="s">
        <v>2924</v>
      </c>
      <c r="AB385" s="10" t="s">
        <v>2924</v>
      </c>
      <c r="AC385" s="4">
        <v>6.3466100000000001</v>
      </c>
      <c r="AD385" s="4">
        <v>5.4766355843493004</v>
      </c>
      <c r="AE385" s="4">
        <v>5.8866573119604997</v>
      </c>
      <c r="AF385" s="4" t="s">
        <v>2924</v>
      </c>
      <c r="AG385" s="4">
        <v>47.660958694187201</v>
      </c>
      <c r="AH385" s="4">
        <v>120.8627615189873</v>
      </c>
      <c r="AI385" s="4">
        <v>17.46077</v>
      </c>
      <c r="AJ385" s="4">
        <v>17.46077</v>
      </c>
    </row>
    <row r="386" spans="1:36" x14ac:dyDescent="0.3">
      <c r="A386" s="1" t="s">
        <v>1801</v>
      </c>
      <c r="B386" s="2">
        <v>111698547</v>
      </c>
      <c r="C386" s="3" t="s">
        <v>2956</v>
      </c>
      <c r="D386" s="4">
        <v>783.65012715</v>
      </c>
      <c r="E386" s="3" t="s">
        <v>2930</v>
      </c>
      <c r="F386" s="3" t="s">
        <v>2931</v>
      </c>
      <c r="G386" s="3" t="s">
        <v>2931</v>
      </c>
      <c r="H386" s="3" t="s">
        <v>2932</v>
      </c>
      <c r="I386" s="3" t="s">
        <v>2933</v>
      </c>
      <c r="J386" s="4">
        <v>36.431227</v>
      </c>
      <c r="K386" s="4">
        <v>5.4525999999999998E-2</v>
      </c>
      <c r="L386" s="4">
        <v>-9.0683849999999993</v>
      </c>
      <c r="M386" s="4">
        <v>-2.0288309999999998</v>
      </c>
      <c r="N386" s="4">
        <v>52.428571428571402</v>
      </c>
      <c r="O386" s="4">
        <v>22.766749000000001</v>
      </c>
      <c r="P386" s="4">
        <v>1.0484519999999999</v>
      </c>
      <c r="Q386" s="4" t="s">
        <v>2934</v>
      </c>
      <c r="R386" s="4" t="s">
        <v>2934</v>
      </c>
      <c r="S386" s="3" t="s">
        <v>5542</v>
      </c>
      <c r="T386" s="4">
        <v>18.350000000000001</v>
      </c>
      <c r="U386" s="4">
        <v>783.65012715</v>
      </c>
      <c r="V386" s="10" t="s">
        <v>2934</v>
      </c>
      <c r="W386" s="4">
        <v>0</v>
      </c>
      <c r="X386" s="4">
        <v>21.05</v>
      </c>
      <c r="Y386" s="4">
        <v>13.1</v>
      </c>
      <c r="Z386" s="4">
        <v>61.993243</v>
      </c>
      <c r="AA386" s="10">
        <v>14.007633587700001</v>
      </c>
      <c r="AB386" s="10">
        <v>16.531531531500001</v>
      </c>
      <c r="AC386" s="4" t="s">
        <v>2934</v>
      </c>
      <c r="AD386" s="4" t="s">
        <v>2934</v>
      </c>
      <c r="AE386" s="4" t="s">
        <v>2934</v>
      </c>
      <c r="AF386" s="4" t="s">
        <v>2934</v>
      </c>
      <c r="AG386" s="4" t="s">
        <v>2934</v>
      </c>
      <c r="AH386" s="4" t="s">
        <v>2934</v>
      </c>
      <c r="AI386" s="4">
        <v>1.0484519999999999</v>
      </c>
      <c r="AJ386" s="4">
        <v>1.0484519999999999</v>
      </c>
    </row>
    <row r="387" spans="1:36" x14ac:dyDescent="0.3">
      <c r="A387" s="1" t="s">
        <v>818</v>
      </c>
      <c r="B387" s="2">
        <v>4002078</v>
      </c>
      <c r="C387" s="3" t="s">
        <v>2956</v>
      </c>
      <c r="D387" s="4">
        <v>785.84401876000004</v>
      </c>
      <c r="E387" s="3" t="s">
        <v>2930</v>
      </c>
      <c r="F387" s="3" t="s">
        <v>2931</v>
      </c>
      <c r="G387" s="3" t="s">
        <v>2931</v>
      </c>
      <c r="H387" s="3" t="s">
        <v>2932</v>
      </c>
      <c r="I387" s="3" t="s">
        <v>3389</v>
      </c>
      <c r="J387" s="4">
        <v>-13.669542</v>
      </c>
      <c r="K387" s="4">
        <v>18.867063000000002</v>
      </c>
      <c r="L387" s="4">
        <v>-11.646858999999999</v>
      </c>
      <c r="M387" s="4">
        <v>-2.5833020000000002</v>
      </c>
      <c r="N387" s="4" t="s">
        <v>2924</v>
      </c>
      <c r="O387" s="4">
        <v>4.5947380000000004</v>
      </c>
      <c r="P387" s="4">
        <v>0.64068199999999997</v>
      </c>
      <c r="Q387" s="4" t="s">
        <v>2934</v>
      </c>
      <c r="R387" s="4" t="s">
        <v>2934</v>
      </c>
      <c r="S387" s="3" t="s">
        <v>4561</v>
      </c>
      <c r="T387" s="4">
        <v>26.02</v>
      </c>
      <c r="U387" s="4">
        <v>785.84401876000004</v>
      </c>
      <c r="V387" s="10" t="s">
        <v>2934</v>
      </c>
      <c r="W387" s="4">
        <v>2.5365103766333599</v>
      </c>
      <c r="X387" s="4">
        <v>31.07</v>
      </c>
      <c r="Y387" s="4">
        <v>15.99</v>
      </c>
      <c r="Z387" s="4" t="s">
        <v>2924</v>
      </c>
      <c r="AA387" s="10">
        <v>11.908466819199999</v>
      </c>
      <c r="AB387" s="10">
        <v>13.694736842099999</v>
      </c>
      <c r="AC387" s="4" t="s">
        <v>2934</v>
      </c>
      <c r="AD387" s="4" t="s">
        <v>2934</v>
      </c>
      <c r="AE387" s="4" t="s">
        <v>2934</v>
      </c>
      <c r="AF387" s="4" t="s">
        <v>2934</v>
      </c>
      <c r="AG387" s="4" t="s">
        <v>2934</v>
      </c>
      <c r="AH387" s="4" t="s">
        <v>2934</v>
      </c>
      <c r="AI387" s="4">
        <v>0.64068199999999997</v>
      </c>
      <c r="AJ387" s="4">
        <v>0.64068199999999997</v>
      </c>
    </row>
    <row r="388" spans="1:36" x14ac:dyDescent="0.3">
      <c r="A388" s="1" t="s">
        <v>653</v>
      </c>
      <c r="B388" s="2">
        <v>4024677</v>
      </c>
      <c r="C388" s="3" t="s">
        <v>2935</v>
      </c>
      <c r="D388" s="4">
        <v>785.94509249999999</v>
      </c>
      <c r="E388" s="3" t="s">
        <v>3093</v>
      </c>
      <c r="F388" s="3" t="s">
        <v>3093</v>
      </c>
      <c r="G388" s="3" t="s">
        <v>3172</v>
      </c>
      <c r="H388" s="3" t="s">
        <v>3173</v>
      </c>
      <c r="I388" s="3" t="s">
        <v>3274</v>
      </c>
      <c r="J388" s="4">
        <v>-5.2095130000000003</v>
      </c>
      <c r="K388" s="4">
        <v>-8.3743839999999992</v>
      </c>
      <c r="L388" s="4">
        <v>-17.981382</v>
      </c>
      <c r="M388" s="4">
        <v>-0.65281900000000004</v>
      </c>
      <c r="N388" s="4">
        <v>31</v>
      </c>
      <c r="O388" s="4">
        <v>17.808510999999999</v>
      </c>
      <c r="P388" s="4">
        <v>3.1330710000000002</v>
      </c>
      <c r="Q388" s="4">
        <v>10.54846</v>
      </c>
      <c r="R388" s="4">
        <v>18.515833000000001</v>
      </c>
      <c r="S388" s="3" t="s">
        <v>4396</v>
      </c>
      <c r="T388" s="4">
        <v>16.739999999999998</v>
      </c>
      <c r="U388" s="4">
        <v>785.94509249999999</v>
      </c>
      <c r="V388" s="10">
        <v>965.18409199999996</v>
      </c>
      <c r="W388" s="4">
        <v>0.23894862604539999</v>
      </c>
      <c r="X388" s="4">
        <v>25.13</v>
      </c>
      <c r="Y388" s="4">
        <v>13.82</v>
      </c>
      <c r="Z388" s="4">
        <v>31</v>
      </c>
      <c r="AA388" s="10">
        <v>17.936354869799999</v>
      </c>
      <c r="AB388" s="10">
        <v>20.925000000000001</v>
      </c>
      <c r="AC388" s="4">
        <v>1.8461080000000001</v>
      </c>
      <c r="AD388" s="4">
        <v>1.7668177517221</v>
      </c>
      <c r="AE388" s="4">
        <v>1.8260507958493</v>
      </c>
      <c r="AF388" s="4">
        <v>10.54846</v>
      </c>
      <c r="AG388" s="4">
        <v>10.7581918538681</v>
      </c>
      <c r="AH388" s="4">
        <v>11.931503880089601</v>
      </c>
      <c r="AI388" s="4">
        <v>3.1330710000000002</v>
      </c>
      <c r="AJ388" s="4">
        <v>5.4262560000000004</v>
      </c>
    </row>
    <row r="389" spans="1:36" x14ac:dyDescent="0.3">
      <c r="A389" s="1" t="s">
        <v>2312</v>
      </c>
      <c r="B389" s="2">
        <v>103044</v>
      </c>
      <c r="C389" s="3" t="s">
        <v>2935</v>
      </c>
      <c r="D389" s="4">
        <v>786.97671661000004</v>
      </c>
      <c r="E389" s="3" t="s">
        <v>2976</v>
      </c>
      <c r="F389" s="3" t="s">
        <v>2977</v>
      </c>
      <c r="G389" s="3" t="s">
        <v>2978</v>
      </c>
      <c r="H389" s="3" t="s">
        <v>2978</v>
      </c>
      <c r="I389" s="3" t="s">
        <v>2979</v>
      </c>
      <c r="J389" s="4">
        <v>-72.468818999999996</v>
      </c>
      <c r="K389" s="4">
        <v>-74.962468999999999</v>
      </c>
      <c r="L389" s="4">
        <v>-3.9667309999999998</v>
      </c>
      <c r="M389" s="4">
        <v>-2.9107370000000001</v>
      </c>
      <c r="N389" s="4">
        <v>1.0980248719824399</v>
      </c>
      <c r="O389" s="4" t="s">
        <v>2934</v>
      </c>
      <c r="P389" s="4">
        <v>0.31753799999999999</v>
      </c>
      <c r="Q389" s="4">
        <v>0.87589700000000004</v>
      </c>
      <c r="R389" s="4" t="s">
        <v>2934</v>
      </c>
      <c r="S389" s="3" t="s">
        <v>6051</v>
      </c>
      <c r="T389" s="4">
        <v>15.01</v>
      </c>
      <c r="U389" s="4">
        <v>786.97671661000004</v>
      </c>
      <c r="V389" s="10">
        <v>235.54971599999999</v>
      </c>
      <c r="W389" s="4">
        <v>0</v>
      </c>
      <c r="X389" s="4">
        <v>64.44</v>
      </c>
      <c r="Y389" s="4">
        <v>14.84</v>
      </c>
      <c r="Z389" s="4">
        <v>1.094422</v>
      </c>
      <c r="AA389" s="10" t="s">
        <v>2924</v>
      </c>
      <c r="AB389" s="10">
        <v>1.5546349041</v>
      </c>
      <c r="AC389" s="4">
        <v>0.52149299999999998</v>
      </c>
      <c r="AD389" s="4">
        <v>0.76485052520020003</v>
      </c>
      <c r="AE389" s="4">
        <v>0.64165262456810002</v>
      </c>
      <c r="AF389" s="4">
        <v>0.87589700000000004</v>
      </c>
      <c r="AG389" s="4">
        <v>1.9397504467483999</v>
      </c>
      <c r="AH389" s="4">
        <v>1.1496903861265999</v>
      </c>
      <c r="AI389" s="4">
        <v>0.31753799999999999</v>
      </c>
      <c r="AJ389" s="4">
        <v>0.32772899999999999</v>
      </c>
    </row>
    <row r="390" spans="1:36" x14ac:dyDescent="0.3">
      <c r="A390" s="1" t="s">
        <v>467</v>
      </c>
      <c r="B390" s="2">
        <v>4294958</v>
      </c>
      <c r="C390" s="3" t="s">
        <v>2935</v>
      </c>
      <c r="D390" s="4">
        <v>788.26511951999998</v>
      </c>
      <c r="E390" s="3" t="s">
        <v>2925</v>
      </c>
      <c r="F390" s="3" t="s">
        <v>2926</v>
      </c>
      <c r="G390" s="3" t="s">
        <v>2927</v>
      </c>
      <c r="H390" s="3" t="s">
        <v>2964</v>
      </c>
      <c r="I390" s="3" t="s">
        <v>3296</v>
      </c>
      <c r="J390" s="4">
        <v>-23.722746999999998</v>
      </c>
      <c r="K390" s="4">
        <v>-29.799340999999998</v>
      </c>
      <c r="L390" s="4">
        <v>-25.893139000000001</v>
      </c>
      <c r="M390" s="4">
        <v>-0.38249</v>
      </c>
      <c r="N390" s="4">
        <v>5.214683</v>
      </c>
      <c r="O390" s="4">
        <v>11.946993000000001</v>
      </c>
      <c r="P390" s="4">
        <v>1.309936</v>
      </c>
      <c r="Q390" s="4">
        <v>3.693219</v>
      </c>
      <c r="R390" s="4">
        <v>27.387080999999998</v>
      </c>
      <c r="S390" s="3" t="s">
        <v>4210</v>
      </c>
      <c r="T390" s="4">
        <v>23.44</v>
      </c>
      <c r="U390" s="4">
        <v>788.26511951999998</v>
      </c>
      <c r="V390" s="10">
        <v>1624.9611190000001</v>
      </c>
      <c r="W390" s="4">
        <v>1.1945392491467599</v>
      </c>
      <c r="X390" s="4">
        <v>44.51</v>
      </c>
      <c r="Y390" s="4">
        <v>22.07</v>
      </c>
      <c r="Z390" s="4">
        <v>5.214683</v>
      </c>
      <c r="AA390" s="10">
        <v>6.3956343791999997</v>
      </c>
      <c r="AB390" s="10">
        <v>6.6971428571000002</v>
      </c>
      <c r="AC390" s="4">
        <v>0.58439700000000006</v>
      </c>
      <c r="AD390" s="4">
        <v>0.59169841426129999</v>
      </c>
      <c r="AE390" s="4">
        <v>0.59332802879299995</v>
      </c>
      <c r="AF390" s="4">
        <v>3.693219</v>
      </c>
      <c r="AG390" s="4">
        <v>7.3859955401155997</v>
      </c>
      <c r="AH390" s="4">
        <v>6.9859551813382001</v>
      </c>
      <c r="AI390" s="4">
        <v>1.309936</v>
      </c>
      <c r="AJ390" s="4">
        <v>1.943454</v>
      </c>
    </row>
    <row r="391" spans="1:36" x14ac:dyDescent="0.3">
      <c r="A391" s="1" t="s">
        <v>2410</v>
      </c>
      <c r="B391" s="2">
        <v>6618655</v>
      </c>
      <c r="C391" s="3" t="s">
        <v>2919</v>
      </c>
      <c r="D391" s="4">
        <v>790.92109008</v>
      </c>
      <c r="E391" s="3" t="s">
        <v>2936</v>
      </c>
      <c r="F391" s="3" t="s">
        <v>3056</v>
      </c>
      <c r="G391" s="3" t="s">
        <v>3064</v>
      </c>
      <c r="H391" s="3" t="s">
        <v>3064</v>
      </c>
      <c r="I391" s="3" t="s">
        <v>3065</v>
      </c>
      <c r="J391" s="4">
        <v>-5.0222509999999998</v>
      </c>
      <c r="K391" s="4">
        <v>32.095491000000003</v>
      </c>
      <c r="L391" s="4">
        <v>3.6061030000000001</v>
      </c>
      <c r="M391" s="4">
        <v>-0.4</v>
      </c>
      <c r="N391" s="4">
        <v>18.286414000000001</v>
      </c>
      <c r="O391" s="4">
        <v>8.3000000000000007</v>
      </c>
      <c r="P391" s="4">
        <v>1.431446</v>
      </c>
      <c r="Q391" s="4">
        <v>6.2946970000000002</v>
      </c>
      <c r="R391" s="4">
        <v>11.16253</v>
      </c>
      <c r="S391" s="3" t="s">
        <v>6149</v>
      </c>
      <c r="T391" s="4">
        <v>14.94</v>
      </c>
      <c r="U391" s="4">
        <v>790.92109008</v>
      </c>
      <c r="V391" s="10">
        <v>1316.0510899999999</v>
      </c>
      <c r="W391" s="4">
        <v>0</v>
      </c>
      <c r="X391" s="4">
        <v>16.34</v>
      </c>
      <c r="Y391" s="5">
        <v>9.2200000000000006</v>
      </c>
      <c r="Z391" s="4">
        <v>18.286414000000001</v>
      </c>
      <c r="AA391" s="10">
        <v>8.5975715024999992</v>
      </c>
      <c r="AB391" s="10">
        <v>15.361362164100001</v>
      </c>
      <c r="AC391" s="4">
        <v>1.2405310000000001</v>
      </c>
      <c r="AD391" s="4">
        <v>1.1640100730723999</v>
      </c>
      <c r="AE391" s="4">
        <v>1.2259399779054001</v>
      </c>
      <c r="AF391" s="4">
        <v>6.2946970000000002</v>
      </c>
      <c r="AG391" s="4">
        <v>5.1987951983327001</v>
      </c>
      <c r="AH391" s="4">
        <v>6.5054872346632999</v>
      </c>
      <c r="AI391" s="4">
        <v>1.431446</v>
      </c>
      <c r="AJ391" s="4">
        <v>3.149905</v>
      </c>
    </row>
    <row r="392" spans="1:36" x14ac:dyDescent="0.3">
      <c r="A392" s="1" t="s">
        <v>349</v>
      </c>
      <c r="B392" s="2">
        <v>4168729</v>
      </c>
      <c r="C392" s="3" t="s">
        <v>2919</v>
      </c>
      <c r="D392" s="4">
        <v>792.64611323999998</v>
      </c>
      <c r="E392" s="3" t="s">
        <v>2925</v>
      </c>
      <c r="F392" s="3" t="s">
        <v>2980</v>
      </c>
      <c r="G392" s="3" t="s">
        <v>2981</v>
      </c>
      <c r="H392" s="3" t="s">
        <v>3163</v>
      </c>
      <c r="I392" s="3" t="s">
        <v>3249</v>
      </c>
      <c r="J392" s="4">
        <v>-3.5267979999999999</v>
      </c>
      <c r="K392" s="4">
        <v>8.6643729999999994</v>
      </c>
      <c r="L392" s="4">
        <v>-8.1923890000000004</v>
      </c>
      <c r="M392" s="4">
        <v>-2.8777E-2</v>
      </c>
      <c r="N392" s="4">
        <v>27.549564</v>
      </c>
      <c r="O392" s="4">
        <v>33.532819000000003</v>
      </c>
      <c r="P392" s="4">
        <v>2.1144250000000002</v>
      </c>
      <c r="Q392" s="4">
        <v>7.9126640000000004</v>
      </c>
      <c r="R392" s="4">
        <v>54.210262999999998</v>
      </c>
      <c r="S392" s="3" t="s">
        <v>4094</v>
      </c>
      <c r="T392" s="4">
        <v>34.74</v>
      </c>
      <c r="U392" s="4">
        <v>792.64611323999998</v>
      </c>
      <c r="V392" s="10">
        <v>1275.2761129999999</v>
      </c>
      <c r="W392" s="4">
        <v>0</v>
      </c>
      <c r="X392" s="4">
        <v>38.865000000000002</v>
      </c>
      <c r="Y392" s="4">
        <v>27.61</v>
      </c>
      <c r="Z392" s="4">
        <v>27.549564</v>
      </c>
      <c r="AA392" s="10">
        <v>25.370627327800001</v>
      </c>
      <c r="AB392" s="10">
        <v>27.559835941999999</v>
      </c>
      <c r="AC392" s="4">
        <v>0.954121</v>
      </c>
      <c r="AD392" s="4">
        <v>0.92220623008869995</v>
      </c>
      <c r="AE392" s="4">
        <v>0.94517104306919997</v>
      </c>
      <c r="AF392" s="4">
        <v>7.9126640000000004</v>
      </c>
      <c r="AG392" s="4">
        <v>10.3876153732745</v>
      </c>
      <c r="AH392" s="4">
        <v>11.165335183021501</v>
      </c>
      <c r="AI392" s="4">
        <v>2.1144250000000002</v>
      </c>
      <c r="AJ392" s="4">
        <v>2.1410079999999998</v>
      </c>
    </row>
    <row r="393" spans="1:36" x14ac:dyDescent="0.3">
      <c r="A393" s="1" t="s">
        <v>332</v>
      </c>
      <c r="B393" s="2">
        <v>4398473</v>
      </c>
      <c r="C393" s="3" t="s">
        <v>2935</v>
      </c>
      <c r="D393" s="4">
        <v>794.42395648000002</v>
      </c>
      <c r="E393" s="3" t="s">
        <v>2925</v>
      </c>
      <c r="F393" s="3" t="s">
        <v>2980</v>
      </c>
      <c r="G393" s="3" t="s">
        <v>2981</v>
      </c>
      <c r="H393" s="3" t="s">
        <v>3163</v>
      </c>
      <c r="I393" s="3" t="s">
        <v>3175</v>
      </c>
      <c r="J393" s="4">
        <v>59.752119</v>
      </c>
      <c r="K393" s="4">
        <v>54.371957000000002</v>
      </c>
      <c r="L393" s="4">
        <v>17.982157999999998</v>
      </c>
      <c r="M393" s="4">
        <v>-2.3385099999999999</v>
      </c>
      <c r="N393" s="4">
        <v>7.0130660000000002</v>
      </c>
      <c r="O393" s="4">
        <v>13.798386000000001</v>
      </c>
      <c r="P393" s="5">
        <v>1.3080050000000001</v>
      </c>
      <c r="Q393" s="4">
        <v>7.6435190000000004</v>
      </c>
      <c r="R393" s="4">
        <v>40.723500999999999</v>
      </c>
      <c r="S393" s="3" t="s">
        <v>4077</v>
      </c>
      <c r="T393" s="4">
        <v>1268.32</v>
      </c>
      <c r="U393" s="4">
        <v>794.42395648000002</v>
      </c>
      <c r="V393" s="10">
        <v>776.97895600000004</v>
      </c>
      <c r="W393" s="4">
        <v>0</v>
      </c>
      <c r="X393" s="5">
        <v>1330.66</v>
      </c>
      <c r="Y393" s="4">
        <v>750</v>
      </c>
      <c r="Z393" s="4">
        <v>7.0130660000000002</v>
      </c>
      <c r="AA393" s="10" t="s">
        <v>2924</v>
      </c>
      <c r="AB393" s="10" t="s">
        <v>2924</v>
      </c>
      <c r="AC393" s="5">
        <v>2.1483449999999999</v>
      </c>
      <c r="AD393" s="4">
        <v>0.72942500958029999</v>
      </c>
      <c r="AE393" s="4">
        <v>0.72942500958029999</v>
      </c>
      <c r="AF393" s="4">
        <v>7.6435190000000004</v>
      </c>
      <c r="AG393" s="4">
        <v>26.4806998862543</v>
      </c>
      <c r="AH393" s="4">
        <v>26.4806998862543</v>
      </c>
      <c r="AI393" s="5">
        <v>1.3080050000000001</v>
      </c>
      <c r="AJ393" s="4">
        <v>1.4966379999999999</v>
      </c>
    </row>
    <row r="394" spans="1:36" x14ac:dyDescent="0.3">
      <c r="A394" s="1" t="s">
        <v>715</v>
      </c>
      <c r="B394" s="2">
        <v>4980751</v>
      </c>
      <c r="C394" s="3" t="s">
        <v>2935</v>
      </c>
      <c r="D394" s="4">
        <v>795.36518424999997</v>
      </c>
      <c r="E394" s="3" t="s">
        <v>3031</v>
      </c>
      <c r="F394" s="3" t="s">
        <v>3031</v>
      </c>
      <c r="G394" s="3" t="s">
        <v>3032</v>
      </c>
      <c r="H394" s="3" t="s">
        <v>3331</v>
      </c>
      <c r="I394" s="3" t="s">
        <v>3390</v>
      </c>
      <c r="J394" s="4">
        <v>14.885496</v>
      </c>
      <c r="K394" s="4">
        <v>11.646884</v>
      </c>
      <c r="L394" s="4">
        <v>-0.68628699999999998</v>
      </c>
      <c r="M394" s="4">
        <v>1.4014279999999999</v>
      </c>
      <c r="N394" s="4">
        <v>15.128669</v>
      </c>
      <c r="O394" s="4">
        <v>8.7683520000000001</v>
      </c>
      <c r="P394" s="4">
        <v>2.7679689999999999</v>
      </c>
      <c r="Q394" s="4">
        <v>7.0702879999999997</v>
      </c>
      <c r="R394" s="4">
        <v>12.512112</v>
      </c>
      <c r="S394" s="3" t="s">
        <v>4458</v>
      </c>
      <c r="T394" s="4">
        <v>75.25</v>
      </c>
      <c r="U394" s="4">
        <v>795.36518424999997</v>
      </c>
      <c r="V394" s="10">
        <v>1236.367184</v>
      </c>
      <c r="W394" s="4">
        <v>6.3255813953488396</v>
      </c>
      <c r="X394" s="4">
        <v>88.94</v>
      </c>
      <c r="Y394" s="4">
        <v>61.62</v>
      </c>
      <c r="Z394" s="4">
        <v>15.128669</v>
      </c>
      <c r="AA394" s="10" t="s">
        <v>2934</v>
      </c>
      <c r="AB394" s="10" t="s">
        <v>2924</v>
      </c>
      <c r="AC394" s="4">
        <v>2.344322</v>
      </c>
      <c r="AD394" s="4" t="s">
        <v>2934</v>
      </c>
      <c r="AE394" s="4">
        <v>2.1996576807675998</v>
      </c>
      <c r="AF394" s="4">
        <v>7.0702879999999997</v>
      </c>
      <c r="AG394" s="4" t="s">
        <v>2934</v>
      </c>
      <c r="AH394" s="4">
        <v>10.941083996387301</v>
      </c>
      <c r="AI394" s="4">
        <v>2.7679689999999999</v>
      </c>
      <c r="AJ394" s="4">
        <v>2.7679689999999999</v>
      </c>
    </row>
    <row r="395" spans="1:36" x14ac:dyDescent="0.3">
      <c r="A395" s="1" t="s">
        <v>722</v>
      </c>
      <c r="B395" s="2">
        <v>4096141</v>
      </c>
      <c r="C395" s="3" t="s">
        <v>2919</v>
      </c>
      <c r="D395" s="4">
        <v>796.41747989999999</v>
      </c>
      <c r="E395" s="3" t="s">
        <v>2945</v>
      </c>
      <c r="F395" s="3" t="s">
        <v>3021</v>
      </c>
      <c r="G395" s="3" t="s">
        <v>3027</v>
      </c>
      <c r="H395" s="3" t="s">
        <v>3028</v>
      </c>
      <c r="I395" s="3" t="s">
        <v>3393</v>
      </c>
      <c r="J395" s="4">
        <v>99.882075999999998</v>
      </c>
      <c r="K395" s="4">
        <v>30.888031000000002</v>
      </c>
      <c r="L395" s="4">
        <v>10.064935</v>
      </c>
      <c r="M395" s="4">
        <v>1.4970060000000001</v>
      </c>
      <c r="N395" s="4">
        <v>26.862124000000001</v>
      </c>
      <c r="O395" s="4">
        <v>12.345229</v>
      </c>
      <c r="P395" s="4">
        <v>3.0469170000000001</v>
      </c>
      <c r="Q395" s="4">
        <v>8.7457320000000003</v>
      </c>
      <c r="R395" s="4">
        <v>11.044578</v>
      </c>
      <c r="S395" s="3" t="s">
        <v>4465</v>
      </c>
      <c r="T395" s="4">
        <v>16.95</v>
      </c>
      <c r="U395" s="4">
        <v>796.41747989999999</v>
      </c>
      <c r="V395" s="10">
        <v>727.45247900000004</v>
      </c>
      <c r="W395" s="4">
        <v>0</v>
      </c>
      <c r="X395" s="4">
        <v>19.89</v>
      </c>
      <c r="Y395" s="5">
        <v>7.2</v>
      </c>
      <c r="Z395" s="4">
        <v>26.862124000000001</v>
      </c>
      <c r="AA395" s="10">
        <v>17.474226804099999</v>
      </c>
      <c r="AB395" s="10">
        <v>17.65625</v>
      </c>
      <c r="AC395" s="4">
        <v>0.886486</v>
      </c>
      <c r="AD395" s="4">
        <v>0.86627576996400002</v>
      </c>
      <c r="AE395" s="4">
        <v>0.88776618433300003</v>
      </c>
      <c r="AF395" s="4">
        <v>8.7457320000000003</v>
      </c>
      <c r="AG395" s="4">
        <v>8.9116916659520999</v>
      </c>
      <c r="AH395" s="4">
        <v>9.6742134317441</v>
      </c>
      <c r="AI395" s="4">
        <v>3.0469170000000001</v>
      </c>
      <c r="AJ395" s="4">
        <v>3.0930659999999999</v>
      </c>
    </row>
    <row r="396" spans="1:36" x14ac:dyDescent="0.3">
      <c r="A396" s="1" t="s">
        <v>18</v>
      </c>
      <c r="B396" s="2">
        <v>5735674</v>
      </c>
      <c r="C396" s="3" t="s">
        <v>2935</v>
      </c>
      <c r="D396" s="4">
        <v>797.45720333999998</v>
      </c>
      <c r="E396" s="3" t="s">
        <v>2930</v>
      </c>
      <c r="F396" s="3" t="s">
        <v>2953</v>
      </c>
      <c r="G396" s="3" t="s">
        <v>2954</v>
      </c>
      <c r="H396" s="3" t="s">
        <v>2955</v>
      </c>
      <c r="I396" s="3"/>
      <c r="J396" s="4">
        <v>6.5157369999999997</v>
      </c>
      <c r="K396" s="4">
        <v>-11.554333</v>
      </c>
      <c r="L396" s="4">
        <v>-6.3137449999999999</v>
      </c>
      <c r="M396" s="4">
        <v>3.0999469999999998</v>
      </c>
      <c r="N396" s="4" t="s">
        <v>2934</v>
      </c>
      <c r="O396" s="4" t="s">
        <v>2934</v>
      </c>
      <c r="P396" s="4" t="s">
        <v>2934</v>
      </c>
      <c r="Q396" s="4" t="s">
        <v>2934</v>
      </c>
      <c r="R396" s="4" t="s">
        <v>2934</v>
      </c>
      <c r="S396" s="3" t="s">
        <v>3765</v>
      </c>
      <c r="T396" s="4">
        <v>19.29</v>
      </c>
      <c r="U396" s="4">
        <v>797.45720333999998</v>
      </c>
      <c r="V396" s="10" t="s">
        <v>2934</v>
      </c>
      <c r="W396" s="4">
        <v>11.1975116640747</v>
      </c>
      <c r="X396" s="4">
        <v>22.6</v>
      </c>
      <c r="Y396" s="4">
        <v>17.920000000000002</v>
      </c>
      <c r="Z396" s="4" t="s">
        <v>2934</v>
      </c>
      <c r="AA396" s="10" t="s">
        <v>2934</v>
      </c>
      <c r="AB396" s="10" t="s">
        <v>2934</v>
      </c>
      <c r="AC396" s="4" t="s">
        <v>2934</v>
      </c>
      <c r="AD396" s="4" t="s">
        <v>2934</v>
      </c>
      <c r="AE396" s="4" t="s">
        <v>2934</v>
      </c>
      <c r="AF396" s="4" t="s">
        <v>2934</v>
      </c>
      <c r="AG396" s="4" t="s">
        <v>2934</v>
      </c>
      <c r="AH396" s="4" t="s">
        <v>2934</v>
      </c>
      <c r="AI396" s="4" t="s">
        <v>2934</v>
      </c>
      <c r="AJ396" s="4" t="s">
        <v>2934</v>
      </c>
    </row>
    <row r="397" spans="1:36" x14ac:dyDescent="0.3">
      <c r="A397" s="1" t="s">
        <v>672</v>
      </c>
      <c r="B397" s="2">
        <v>5193690</v>
      </c>
      <c r="C397" s="3" t="s">
        <v>2919</v>
      </c>
      <c r="D397" s="4">
        <v>797.78281895999999</v>
      </c>
      <c r="E397" s="3" t="s">
        <v>2945</v>
      </c>
      <c r="F397" s="3" t="s">
        <v>2946</v>
      </c>
      <c r="G397" s="3" t="s">
        <v>2984</v>
      </c>
      <c r="H397" s="3" t="s">
        <v>3061</v>
      </c>
      <c r="I397" s="3" t="s">
        <v>2949</v>
      </c>
      <c r="J397" s="4">
        <v>-32.326821000000002</v>
      </c>
      <c r="K397" s="4">
        <v>-0.294406</v>
      </c>
      <c r="L397" s="4">
        <v>-25.036891000000001</v>
      </c>
      <c r="M397" s="4">
        <v>-1.295337</v>
      </c>
      <c r="N397" s="4" t="s">
        <v>2924</v>
      </c>
      <c r="O397" s="4" t="s">
        <v>2924</v>
      </c>
      <c r="P397" s="4">
        <v>6.2819459999999996</v>
      </c>
      <c r="Q397" s="4" t="s">
        <v>2924</v>
      </c>
      <c r="R397" s="4">
        <v>27.215713000000001</v>
      </c>
      <c r="S397" s="3" t="s">
        <v>4415</v>
      </c>
      <c r="T397" s="4">
        <v>15.24</v>
      </c>
      <c r="U397" s="4">
        <v>797.78281895999999</v>
      </c>
      <c r="V397" s="10">
        <v>661.67181800000003</v>
      </c>
      <c r="W397" s="4">
        <v>0</v>
      </c>
      <c r="X397" s="4">
        <v>32</v>
      </c>
      <c r="Y397" s="4">
        <v>13.53</v>
      </c>
      <c r="Z397" s="4" t="s">
        <v>2924</v>
      </c>
      <c r="AA397" s="10" t="s">
        <v>2924</v>
      </c>
      <c r="AB397" s="10" t="s">
        <v>2924</v>
      </c>
      <c r="AC397" s="4">
        <v>3.2334559999999999</v>
      </c>
      <c r="AD397" s="4">
        <v>2.9096113962068002</v>
      </c>
      <c r="AE397" s="4">
        <v>3.1842419557169999</v>
      </c>
      <c r="AF397" s="4" t="s">
        <v>2924</v>
      </c>
      <c r="AG397" s="4" t="s">
        <v>2924</v>
      </c>
      <c r="AH397" s="4" t="s">
        <v>2924</v>
      </c>
      <c r="AI397" s="4">
        <v>6.2819459999999996</v>
      </c>
      <c r="AJ397" s="4">
        <v>6.3027300000000004</v>
      </c>
    </row>
    <row r="398" spans="1:36" x14ac:dyDescent="0.3">
      <c r="A398" s="1" t="s">
        <v>1464</v>
      </c>
      <c r="B398" s="2">
        <v>4069044</v>
      </c>
      <c r="C398" s="3" t="s">
        <v>2919</v>
      </c>
      <c r="D398" s="4">
        <v>798.03858186000002</v>
      </c>
      <c r="E398" s="3" t="s">
        <v>2925</v>
      </c>
      <c r="F398" s="3" t="s">
        <v>2980</v>
      </c>
      <c r="G398" s="3" t="s">
        <v>2981</v>
      </c>
      <c r="H398" s="3" t="s">
        <v>3163</v>
      </c>
      <c r="I398" s="3" t="s">
        <v>3175</v>
      </c>
      <c r="J398" s="4">
        <v>-48.082813000000002</v>
      </c>
      <c r="K398" s="4">
        <v>-6.6725390000000004</v>
      </c>
      <c r="L398" s="4">
        <v>-9.5796890000000001</v>
      </c>
      <c r="M398" s="4">
        <v>4.0510679999999999</v>
      </c>
      <c r="N398" s="4" t="s">
        <v>2924</v>
      </c>
      <c r="O398" s="4" t="s">
        <v>2924</v>
      </c>
      <c r="P398" s="4" t="s">
        <v>2924</v>
      </c>
      <c r="Q398" s="4">
        <v>6.8198109999999996</v>
      </c>
      <c r="R398" s="4" t="s">
        <v>2924</v>
      </c>
      <c r="S398" s="3" t="s">
        <v>5205</v>
      </c>
      <c r="T398" s="4">
        <v>42.38</v>
      </c>
      <c r="U398" s="4">
        <v>798.03858186000002</v>
      </c>
      <c r="V398" s="10">
        <v>3957.0385809999998</v>
      </c>
      <c r="W398" s="4">
        <v>4.1529023124115101</v>
      </c>
      <c r="X398" s="4">
        <v>86.2</v>
      </c>
      <c r="Y398" s="4">
        <v>38.119999999999997</v>
      </c>
      <c r="Z398" s="4" t="s">
        <v>2924</v>
      </c>
      <c r="AA398" s="10">
        <v>7.8443857482999997</v>
      </c>
      <c r="AB398" s="10">
        <v>7.8443857482999997</v>
      </c>
      <c r="AC398" s="4">
        <v>2.5183119999999999</v>
      </c>
      <c r="AD398" s="4">
        <v>2.5716031653246998</v>
      </c>
      <c r="AE398" s="4">
        <v>2.5716031653246998</v>
      </c>
      <c r="AF398" s="4">
        <v>6.8198109999999996</v>
      </c>
      <c r="AG398" s="4">
        <v>13.609410497468501</v>
      </c>
      <c r="AH398" s="4">
        <v>13.609410497468501</v>
      </c>
      <c r="AI398" s="4" t="s">
        <v>2924</v>
      </c>
      <c r="AJ398" s="4" t="s">
        <v>2924</v>
      </c>
    </row>
    <row r="399" spans="1:36" x14ac:dyDescent="0.3">
      <c r="A399" s="1" t="s">
        <v>2337</v>
      </c>
      <c r="B399" s="2">
        <v>4877075</v>
      </c>
      <c r="C399" s="3" t="s">
        <v>2919</v>
      </c>
      <c r="D399" s="4">
        <v>799.71184919999996</v>
      </c>
      <c r="E399" s="3" t="s">
        <v>2945</v>
      </c>
      <c r="F399" s="3" t="s">
        <v>2990</v>
      </c>
      <c r="G399" s="3" t="s">
        <v>2990</v>
      </c>
      <c r="H399" s="3" t="s">
        <v>2991</v>
      </c>
      <c r="I399" s="3" t="s">
        <v>2992</v>
      </c>
      <c r="J399" s="4">
        <v>-85.256410000000002</v>
      </c>
      <c r="K399" s="4">
        <v>-40.311419000000001</v>
      </c>
      <c r="L399" s="4">
        <v>-7.1332440000000004</v>
      </c>
      <c r="M399" s="4">
        <v>-6.5673659999999998</v>
      </c>
      <c r="N399" s="4" t="s">
        <v>2924</v>
      </c>
      <c r="O399" s="4" t="s">
        <v>2924</v>
      </c>
      <c r="P399" s="4">
        <v>0.82511199999999996</v>
      </c>
      <c r="Q399" s="4" t="s">
        <v>2924</v>
      </c>
      <c r="R399" s="4" t="s">
        <v>2924</v>
      </c>
      <c r="S399" s="3" t="s">
        <v>6076</v>
      </c>
      <c r="T399" s="4">
        <v>13.8</v>
      </c>
      <c r="U399" s="4">
        <v>799.71184919999996</v>
      </c>
      <c r="V399" s="10">
        <v>823.34084900000005</v>
      </c>
      <c r="W399" s="4">
        <v>0</v>
      </c>
      <c r="X399" s="4">
        <v>97.27</v>
      </c>
      <c r="Y399" s="5">
        <v>10.24</v>
      </c>
      <c r="Z399" s="4" t="s">
        <v>2924</v>
      </c>
      <c r="AA399" s="10" t="s">
        <v>2924</v>
      </c>
      <c r="AB399" s="10" t="s">
        <v>2924</v>
      </c>
      <c r="AC399" s="4">
        <v>0.78656800000000004</v>
      </c>
      <c r="AD399" s="4">
        <v>0.83509074276890005</v>
      </c>
      <c r="AE399" s="4">
        <v>0.8952525664573</v>
      </c>
      <c r="AF399" s="4" t="s">
        <v>2924</v>
      </c>
      <c r="AG399" s="4" t="s">
        <v>2924</v>
      </c>
      <c r="AH399" s="4" t="s">
        <v>2924</v>
      </c>
      <c r="AI399" s="4">
        <v>0.82511199999999996</v>
      </c>
      <c r="AJ399" s="4">
        <v>0.88336999999999999</v>
      </c>
    </row>
    <row r="400" spans="1:36" x14ac:dyDescent="0.3">
      <c r="A400" s="1" t="s">
        <v>1918</v>
      </c>
      <c r="B400" s="2">
        <v>100625</v>
      </c>
      <c r="C400" s="3" t="s">
        <v>2919</v>
      </c>
      <c r="D400" s="4">
        <v>800.18620808000003</v>
      </c>
      <c r="E400" s="3" t="s">
        <v>2930</v>
      </c>
      <c r="F400" s="3" t="s">
        <v>2931</v>
      </c>
      <c r="G400" s="3" t="s">
        <v>2931</v>
      </c>
      <c r="H400" s="3" t="s">
        <v>2932</v>
      </c>
      <c r="I400" s="3" t="s">
        <v>2933</v>
      </c>
      <c r="J400" s="4">
        <v>15.544041999999999</v>
      </c>
      <c r="K400" s="4">
        <v>15.693904</v>
      </c>
      <c r="L400" s="4">
        <v>-4.751735</v>
      </c>
      <c r="M400" s="4">
        <v>1.019253</v>
      </c>
      <c r="N400" s="4">
        <v>9.6432432432432407</v>
      </c>
      <c r="O400" s="4">
        <v>6.4520799999999996</v>
      </c>
      <c r="P400" s="4">
        <v>1.2098199999999999</v>
      </c>
      <c r="Q400" s="4" t="s">
        <v>2934</v>
      </c>
      <c r="R400" s="4" t="s">
        <v>2934</v>
      </c>
      <c r="S400" s="3" t="s">
        <v>5658</v>
      </c>
      <c r="T400" s="4">
        <v>17.84</v>
      </c>
      <c r="U400" s="4">
        <v>800.18620808000003</v>
      </c>
      <c r="V400" s="10" t="s">
        <v>2934</v>
      </c>
      <c r="W400" s="4">
        <v>1.3452914798206299</v>
      </c>
      <c r="X400" s="4">
        <v>19.37</v>
      </c>
      <c r="Y400" s="4">
        <v>13</v>
      </c>
      <c r="Z400" s="4">
        <v>9.643243</v>
      </c>
      <c r="AA400" s="10">
        <v>9.5913978493999998</v>
      </c>
      <c r="AB400" s="10">
        <v>9.2037991465999998</v>
      </c>
      <c r="AC400" s="4" t="s">
        <v>2934</v>
      </c>
      <c r="AD400" s="4" t="s">
        <v>2934</v>
      </c>
      <c r="AE400" s="4" t="s">
        <v>2934</v>
      </c>
      <c r="AF400" s="4" t="s">
        <v>2934</v>
      </c>
      <c r="AG400" s="4" t="s">
        <v>2934</v>
      </c>
      <c r="AH400" s="4" t="s">
        <v>2934</v>
      </c>
      <c r="AI400" s="4">
        <v>1.2098199999999999</v>
      </c>
      <c r="AJ400" s="4">
        <v>1.415087</v>
      </c>
    </row>
    <row r="401" spans="1:36" x14ac:dyDescent="0.3">
      <c r="A401" s="1" t="s">
        <v>2098</v>
      </c>
      <c r="B401" s="2">
        <v>4064418</v>
      </c>
      <c r="C401" s="3" t="s">
        <v>2935</v>
      </c>
      <c r="D401" s="4">
        <v>801.10770497999999</v>
      </c>
      <c r="E401" s="3" t="s">
        <v>2930</v>
      </c>
      <c r="F401" s="3" t="s">
        <v>2957</v>
      </c>
      <c r="G401" s="3" t="s">
        <v>2957</v>
      </c>
      <c r="H401" s="3" t="s">
        <v>3113</v>
      </c>
      <c r="I401" s="3" t="s">
        <v>3125</v>
      </c>
      <c r="J401" s="4">
        <v>13.560551</v>
      </c>
      <c r="K401" s="4">
        <v>7.4074070000000001</v>
      </c>
      <c r="L401" s="4">
        <v>-6.395696</v>
      </c>
      <c r="M401" s="4">
        <v>-0.63451800000000003</v>
      </c>
      <c r="N401" s="4">
        <v>0.129732416535498</v>
      </c>
      <c r="O401" s="4" t="s">
        <v>2924</v>
      </c>
      <c r="P401" s="4">
        <v>0.65065600000000001</v>
      </c>
      <c r="Q401" s="4">
        <v>10.975064</v>
      </c>
      <c r="R401" s="4">
        <v>16.875606999999999</v>
      </c>
      <c r="S401" s="3" t="s">
        <v>5837</v>
      </c>
      <c r="T401" s="4">
        <v>15.66</v>
      </c>
      <c r="U401" s="4">
        <v>801.10770497999999</v>
      </c>
      <c r="V401" s="10">
        <v>1199.914704</v>
      </c>
      <c r="W401" s="4">
        <v>0</v>
      </c>
      <c r="X401" s="4">
        <v>17.79</v>
      </c>
      <c r="Y401" s="4">
        <v>10.76</v>
      </c>
      <c r="Z401" s="4">
        <v>18.665077</v>
      </c>
      <c r="AA401" s="10">
        <v>19.514018691499999</v>
      </c>
      <c r="AB401" s="10">
        <v>18.642857142800001</v>
      </c>
      <c r="AC401" s="4">
        <v>1.0341800000000001</v>
      </c>
      <c r="AD401" s="4">
        <v>1.0997708867753</v>
      </c>
      <c r="AE401" s="4">
        <v>1.0573186335036</v>
      </c>
      <c r="AF401" s="4">
        <v>10.975064</v>
      </c>
      <c r="AG401" s="4" t="s">
        <v>2934</v>
      </c>
      <c r="AH401" s="4" t="s">
        <v>2934</v>
      </c>
      <c r="AI401" s="4">
        <v>0.65065600000000001</v>
      </c>
      <c r="AJ401" s="4">
        <v>0.68467999999999996</v>
      </c>
    </row>
    <row r="402" spans="1:36" x14ac:dyDescent="0.3">
      <c r="A402" s="1" t="s">
        <v>208</v>
      </c>
      <c r="B402" s="2">
        <v>4379352</v>
      </c>
      <c r="C402" s="3" t="s">
        <v>2935</v>
      </c>
      <c r="D402" s="4">
        <v>801.71901433999994</v>
      </c>
      <c r="E402" s="3" t="s">
        <v>2976</v>
      </c>
      <c r="F402" s="3" t="s">
        <v>2977</v>
      </c>
      <c r="G402" s="3" t="s">
        <v>3076</v>
      </c>
      <c r="H402" s="3" t="s">
        <v>3076</v>
      </c>
      <c r="I402" s="3" t="s">
        <v>2979</v>
      </c>
      <c r="J402" s="4">
        <v>-18.674212000000001</v>
      </c>
      <c r="K402" s="4">
        <v>-7.8754580000000001</v>
      </c>
      <c r="L402" s="4">
        <v>-9.2876469999999998</v>
      </c>
      <c r="M402" s="4">
        <v>-1.8536589999999999</v>
      </c>
      <c r="N402" s="4" t="s">
        <v>2924</v>
      </c>
      <c r="O402" s="4">
        <v>6.3913599999999997</v>
      </c>
      <c r="P402" s="4">
        <v>1.6270420000000001</v>
      </c>
      <c r="Q402" s="4">
        <v>14.948331</v>
      </c>
      <c r="R402" s="4">
        <v>24.769774000000002</v>
      </c>
      <c r="S402" s="3" t="s">
        <v>3955</v>
      </c>
      <c r="T402" s="5">
        <v>10.06</v>
      </c>
      <c r="U402" s="4">
        <v>801.71901433999994</v>
      </c>
      <c r="V402" s="10">
        <v>2587.3020139999999</v>
      </c>
      <c r="W402" s="4">
        <v>8.1510934393638195</v>
      </c>
      <c r="X402" s="4">
        <v>12.66</v>
      </c>
      <c r="Y402" s="5">
        <v>9.94</v>
      </c>
      <c r="Z402" s="4" t="s">
        <v>2924</v>
      </c>
      <c r="AA402" s="10">
        <v>64.903225806400002</v>
      </c>
      <c r="AB402" s="10">
        <v>105.8947368421</v>
      </c>
      <c r="AC402" s="4">
        <v>3.4182739999999998</v>
      </c>
      <c r="AD402" s="4">
        <v>9.6325752794497994</v>
      </c>
      <c r="AE402" s="4">
        <v>9.9532896822055008</v>
      </c>
      <c r="AF402" s="4">
        <v>14.948331</v>
      </c>
      <c r="AG402" s="4">
        <v>13.585695748493899</v>
      </c>
      <c r="AH402" s="4">
        <v>14.5213971354598</v>
      </c>
      <c r="AI402" s="4">
        <v>1.6270420000000001</v>
      </c>
      <c r="AJ402" s="4">
        <v>2.0294530000000002</v>
      </c>
    </row>
    <row r="403" spans="1:36" x14ac:dyDescent="0.3">
      <c r="A403" s="1" t="s">
        <v>2068</v>
      </c>
      <c r="B403" s="2">
        <v>4282399</v>
      </c>
      <c r="C403" s="3" t="s">
        <v>2935</v>
      </c>
      <c r="D403" s="4">
        <v>804.75026777999994</v>
      </c>
      <c r="E403" s="3" t="s">
        <v>2976</v>
      </c>
      <c r="F403" s="3" t="s">
        <v>2977</v>
      </c>
      <c r="G403" s="3" t="s">
        <v>3137</v>
      </c>
      <c r="H403" s="3" t="s">
        <v>3137</v>
      </c>
      <c r="I403" s="3" t="s">
        <v>2979</v>
      </c>
      <c r="J403" s="4">
        <v>-26.339842000000001</v>
      </c>
      <c r="K403" s="4">
        <v>-22.37303</v>
      </c>
      <c r="L403" s="4">
        <v>-5.7917110000000003</v>
      </c>
      <c r="M403" s="4">
        <v>-1.5</v>
      </c>
      <c r="N403" s="4" t="s">
        <v>2924</v>
      </c>
      <c r="O403" s="4">
        <v>10.971534999999999</v>
      </c>
      <c r="P403" s="4">
        <v>1.8438019999999999</v>
      </c>
      <c r="Q403" s="4">
        <v>13.029095999999999</v>
      </c>
      <c r="R403" s="4" t="s">
        <v>2924</v>
      </c>
      <c r="S403" s="3" t="s">
        <v>5807</v>
      </c>
      <c r="T403" s="4">
        <v>17.73</v>
      </c>
      <c r="U403" s="4">
        <v>804.75026777999994</v>
      </c>
      <c r="V403" s="10">
        <v>1605.484267</v>
      </c>
      <c r="W403" s="4">
        <v>5.4145516074450102</v>
      </c>
      <c r="X403" s="4">
        <v>24.71</v>
      </c>
      <c r="Y403" s="4">
        <v>17.22</v>
      </c>
      <c r="Z403" s="4" t="s">
        <v>2924</v>
      </c>
      <c r="AA403" s="10">
        <v>115.2046783625</v>
      </c>
      <c r="AB403" s="10" t="s">
        <v>2924</v>
      </c>
      <c r="AC403" s="4">
        <v>7.9649359999999998</v>
      </c>
      <c r="AD403" s="4">
        <v>7.6765713194172998</v>
      </c>
      <c r="AE403" s="4">
        <v>7.9242151680194004</v>
      </c>
      <c r="AF403" s="4">
        <v>13.029095999999999</v>
      </c>
      <c r="AG403" s="4">
        <v>12.309796386075201</v>
      </c>
      <c r="AH403" s="4">
        <v>13.0626696729679</v>
      </c>
      <c r="AI403" s="4">
        <v>1.8438019999999999</v>
      </c>
      <c r="AJ403" s="4">
        <v>2.0530339999999998</v>
      </c>
    </row>
    <row r="404" spans="1:36" x14ac:dyDescent="0.3">
      <c r="A404" s="1" t="s">
        <v>1129</v>
      </c>
      <c r="B404" s="2">
        <v>19222248</v>
      </c>
      <c r="C404" s="3" t="s">
        <v>2940</v>
      </c>
      <c r="D404" s="4">
        <v>805.4271</v>
      </c>
      <c r="E404" s="3" t="s">
        <v>2930</v>
      </c>
      <c r="F404" s="3" t="s">
        <v>2953</v>
      </c>
      <c r="G404" s="3" t="s">
        <v>2954</v>
      </c>
      <c r="H404" s="3" t="s">
        <v>2955</v>
      </c>
      <c r="I404" s="3"/>
      <c r="J404" s="4">
        <v>10.849539</v>
      </c>
      <c r="K404" s="4">
        <v>5.9341379999999999</v>
      </c>
      <c r="L404" s="4">
        <v>-3.0727920000000002</v>
      </c>
      <c r="M404" s="4">
        <v>-0.581395</v>
      </c>
      <c r="N404" s="4" t="s">
        <v>2934</v>
      </c>
      <c r="O404" s="4" t="s">
        <v>2934</v>
      </c>
      <c r="P404" s="4" t="s">
        <v>2934</v>
      </c>
      <c r="Q404" s="4" t="s">
        <v>2934</v>
      </c>
      <c r="R404" s="4" t="s">
        <v>2934</v>
      </c>
      <c r="S404" s="3" t="s">
        <v>4871</v>
      </c>
      <c r="T404" s="4">
        <v>32.49</v>
      </c>
      <c r="U404" s="4">
        <v>805.4271</v>
      </c>
      <c r="V404" s="10" t="s">
        <v>2934</v>
      </c>
      <c r="W404" s="4">
        <v>0</v>
      </c>
      <c r="X404" s="4">
        <v>34.92</v>
      </c>
      <c r="Y404" s="4">
        <v>26.03</v>
      </c>
      <c r="Z404" s="4" t="s">
        <v>2934</v>
      </c>
      <c r="AA404" s="10" t="s">
        <v>2934</v>
      </c>
      <c r="AB404" s="10" t="s">
        <v>2934</v>
      </c>
      <c r="AC404" s="4" t="s">
        <v>2934</v>
      </c>
      <c r="AD404" s="4" t="s">
        <v>2934</v>
      </c>
      <c r="AE404" s="4" t="s">
        <v>2934</v>
      </c>
      <c r="AF404" s="4" t="s">
        <v>2934</v>
      </c>
      <c r="AG404" s="4" t="s">
        <v>2934</v>
      </c>
      <c r="AH404" s="4" t="s">
        <v>2934</v>
      </c>
      <c r="AI404" s="4" t="s">
        <v>2934</v>
      </c>
      <c r="AJ404" s="4" t="s">
        <v>2934</v>
      </c>
    </row>
    <row r="405" spans="1:36" x14ac:dyDescent="0.3">
      <c r="A405" s="1" t="s">
        <v>2082</v>
      </c>
      <c r="B405" s="2">
        <v>4023061</v>
      </c>
      <c r="C405" s="3" t="s">
        <v>2919</v>
      </c>
      <c r="D405" s="4">
        <v>806.67024107999998</v>
      </c>
      <c r="E405" s="3" t="s">
        <v>2930</v>
      </c>
      <c r="F405" s="3" t="s">
        <v>2953</v>
      </c>
      <c r="G405" s="3" t="s">
        <v>3101</v>
      </c>
      <c r="H405" s="3" t="s">
        <v>3101</v>
      </c>
      <c r="I405" s="3" t="s">
        <v>3041</v>
      </c>
      <c r="J405" s="4">
        <v>-21.908397000000001</v>
      </c>
      <c r="K405" s="4">
        <v>-9.6688740000000006</v>
      </c>
      <c r="L405" s="4">
        <v>-4.7042390000000003</v>
      </c>
      <c r="M405" s="4">
        <v>-1.8234170000000001</v>
      </c>
      <c r="N405" s="4">
        <v>18.566243</v>
      </c>
      <c r="O405" s="4" t="s">
        <v>2924</v>
      </c>
      <c r="P405" s="4">
        <v>0.66179299999999996</v>
      </c>
      <c r="Q405" s="4">
        <v>12.982716999999999</v>
      </c>
      <c r="R405" s="4" t="s">
        <v>2924</v>
      </c>
      <c r="S405" s="3" t="s">
        <v>5821</v>
      </c>
      <c r="T405" s="4">
        <v>20.46</v>
      </c>
      <c r="U405" s="4">
        <v>806.67024107999998</v>
      </c>
      <c r="V405" s="10">
        <v>4068.939241</v>
      </c>
      <c r="W405" s="4">
        <v>0</v>
      </c>
      <c r="X405" s="4">
        <v>31.43</v>
      </c>
      <c r="Y405" s="4">
        <v>18.635000000000002</v>
      </c>
      <c r="Z405" s="4">
        <v>18.566243</v>
      </c>
      <c r="AA405" s="10">
        <v>11.0996582216</v>
      </c>
      <c r="AB405" s="10">
        <v>12.0117651893</v>
      </c>
      <c r="AC405" s="4">
        <v>3.9022730000000001</v>
      </c>
      <c r="AD405" s="4">
        <v>3.5293401848139001</v>
      </c>
      <c r="AE405" s="4">
        <v>3.7088235962726999</v>
      </c>
      <c r="AF405" s="4">
        <v>12.982716999999999</v>
      </c>
      <c r="AG405" s="4">
        <v>10.8944805766637</v>
      </c>
      <c r="AH405" s="4">
        <v>11.8595005096688</v>
      </c>
      <c r="AI405" s="4">
        <v>0.66179299999999996</v>
      </c>
      <c r="AJ405" s="4">
        <v>1.013574</v>
      </c>
    </row>
    <row r="406" spans="1:36" x14ac:dyDescent="0.3">
      <c r="A406" s="1" t="s">
        <v>562</v>
      </c>
      <c r="B406" s="2">
        <v>5148198</v>
      </c>
      <c r="C406" s="3" t="s">
        <v>2935</v>
      </c>
      <c r="D406" s="4">
        <v>807.42591519999996</v>
      </c>
      <c r="E406" s="3" t="s">
        <v>2945</v>
      </c>
      <c r="F406" s="3" t="s">
        <v>2946</v>
      </c>
      <c r="G406" s="3" t="s">
        <v>2984</v>
      </c>
      <c r="H406" s="3" t="s">
        <v>2985</v>
      </c>
      <c r="I406" s="3" t="s">
        <v>2949</v>
      </c>
      <c r="J406" s="4">
        <v>15.589354</v>
      </c>
      <c r="K406" s="4">
        <v>-13.390313000000001</v>
      </c>
      <c r="L406" s="4">
        <v>-10.980966</v>
      </c>
      <c r="M406" s="4">
        <v>-1.7770600000000001</v>
      </c>
      <c r="N406" s="4">
        <v>37.282449999999997</v>
      </c>
      <c r="O406" s="4">
        <v>14.381762</v>
      </c>
      <c r="P406" s="4">
        <v>2.756834</v>
      </c>
      <c r="Q406" s="4">
        <v>15.079029999999999</v>
      </c>
      <c r="R406" s="4">
        <v>16.511500000000002</v>
      </c>
      <c r="S406" s="3" t="s">
        <v>4305</v>
      </c>
      <c r="T406" s="4">
        <v>6.08</v>
      </c>
      <c r="U406" s="4">
        <v>807.42591519999996</v>
      </c>
      <c r="V406" s="10">
        <v>901.06838500000003</v>
      </c>
      <c r="W406" s="4">
        <v>0</v>
      </c>
      <c r="X406" s="5">
        <v>8.0399999999999991</v>
      </c>
      <c r="Y406" s="4">
        <v>3.34</v>
      </c>
      <c r="Z406" s="4">
        <v>37.282449999999997</v>
      </c>
      <c r="AA406" s="10">
        <v>20.545407818455502</v>
      </c>
      <c r="AB406" s="10">
        <v>24.9954929050026</v>
      </c>
      <c r="AC406" s="4">
        <v>2.196402</v>
      </c>
      <c r="AD406" s="4">
        <v>2.1148685128462001</v>
      </c>
      <c r="AE406" s="4">
        <v>2.3280009636140999</v>
      </c>
      <c r="AF406" s="4">
        <v>15.079029999999999</v>
      </c>
      <c r="AG406" s="4">
        <v>11.028141429772701</v>
      </c>
      <c r="AH406" s="4">
        <v>12.667699943090399</v>
      </c>
      <c r="AI406" s="4">
        <v>2.756834</v>
      </c>
      <c r="AJ406" s="4" t="s">
        <v>2924</v>
      </c>
    </row>
    <row r="407" spans="1:36" x14ac:dyDescent="0.3">
      <c r="A407" s="1" t="s">
        <v>2879</v>
      </c>
      <c r="B407" s="2">
        <v>4331689</v>
      </c>
      <c r="C407" s="3" t="s">
        <v>2935</v>
      </c>
      <c r="D407" s="4">
        <v>807.84301257000004</v>
      </c>
      <c r="E407" s="3" t="s">
        <v>2945</v>
      </c>
      <c r="F407" s="3" t="s">
        <v>2946</v>
      </c>
      <c r="G407" s="3" t="s">
        <v>2947</v>
      </c>
      <c r="H407" s="3" t="s">
        <v>2989</v>
      </c>
      <c r="I407" s="3" t="s">
        <v>3221</v>
      </c>
      <c r="J407" s="4">
        <v>7.4702890000000002</v>
      </c>
      <c r="K407" s="4">
        <v>-5.8035709999999998</v>
      </c>
      <c r="L407" s="4">
        <v>-24.009604</v>
      </c>
      <c r="M407" s="4">
        <v>-0.78369900000000003</v>
      </c>
      <c r="N407" s="4" t="s">
        <v>2924</v>
      </c>
      <c r="O407" s="4">
        <v>21.170569</v>
      </c>
      <c r="P407" s="4">
        <v>5.0640000000000001</v>
      </c>
      <c r="Q407" s="4">
        <v>50.213805999999998</v>
      </c>
      <c r="R407" s="4">
        <v>9.5474420000000002</v>
      </c>
      <c r="S407" s="3" t="s">
        <v>6617</v>
      </c>
      <c r="T407" s="4">
        <v>6.33</v>
      </c>
      <c r="U407" s="4">
        <v>807.84301257000004</v>
      </c>
      <c r="V407" s="10">
        <v>806.03201200000001</v>
      </c>
      <c r="W407" s="4">
        <v>0</v>
      </c>
      <c r="X407" s="4">
        <v>8.75</v>
      </c>
      <c r="Y407" s="5">
        <v>4.29</v>
      </c>
      <c r="Z407" s="4" t="s">
        <v>2924</v>
      </c>
      <c r="AA407" s="10">
        <v>11.6682027649</v>
      </c>
      <c r="AB407" s="10">
        <v>19.037593984899999</v>
      </c>
      <c r="AC407" s="4">
        <v>1.970869</v>
      </c>
      <c r="AD407" s="4">
        <v>1.7636960261524</v>
      </c>
      <c r="AE407" s="4">
        <v>1.9161663266161</v>
      </c>
      <c r="AF407" s="4">
        <v>50.213805999999998</v>
      </c>
      <c r="AG407" s="4">
        <v>7.8150070487400001</v>
      </c>
      <c r="AH407" s="4">
        <v>11.979683086057801</v>
      </c>
      <c r="AI407" s="4">
        <v>5.0640000000000001</v>
      </c>
      <c r="AJ407" s="4" t="s">
        <v>2924</v>
      </c>
    </row>
    <row r="408" spans="1:36" x14ac:dyDescent="0.3">
      <c r="A408" s="1" t="s">
        <v>1561</v>
      </c>
      <c r="B408" s="2">
        <v>28547603</v>
      </c>
      <c r="C408" s="3" t="s">
        <v>2919</v>
      </c>
      <c r="D408" s="4">
        <v>809.37202500000001</v>
      </c>
      <c r="E408" s="3" t="s">
        <v>2925</v>
      </c>
      <c r="F408" s="3" t="s">
        <v>2996</v>
      </c>
      <c r="G408" s="3" t="s">
        <v>2997</v>
      </c>
      <c r="H408" s="3" t="s">
        <v>2997</v>
      </c>
      <c r="I408" s="3" t="s">
        <v>2998</v>
      </c>
      <c r="J408" s="4">
        <v>166.159696</v>
      </c>
      <c r="K408" s="4">
        <v>3.857567</v>
      </c>
      <c r="L408" s="4">
        <v>6.2215480000000003</v>
      </c>
      <c r="M408" s="4">
        <v>-0.42674299999999998</v>
      </c>
      <c r="N408" s="4">
        <v>70.707070999999999</v>
      </c>
      <c r="O408" s="4">
        <v>12.455515999999999</v>
      </c>
      <c r="P408" s="4">
        <v>1.942286</v>
      </c>
      <c r="Q408" s="4">
        <v>13.491213</v>
      </c>
      <c r="R408" s="4">
        <v>13.832015</v>
      </c>
      <c r="S408" s="3" t="s">
        <v>5302</v>
      </c>
      <c r="T408" s="4">
        <v>7</v>
      </c>
      <c r="U408" s="4">
        <v>809.37202500000001</v>
      </c>
      <c r="V408" s="10">
        <v>1067.8160250000001</v>
      </c>
      <c r="W408" s="4">
        <v>0</v>
      </c>
      <c r="X408" s="4">
        <v>8.41</v>
      </c>
      <c r="Y408" s="5">
        <v>2.11</v>
      </c>
      <c r="Z408" s="4">
        <v>70.707070999999999</v>
      </c>
      <c r="AA408" s="10">
        <v>89.171974522200003</v>
      </c>
      <c r="AB408" s="10">
        <v>121.7814892136</v>
      </c>
      <c r="AC408" s="4">
        <v>2.0851139999999999</v>
      </c>
      <c r="AD408" s="4">
        <v>2.0337725839076</v>
      </c>
      <c r="AE408" s="4">
        <v>2.1098198806344</v>
      </c>
      <c r="AF408" s="4">
        <v>13.491213</v>
      </c>
      <c r="AG408" s="4">
        <v>12.088528918977101</v>
      </c>
      <c r="AH408" s="4">
        <v>13.2757441199021</v>
      </c>
      <c r="AI408" s="4">
        <v>1.942286</v>
      </c>
      <c r="AJ408" s="4" t="s">
        <v>2924</v>
      </c>
    </row>
    <row r="409" spans="1:36" x14ac:dyDescent="0.3">
      <c r="A409" s="1" t="s">
        <v>1815</v>
      </c>
      <c r="B409" s="2">
        <v>4250153</v>
      </c>
      <c r="C409" s="3" t="s">
        <v>2919</v>
      </c>
      <c r="D409" s="4">
        <v>809.58115896000004</v>
      </c>
      <c r="E409" s="3" t="s">
        <v>2945</v>
      </c>
      <c r="F409" s="3" t="s">
        <v>3021</v>
      </c>
      <c r="G409" s="3" t="s">
        <v>3022</v>
      </c>
      <c r="H409" s="3" t="s">
        <v>3022</v>
      </c>
      <c r="I409" s="3" t="s">
        <v>3160</v>
      </c>
      <c r="J409" s="4">
        <v>93.004114999999999</v>
      </c>
      <c r="K409" s="4">
        <v>41.691842999999999</v>
      </c>
      <c r="L409" s="4">
        <v>17.054908999999999</v>
      </c>
      <c r="M409" s="4">
        <v>0.5</v>
      </c>
      <c r="N409" s="4">
        <v>42.765957</v>
      </c>
      <c r="O409" s="4">
        <v>4.2968390000000003</v>
      </c>
      <c r="P409" s="4">
        <v>1.470988</v>
      </c>
      <c r="Q409" s="4" t="s">
        <v>2924</v>
      </c>
      <c r="R409" s="4">
        <v>3.4717630000000002</v>
      </c>
      <c r="S409" s="3" t="s">
        <v>5556</v>
      </c>
      <c r="T409" s="4">
        <v>28.14</v>
      </c>
      <c r="U409" s="4">
        <v>809.58115896000004</v>
      </c>
      <c r="V409" s="10">
        <v>447.39615800000001</v>
      </c>
      <c r="W409" s="4">
        <v>0</v>
      </c>
      <c r="X409" s="4">
        <v>31.55</v>
      </c>
      <c r="Y409" s="4">
        <v>10.48</v>
      </c>
      <c r="Z409" s="4">
        <v>42.765957</v>
      </c>
      <c r="AA409" s="10" t="s">
        <v>2924</v>
      </c>
      <c r="AB409" s="10" t="s">
        <v>2924</v>
      </c>
      <c r="AC409" s="4">
        <v>0.65792200000000001</v>
      </c>
      <c r="AD409" s="4">
        <v>0.65129613702669997</v>
      </c>
      <c r="AE409" s="4">
        <v>0.67910049225339997</v>
      </c>
      <c r="AF409" s="4" t="s">
        <v>2924</v>
      </c>
      <c r="AG409" s="4" t="s">
        <v>2924</v>
      </c>
      <c r="AH409" s="4" t="s">
        <v>2924</v>
      </c>
      <c r="AI409" s="4">
        <v>1.470988</v>
      </c>
      <c r="AJ409" s="4">
        <v>1.574794</v>
      </c>
    </row>
    <row r="410" spans="1:36" x14ac:dyDescent="0.3">
      <c r="A410" s="1" t="s">
        <v>1359</v>
      </c>
      <c r="B410" s="2">
        <v>5724655</v>
      </c>
      <c r="C410" s="3" t="s">
        <v>2940</v>
      </c>
      <c r="D410" s="4">
        <v>809.66819999999996</v>
      </c>
      <c r="E410" s="3" t="s">
        <v>2930</v>
      </c>
      <c r="F410" s="3" t="s">
        <v>2953</v>
      </c>
      <c r="G410" s="3" t="s">
        <v>2954</v>
      </c>
      <c r="H410" s="3" t="s">
        <v>2955</v>
      </c>
      <c r="I410" s="3"/>
      <c r="J410" s="4">
        <v>-0.79913299999999998</v>
      </c>
      <c r="K410" s="4">
        <v>-7.6185669999999996</v>
      </c>
      <c r="L410" s="4">
        <v>-5.1295339999999996</v>
      </c>
      <c r="M410" s="4">
        <v>-0.21798400000000001</v>
      </c>
      <c r="N410" s="4" t="s">
        <v>2934</v>
      </c>
      <c r="O410" s="4" t="s">
        <v>2934</v>
      </c>
      <c r="P410" s="4" t="s">
        <v>2934</v>
      </c>
      <c r="Q410" s="4" t="s">
        <v>2934</v>
      </c>
      <c r="R410" s="4" t="s">
        <v>2934</v>
      </c>
      <c r="S410" s="3" t="s">
        <v>5101</v>
      </c>
      <c r="T410" s="4">
        <v>18.309999999999999</v>
      </c>
      <c r="U410" s="4">
        <v>809.66819999999996</v>
      </c>
      <c r="V410" s="10" t="s">
        <v>2934</v>
      </c>
      <c r="W410" s="4">
        <v>2.0225013653741102</v>
      </c>
      <c r="X410" s="4">
        <v>19.989000000000001</v>
      </c>
      <c r="Y410" s="4">
        <v>17.2837</v>
      </c>
      <c r="Z410" s="4" t="s">
        <v>2934</v>
      </c>
      <c r="AA410" s="10" t="s">
        <v>2934</v>
      </c>
      <c r="AB410" s="10" t="s">
        <v>2934</v>
      </c>
      <c r="AC410" s="4" t="s">
        <v>2934</v>
      </c>
      <c r="AD410" s="4" t="s">
        <v>2934</v>
      </c>
      <c r="AE410" s="4" t="s">
        <v>2934</v>
      </c>
      <c r="AF410" s="4" t="s">
        <v>2934</v>
      </c>
      <c r="AG410" s="4" t="s">
        <v>2934</v>
      </c>
      <c r="AH410" s="4" t="s">
        <v>2934</v>
      </c>
      <c r="AI410" s="4" t="s">
        <v>2934</v>
      </c>
      <c r="AJ410" s="4" t="s">
        <v>2934</v>
      </c>
    </row>
    <row r="411" spans="1:36" x14ac:dyDescent="0.3">
      <c r="A411" s="1" t="s">
        <v>2382</v>
      </c>
      <c r="B411" s="2">
        <v>4042041</v>
      </c>
      <c r="C411" s="3" t="s">
        <v>2935</v>
      </c>
      <c r="D411" s="4">
        <v>810.58538925000005</v>
      </c>
      <c r="E411" s="3" t="s">
        <v>2936</v>
      </c>
      <c r="F411" s="3" t="s">
        <v>2937</v>
      </c>
      <c r="G411" s="3" t="s">
        <v>2938</v>
      </c>
      <c r="H411" s="3" t="s">
        <v>2938</v>
      </c>
      <c r="I411" s="3" t="s">
        <v>3278</v>
      </c>
      <c r="J411" s="4">
        <v>5.625</v>
      </c>
      <c r="K411" s="4">
        <v>4.9689439999999996</v>
      </c>
      <c r="L411" s="4">
        <v>-3.955444</v>
      </c>
      <c r="M411" s="4">
        <v>-0.37186599999999997</v>
      </c>
      <c r="N411" s="4">
        <v>4.3368919999999997</v>
      </c>
      <c r="O411" s="4">
        <v>2.9190269999999998</v>
      </c>
      <c r="P411" s="4">
        <v>0.77718299999999996</v>
      </c>
      <c r="Q411" s="4">
        <v>2.7804920000000002</v>
      </c>
      <c r="R411" s="4" t="s">
        <v>2924</v>
      </c>
      <c r="S411" s="3" t="s">
        <v>6121</v>
      </c>
      <c r="T411" s="4">
        <v>42.25</v>
      </c>
      <c r="U411" s="4">
        <v>810.58538925000005</v>
      </c>
      <c r="V411" s="10">
        <v>807.90538900000001</v>
      </c>
      <c r="W411" s="4">
        <v>0</v>
      </c>
      <c r="X411" s="4">
        <v>48.45</v>
      </c>
      <c r="Y411" s="4">
        <v>33.119999999999997</v>
      </c>
      <c r="Z411" s="4">
        <v>4.3368919999999997</v>
      </c>
      <c r="AA411" s="10" t="s">
        <v>2934</v>
      </c>
      <c r="AB411" s="10" t="s">
        <v>2934</v>
      </c>
      <c r="AC411" s="4">
        <v>0.40459299999999998</v>
      </c>
      <c r="AD411" s="4" t="s">
        <v>2934</v>
      </c>
      <c r="AE411" s="4" t="s">
        <v>2934</v>
      </c>
      <c r="AF411" s="4">
        <v>2.7804920000000002</v>
      </c>
      <c r="AG411" s="4" t="s">
        <v>2934</v>
      </c>
      <c r="AH411" s="4" t="s">
        <v>2934</v>
      </c>
      <c r="AI411" s="4">
        <v>0.77718299999999996</v>
      </c>
      <c r="AJ411" s="4">
        <v>1.019055</v>
      </c>
    </row>
    <row r="412" spans="1:36" x14ac:dyDescent="0.3">
      <c r="A412" s="1" t="s">
        <v>1710</v>
      </c>
      <c r="B412" s="2">
        <v>4565120</v>
      </c>
      <c r="C412" s="3" t="s">
        <v>2919</v>
      </c>
      <c r="D412" s="4">
        <v>811.63458863999995</v>
      </c>
      <c r="E412" s="3" t="s">
        <v>2930</v>
      </c>
      <c r="F412" s="3" t="s">
        <v>2931</v>
      </c>
      <c r="G412" s="3" t="s">
        <v>2931</v>
      </c>
      <c r="H412" s="3" t="s">
        <v>2932</v>
      </c>
      <c r="I412" s="3" t="s">
        <v>2933</v>
      </c>
      <c r="J412" s="4">
        <v>33.388843000000001</v>
      </c>
      <c r="K412" s="4">
        <v>7.9151230000000004</v>
      </c>
      <c r="L412" s="4">
        <v>-6.8875330000000003</v>
      </c>
      <c r="M412" s="4">
        <v>-1.2482660000000001</v>
      </c>
      <c r="N412" s="4">
        <v>13.810344827586199</v>
      </c>
      <c r="O412" s="4">
        <v>23.715765999999999</v>
      </c>
      <c r="P412" s="4">
        <v>1.9932810000000001</v>
      </c>
      <c r="Q412" s="4" t="s">
        <v>2934</v>
      </c>
      <c r="R412" s="4" t="s">
        <v>2934</v>
      </c>
      <c r="S412" s="3" t="s">
        <v>5451</v>
      </c>
      <c r="T412" s="4">
        <v>32.04</v>
      </c>
      <c r="U412" s="4">
        <v>811.63458863999995</v>
      </c>
      <c r="V412" s="10" t="s">
        <v>2934</v>
      </c>
      <c r="W412" s="4">
        <v>2.8714107365792798</v>
      </c>
      <c r="X412" s="4">
        <v>36.152000000000001</v>
      </c>
      <c r="Y412" s="4">
        <v>21.890999999999998</v>
      </c>
      <c r="Z412" s="4">
        <v>16.02</v>
      </c>
      <c r="AA412" s="10">
        <v>12.714285714200001</v>
      </c>
      <c r="AB412" s="10">
        <v>12.764940239</v>
      </c>
      <c r="AC412" s="4" t="s">
        <v>2934</v>
      </c>
      <c r="AD412" s="4" t="s">
        <v>2934</v>
      </c>
      <c r="AE412" s="4" t="s">
        <v>2934</v>
      </c>
      <c r="AF412" s="4" t="s">
        <v>2934</v>
      </c>
      <c r="AG412" s="4" t="s">
        <v>2934</v>
      </c>
      <c r="AH412" s="4" t="s">
        <v>2934</v>
      </c>
      <c r="AI412" s="4">
        <v>1.9932810000000001</v>
      </c>
      <c r="AJ412" s="4">
        <v>1.9932810000000001</v>
      </c>
    </row>
    <row r="413" spans="1:36" x14ac:dyDescent="0.3">
      <c r="A413" s="1" t="s">
        <v>754</v>
      </c>
      <c r="B413" s="2">
        <v>4201049</v>
      </c>
      <c r="C413" s="3" t="s">
        <v>2919</v>
      </c>
      <c r="D413" s="4">
        <v>813.45855200000005</v>
      </c>
      <c r="E413" s="3" t="s">
        <v>2945</v>
      </c>
      <c r="F413" s="3" t="s">
        <v>2946</v>
      </c>
      <c r="G413" s="3" t="s">
        <v>2947</v>
      </c>
      <c r="H413" s="3" t="s">
        <v>2989</v>
      </c>
      <c r="I413" s="3" t="s">
        <v>2949</v>
      </c>
      <c r="J413" s="4">
        <v>5.2048730000000001</v>
      </c>
      <c r="K413" s="4">
        <v>40.273164000000001</v>
      </c>
      <c r="L413" s="4">
        <v>12.293144</v>
      </c>
      <c r="M413" s="4">
        <v>2.9252440000000002</v>
      </c>
      <c r="N413" s="4" t="s">
        <v>2924</v>
      </c>
      <c r="O413" s="4" t="s">
        <v>2924</v>
      </c>
      <c r="P413" s="4">
        <v>11.599512000000001</v>
      </c>
      <c r="Q413" s="4" t="s">
        <v>2924</v>
      </c>
      <c r="R413" s="4" t="s">
        <v>2924</v>
      </c>
      <c r="S413" s="3" t="s">
        <v>4497</v>
      </c>
      <c r="T413" s="4">
        <v>38</v>
      </c>
      <c r="U413" s="4">
        <v>813.45855200000005</v>
      </c>
      <c r="V413" s="10">
        <v>785.99355200000002</v>
      </c>
      <c r="W413" s="4">
        <v>0</v>
      </c>
      <c r="X413" s="4">
        <v>43.43</v>
      </c>
      <c r="Y413" s="4">
        <v>21</v>
      </c>
      <c r="Z413" s="4" t="s">
        <v>2924</v>
      </c>
      <c r="AA413" s="10" t="s">
        <v>2924</v>
      </c>
      <c r="AB413" s="10" t="s">
        <v>2924</v>
      </c>
      <c r="AC413" s="4">
        <v>20.130969</v>
      </c>
      <c r="AD413" s="4">
        <v>17.211600451096501</v>
      </c>
      <c r="AE413" s="4">
        <v>20.118602232005699</v>
      </c>
      <c r="AF413" s="4" t="s">
        <v>2924</v>
      </c>
      <c r="AG413" s="4" t="s">
        <v>2934</v>
      </c>
      <c r="AH413" s="4" t="s">
        <v>2934</v>
      </c>
      <c r="AI413" s="4">
        <v>11.599512000000001</v>
      </c>
      <c r="AJ413" s="4">
        <v>22.432113000000001</v>
      </c>
    </row>
    <row r="414" spans="1:36" x14ac:dyDescent="0.3">
      <c r="A414" s="1" t="s">
        <v>2113</v>
      </c>
      <c r="B414" s="2">
        <v>4812365</v>
      </c>
      <c r="C414" s="3" t="s">
        <v>2919</v>
      </c>
      <c r="D414" s="4">
        <v>814.66420247999997</v>
      </c>
      <c r="E414" s="3" t="s">
        <v>2920</v>
      </c>
      <c r="F414" s="3" t="s">
        <v>2921</v>
      </c>
      <c r="G414" s="3" t="s">
        <v>2941</v>
      </c>
      <c r="H414" s="3" t="s">
        <v>2941</v>
      </c>
      <c r="I414" s="3" t="s">
        <v>2942</v>
      </c>
      <c r="J414" s="4">
        <v>-58.337919999999997</v>
      </c>
      <c r="K414" s="4">
        <v>-24.488778</v>
      </c>
      <c r="L414" s="4">
        <v>-4.6599500000000003</v>
      </c>
      <c r="M414" s="4">
        <v>-0.52562399999999998</v>
      </c>
      <c r="N414" s="4" t="s">
        <v>2924</v>
      </c>
      <c r="O414" s="4" t="s">
        <v>2924</v>
      </c>
      <c r="P414" s="4">
        <v>1.524519</v>
      </c>
      <c r="Q414" s="4" t="s">
        <v>2924</v>
      </c>
      <c r="R414" s="4" t="s">
        <v>2924</v>
      </c>
      <c r="S414" s="3" t="s">
        <v>5852</v>
      </c>
      <c r="T414" s="4">
        <v>15.14</v>
      </c>
      <c r="U414" s="4">
        <v>814.66420247999997</v>
      </c>
      <c r="V414" s="10">
        <v>306.89620200000002</v>
      </c>
      <c r="W414" s="4">
        <v>0</v>
      </c>
      <c r="X414" s="4">
        <v>41.545000000000002</v>
      </c>
      <c r="Y414" s="4">
        <v>11.7</v>
      </c>
      <c r="Z414" s="4" t="s">
        <v>2924</v>
      </c>
      <c r="AA414" s="10" t="s">
        <v>2924</v>
      </c>
      <c r="AB414" s="10" t="s">
        <v>2924</v>
      </c>
      <c r="AC414" s="4">
        <v>2.301434</v>
      </c>
      <c r="AD414" s="4">
        <v>12.130332610010299</v>
      </c>
      <c r="AE414" s="4">
        <v>2.1834460441323</v>
      </c>
      <c r="AF414" s="4" t="s">
        <v>2924</v>
      </c>
      <c r="AG414" s="4" t="s">
        <v>2934</v>
      </c>
      <c r="AH414" s="4" t="s">
        <v>2934</v>
      </c>
      <c r="AI414" s="4">
        <v>1.524519</v>
      </c>
      <c r="AJ414" s="4">
        <v>1.524519</v>
      </c>
    </row>
    <row r="415" spans="1:36" x14ac:dyDescent="0.3">
      <c r="A415" s="1" t="s">
        <v>2830</v>
      </c>
      <c r="B415" s="2">
        <v>4757767</v>
      </c>
      <c r="C415" s="3" t="s">
        <v>2935</v>
      </c>
      <c r="D415" s="4">
        <v>821.41074035999998</v>
      </c>
      <c r="E415" s="3" t="s">
        <v>3031</v>
      </c>
      <c r="F415" s="3" t="s">
        <v>3031</v>
      </c>
      <c r="G415" s="3" t="s">
        <v>3032</v>
      </c>
      <c r="H415" s="3" t="s">
        <v>3033</v>
      </c>
      <c r="I415" s="3" t="s">
        <v>3726</v>
      </c>
      <c r="J415" s="4">
        <v>7.6674369999999996</v>
      </c>
      <c r="K415" s="4">
        <v>4.2953020000000004</v>
      </c>
      <c r="L415" s="4">
        <v>-1.728499</v>
      </c>
      <c r="M415" s="4">
        <v>1.5686279999999999</v>
      </c>
      <c r="N415" s="4">
        <v>13.312393</v>
      </c>
      <c r="O415" s="4">
        <v>1.993841</v>
      </c>
      <c r="P415" s="4">
        <v>1.578627</v>
      </c>
      <c r="Q415" s="4">
        <v>2.970205</v>
      </c>
      <c r="R415" s="4">
        <v>5.5306839999999999</v>
      </c>
      <c r="S415" s="3" t="s">
        <v>6568</v>
      </c>
      <c r="T415" s="4">
        <v>23.31</v>
      </c>
      <c r="U415" s="4">
        <v>821.41074035999998</v>
      </c>
      <c r="V415" s="10">
        <v>1478.37474</v>
      </c>
      <c r="W415" s="4">
        <v>8.0892320892320893</v>
      </c>
      <c r="X415" s="4">
        <v>24.34</v>
      </c>
      <c r="Y415" s="4">
        <v>21.19</v>
      </c>
      <c r="Z415" s="4">
        <v>13.312393</v>
      </c>
      <c r="AA415" s="10">
        <v>14.0675920337</v>
      </c>
      <c r="AB415" s="10">
        <v>14.178832116700001</v>
      </c>
      <c r="AC415" s="4">
        <v>1.293293</v>
      </c>
      <c r="AD415" s="4">
        <v>1.3200394411380001</v>
      </c>
      <c r="AE415" s="4">
        <v>1.3751837051341</v>
      </c>
      <c r="AF415" s="4">
        <v>2.970205</v>
      </c>
      <c r="AG415" s="4">
        <v>3.2352388392856999</v>
      </c>
      <c r="AH415" s="4">
        <v>2.95674948</v>
      </c>
      <c r="AI415" s="4">
        <v>1.578627</v>
      </c>
      <c r="AJ415" s="4">
        <v>1.5964659999999999</v>
      </c>
    </row>
    <row r="416" spans="1:36" x14ac:dyDescent="0.3">
      <c r="A416" s="1" t="s">
        <v>2710</v>
      </c>
      <c r="B416" s="2">
        <v>5731451</v>
      </c>
      <c r="C416" s="3" t="s">
        <v>2940</v>
      </c>
      <c r="D416" s="4">
        <v>822.23872497000002</v>
      </c>
      <c r="E416" s="3" t="s">
        <v>2930</v>
      </c>
      <c r="F416" s="3" t="s">
        <v>2953</v>
      </c>
      <c r="G416" s="3" t="s">
        <v>2954</v>
      </c>
      <c r="H416" s="3" t="s">
        <v>2955</v>
      </c>
      <c r="I416" s="3"/>
      <c r="J416" s="4">
        <v>6.1575629999999997</v>
      </c>
      <c r="K416" s="4">
        <v>-1.131947</v>
      </c>
      <c r="L416" s="4">
        <v>-8.6763460000000006</v>
      </c>
      <c r="M416" s="4">
        <v>-0.35736400000000001</v>
      </c>
      <c r="N416" s="4" t="s">
        <v>2934</v>
      </c>
      <c r="O416" s="4" t="s">
        <v>2934</v>
      </c>
      <c r="P416" s="4" t="s">
        <v>2934</v>
      </c>
      <c r="Q416" s="4" t="s">
        <v>2934</v>
      </c>
      <c r="R416" s="4" t="s">
        <v>2934</v>
      </c>
      <c r="S416" s="3" t="s">
        <v>6448</v>
      </c>
      <c r="T416" s="4">
        <v>144.99</v>
      </c>
      <c r="U416" s="4">
        <v>822.23872497000002</v>
      </c>
      <c r="V416" s="10" t="s">
        <v>2934</v>
      </c>
      <c r="W416" s="4">
        <v>2.2731289698978201</v>
      </c>
      <c r="X416" s="4">
        <v>161.65</v>
      </c>
      <c r="Y416" s="4">
        <v>126.75</v>
      </c>
      <c r="Z416" s="4" t="s">
        <v>2934</v>
      </c>
      <c r="AA416" s="10" t="s">
        <v>2934</v>
      </c>
      <c r="AB416" s="10" t="s">
        <v>2934</v>
      </c>
      <c r="AC416" s="4" t="s">
        <v>2934</v>
      </c>
      <c r="AD416" s="4" t="s">
        <v>2934</v>
      </c>
      <c r="AE416" s="4" t="s">
        <v>2934</v>
      </c>
      <c r="AF416" s="4" t="s">
        <v>2934</v>
      </c>
      <c r="AG416" s="4" t="s">
        <v>2934</v>
      </c>
      <c r="AH416" s="4" t="s">
        <v>2934</v>
      </c>
      <c r="AI416" s="4" t="s">
        <v>2934</v>
      </c>
      <c r="AJ416" s="4" t="s">
        <v>2934</v>
      </c>
    </row>
    <row r="417" spans="1:36" x14ac:dyDescent="0.3">
      <c r="A417" s="1" t="s">
        <v>718</v>
      </c>
      <c r="B417" s="2">
        <v>5992859</v>
      </c>
      <c r="C417" s="3" t="s">
        <v>2919</v>
      </c>
      <c r="D417" s="4">
        <v>823.09982346000004</v>
      </c>
      <c r="E417" s="3" t="s">
        <v>2920</v>
      </c>
      <c r="F417" s="3" t="s">
        <v>2921</v>
      </c>
      <c r="G417" s="3" t="s">
        <v>2922</v>
      </c>
      <c r="H417" s="3" t="s">
        <v>2922</v>
      </c>
      <c r="I417" s="3" t="s">
        <v>3047</v>
      </c>
      <c r="J417" s="4">
        <v>-29.934211000000001</v>
      </c>
      <c r="K417" s="4">
        <v>18.552876000000001</v>
      </c>
      <c r="L417" s="4">
        <v>-1.6923079999999999</v>
      </c>
      <c r="M417" s="4">
        <v>1.1075950000000001</v>
      </c>
      <c r="N417" s="4" t="s">
        <v>2924</v>
      </c>
      <c r="O417" s="4">
        <v>29.583333</v>
      </c>
      <c r="P417" s="4">
        <v>2.1515149999999998</v>
      </c>
      <c r="Q417" s="4" t="s">
        <v>2924</v>
      </c>
      <c r="R417" s="4">
        <v>13.540796</v>
      </c>
      <c r="S417" s="3" t="s">
        <v>4461</v>
      </c>
      <c r="T417" s="4">
        <v>6.39</v>
      </c>
      <c r="U417" s="4">
        <v>823.09982346000004</v>
      </c>
      <c r="V417" s="10">
        <v>559.840823</v>
      </c>
      <c r="W417" s="4">
        <v>0</v>
      </c>
      <c r="X417" s="4">
        <v>9.49</v>
      </c>
      <c r="Y417" s="4">
        <v>4.66</v>
      </c>
      <c r="Z417" s="4" t="s">
        <v>2924</v>
      </c>
      <c r="AA417" s="10">
        <v>25.734997986300002</v>
      </c>
      <c r="AB417" s="10">
        <v>60.857142857100001</v>
      </c>
      <c r="AC417" s="5">
        <v>2.7823709999999999</v>
      </c>
      <c r="AD417" s="4">
        <v>2.5206269455992998</v>
      </c>
      <c r="AE417" s="4">
        <v>2.7348173528751998</v>
      </c>
      <c r="AF417" s="4" t="s">
        <v>2924</v>
      </c>
      <c r="AG417" s="4">
        <v>15.311425105843</v>
      </c>
      <c r="AH417" s="4">
        <v>26.023506046839799</v>
      </c>
      <c r="AI417" s="4">
        <v>2.1515149999999998</v>
      </c>
      <c r="AJ417" s="4">
        <v>2.3772319999999998</v>
      </c>
    </row>
    <row r="418" spans="1:36" x14ac:dyDescent="0.3">
      <c r="A418" s="1" t="s">
        <v>2880</v>
      </c>
      <c r="B418" s="2">
        <v>19304791</v>
      </c>
      <c r="C418" s="3" t="s">
        <v>2935</v>
      </c>
      <c r="D418" s="4">
        <v>824.68071359999999</v>
      </c>
      <c r="E418" s="3" t="s">
        <v>2925</v>
      </c>
      <c r="F418" s="3" t="s">
        <v>2980</v>
      </c>
      <c r="G418" s="3" t="s">
        <v>3016</v>
      </c>
      <c r="H418" s="3" t="s">
        <v>3019</v>
      </c>
      <c r="I418" s="3" t="s">
        <v>3480</v>
      </c>
      <c r="J418" s="4">
        <v>75.126903999999996</v>
      </c>
      <c r="K418" s="4">
        <v>73.366833999999997</v>
      </c>
      <c r="L418" s="4">
        <v>6.9767440000000001</v>
      </c>
      <c r="M418" s="4">
        <v>-2.1276600000000001</v>
      </c>
      <c r="N418" s="4">
        <v>104.086129</v>
      </c>
      <c r="O418" s="4" t="s">
        <v>2934</v>
      </c>
      <c r="P418" s="4" t="s">
        <v>2924</v>
      </c>
      <c r="Q418" s="4">
        <v>30.134471000000001</v>
      </c>
      <c r="R418" s="4" t="s">
        <v>2934</v>
      </c>
      <c r="S418" s="3" t="s">
        <v>6618</v>
      </c>
      <c r="T418" s="5">
        <v>6.9</v>
      </c>
      <c r="U418" s="4">
        <v>824.68071359999999</v>
      </c>
      <c r="V418" s="10">
        <v>1022.864333</v>
      </c>
      <c r="W418" s="4">
        <v>0</v>
      </c>
      <c r="X418" s="5">
        <v>8.01</v>
      </c>
      <c r="Y418" s="4">
        <v>2.86</v>
      </c>
      <c r="Z418" s="4">
        <v>104.086129</v>
      </c>
      <c r="AA418" s="10">
        <v>35.140404744894397</v>
      </c>
      <c r="AB418" s="10">
        <v>246.52991285547199</v>
      </c>
      <c r="AC418" s="4">
        <v>1.2442040000000001</v>
      </c>
      <c r="AD418" s="4">
        <v>1.1556034035878999</v>
      </c>
      <c r="AE418" s="4">
        <v>1.2889721470547</v>
      </c>
      <c r="AF418" s="4">
        <v>30.134471000000001</v>
      </c>
      <c r="AG418" s="4">
        <v>30.8883975528578</v>
      </c>
      <c r="AH418" s="4">
        <v>41.096732418420302</v>
      </c>
      <c r="AI418" s="4" t="s">
        <v>2924</v>
      </c>
      <c r="AJ418" s="4" t="s">
        <v>2924</v>
      </c>
    </row>
    <row r="419" spans="1:36" x14ac:dyDescent="0.3">
      <c r="A419" s="1" t="s">
        <v>2067</v>
      </c>
      <c r="B419" s="2">
        <v>5324227</v>
      </c>
      <c r="C419" s="3" t="s">
        <v>2919</v>
      </c>
      <c r="D419" s="4">
        <v>825.17512787999999</v>
      </c>
      <c r="E419" s="3" t="s">
        <v>2920</v>
      </c>
      <c r="F419" s="3" t="s">
        <v>2921</v>
      </c>
      <c r="G419" s="3" t="s">
        <v>3109</v>
      </c>
      <c r="H419" s="3" t="s">
        <v>3109</v>
      </c>
      <c r="I419" s="3" t="s">
        <v>3048</v>
      </c>
      <c r="J419" s="4">
        <v>-25.124241000000001</v>
      </c>
      <c r="K419" s="4">
        <v>19.893899000000001</v>
      </c>
      <c r="L419" s="4">
        <v>0.22173000000000001</v>
      </c>
      <c r="M419" s="4">
        <v>2.649508</v>
      </c>
      <c r="N419" s="4" t="s">
        <v>2924</v>
      </c>
      <c r="O419" s="4" t="s">
        <v>2924</v>
      </c>
      <c r="P419" s="4">
        <v>2.3860640000000002</v>
      </c>
      <c r="Q419" s="4" t="s">
        <v>2924</v>
      </c>
      <c r="R419" s="4" t="s">
        <v>2924</v>
      </c>
      <c r="S419" s="3" t="s">
        <v>5806</v>
      </c>
      <c r="T419" s="4">
        <v>13.56</v>
      </c>
      <c r="U419" s="4">
        <v>825.17512787999999</v>
      </c>
      <c r="V419" s="10">
        <v>480.87512700000002</v>
      </c>
      <c r="W419" s="4">
        <v>0</v>
      </c>
      <c r="X419" s="4">
        <v>19.62</v>
      </c>
      <c r="Y419" s="5">
        <v>10.220000000000001</v>
      </c>
      <c r="Z419" s="4" t="s">
        <v>2924</v>
      </c>
      <c r="AA419" s="10" t="s">
        <v>2924</v>
      </c>
      <c r="AB419" s="10" t="s">
        <v>2924</v>
      </c>
      <c r="AC419" s="4" t="s">
        <v>2934</v>
      </c>
      <c r="AD419" s="4" t="s">
        <v>2924</v>
      </c>
      <c r="AE419" s="4" t="s">
        <v>2924</v>
      </c>
      <c r="AF419" s="4" t="s">
        <v>2924</v>
      </c>
      <c r="AG419" s="4" t="s">
        <v>2924</v>
      </c>
      <c r="AH419" s="4" t="s">
        <v>2924</v>
      </c>
      <c r="AI419" s="4">
        <v>2.3860640000000002</v>
      </c>
      <c r="AJ419" s="4">
        <v>2.3860640000000002</v>
      </c>
    </row>
    <row r="420" spans="1:36" x14ac:dyDescent="0.3">
      <c r="A420" s="1" t="s">
        <v>379</v>
      </c>
      <c r="B420" s="2">
        <v>5721422</v>
      </c>
      <c r="C420" s="3" t="s">
        <v>2935</v>
      </c>
      <c r="D420" s="4">
        <v>826.08659550000004</v>
      </c>
      <c r="E420" s="3" t="s">
        <v>2930</v>
      </c>
      <c r="F420" s="3" t="s">
        <v>2953</v>
      </c>
      <c r="G420" s="3" t="s">
        <v>2954</v>
      </c>
      <c r="H420" s="3" t="s">
        <v>2955</v>
      </c>
      <c r="I420" s="3"/>
      <c r="J420" s="4">
        <v>-5.6603770000000004</v>
      </c>
      <c r="K420" s="4">
        <v>-12.213741000000001</v>
      </c>
      <c r="L420" s="4">
        <v>-8.7301590000000004</v>
      </c>
      <c r="M420" s="4">
        <v>-2.542373</v>
      </c>
      <c r="N420" s="4">
        <v>19.425675999999999</v>
      </c>
      <c r="O420" s="4">
        <v>19.425675999999999</v>
      </c>
      <c r="P420" s="4">
        <v>0.87101399999999995</v>
      </c>
      <c r="Q420" s="4" t="s">
        <v>2934</v>
      </c>
      <c r="R420" s="4">
        <v>40.803466999999998</v>
      </c>
      <c r="S420" s="3" t="s">
        <v>4124</v>
      </c>
      <c r="T420" s="5">
        <v>11.5</v>
      </c>
      <c r="U420" s="4">
        <v>826.08659550000004</v>
      </c>
      <c r="V420" s="10">
        <v>1339.1319249999999</v>
      </c>
      <c r="W420" s="4">
        <v>6.0521739130434797</v>
      </c>
      <c r="X420" s="4">
        <v>13.29</v>
      </c>
      <c r="Y420" s="5">
        <v>11.45</v>
      </c>
      <c r="Z420" s="4">
        <v>19.425675999999999</v>
      </c>
      <c r="AA420" s="10" t="s">
        <v>2934</v>
      </c>
      <c r="AB420" s="10" t="s">
        <v>2934</v>
      </c>
      <c r="AC420" s="4">
        <v>20.343205000000001</v>
      </c>
      <c r="AD420" s="4" t="s">
        <v>2934</v>
      </c>
      <c r="AE420" s="4" t="s">
        <v>2934</v>
      </c>
      <c r="AF420" s="4" t="s">
        <v>2934</v>
      </c>
      <c r="AG420" s="4" t="s">
        <v>2934</v>
      </c>
      <c r="AH420" s="4" t="s">
        <v>2934</v>
      </c>
      <c r="AI420" s="4">
        <v>0.87101399999999995</v>
      </c>
      <c r="AJ420" s="4">
        <v>0.87101399999999995</v>
      </c>
    </row>
    <row r="421" spans="1:36" x14ac:dyDescent="0.3">
      <c r="A421" s="1" t="s">
        <v>694</v>
      </c>
      <c r="B421" s="2">
        <v>4747982</v>
      </c>
      <c r="C421" s="3" t="s">
        <v>2935</v>
      </c>
      <c r="D421" s="4">
        <v>830.17873215999998</v>
      </c>
      <c r="E421" s="3" t="s">
        <v>3093</v>
      </c>
      <c r="F421" s="3" t="s">
        <v>3093</v>
      </c>
      <c r="G421" s="3" t="s">
        <v>3094</v>
      </c>
      <c r="H421" s="3" t="s">
        <v>3145</v>
      </c>
      <c r="I421" s="3" t="s">
        <v>3378</v>
      </c>
      <c r="J421" s="4">
        <v>-4.2982459999999998</v>
      </c>
      <c r="K421" s="4">
        <v>5.410628</v>
      </c>
      <c r="L421" s="4">
        <v>7.0657509999999997</v>
      </c>
      <c r="M421" s="4">
        <v>0.64575700000000003</v>
      </c>
      <c r="N421" s="4">
        <v>42.042389</v>
      </c>
      <c r="O421" s="4">
        <v>10.032184000000001</v>
      </c>
      <c r="P421" s="4" t="s">
        <v>2924</v>
      </c>
      <c r="Q421" s="4">
        <v>11.2882</v>
      </c>
      <c r="R421" s="4">
        <v>22.217064000000001</v>
      </c>
      <c r="S421" s="3" t="s">
        <v>4437</v>
      </c>
      <c r="T421" s="4">
        <v>21.82</v>
      </c>
      <c r="U421" s="4">
        <v>830.17873215999998</v>
      </c>
      <c r="V421" s="10">
        <v>1767.6757319999999</v>
      </c>
      <c r="W421" s="4">
        <v>9.6241979835013804</v>
      </c>
      <c r="X421" s="4">
        <v>24.19</v>
      </c>
      <c r="Y421" s="4">
        <v>18.43</v>
      </c>
      <c r="Z421" s="4">
        <v>42.042389</v>
      </c>
      <c r="AA421" s="10">
        <v>103.9047619047</v>
      </c>
      <c r="AB421" s="10">
        <v>167.84615384610001</v>
      </c>
      <c r="AC421" s="4">
        <v>0.45832200000000001</v>
      </c>
      <c r="AD421" s="4">
        <v>0.49402166939530001</v>
      </c>
      <c r="AE421" s="4">
        <v>0.40517595655569999</v>
      </c>
      <c r="AF421" s="4">
        <v>11.2882</v>
      </c>
      <c r="AG421" s="4">
        <v>11.5063578560921</v>
      </c>
      <c r="AH421" s="4">
        <v>11.968905822369999</v>
      </c>
      <c r="AI421" s="4" t="s">
        <v>2924</v>
      </c>
      <c r="AJ421" s="4" t="s">
        <v>2924</v>
      </c>
    </row>
    <row r="422" spans="1:36" x14ac:dyDescent="0.3">
      <c r="A422" s="1" t="s">
        <v>1231</v>
      </c>
      <c r="B422" s="2">
        <v>1024198</v>
      </c>
      <c r="C422" s="3" t="s">
        <v>2919</v>
      </c>
      <c r="D422" s="4">
        <v>830.27253309000002</v>
      </c>
      <c r="E422" s="3" t="s">
        <v>2930</v>
      </c>
      <c r="F422" s="3" t="s">
        <v>2931</v>
      </c>
      <c r="G422" s="3" t="s">
        <v>2931</v>
      </c>
      <c r="H422" s="3" t="s">
        <v>2932</v>
      </c>
      <c r="I422" s="3" t="s">
        <v>2933</v>
      </c>
      <c r="J422" s="4">
        <v>13.651239</v>
      </c>
      <c r="K422" s="4">
        <v>13.757604000000001</v>
      </c>
      <c r="L422" s="4">
        <v>-9.2910450000000004</v>
      </c>
      <c r="M422" s="4">
        <v>-0.24620400000000001</v>
      </c>
      <c r="N422" s="4">
        <v>22.509259259259299</v>
      </c>
      <c r="O422" s="4">
        <v>11.864324</v>
      </c>
      <c r="P422" s="4">
        <v>0.94942400000000005</v>
      </c>
      <c r="Q422" s="4" t="s">
        <v>2934</v>
      </c>
      <c r="R422" s="4" t="s">
        <v>2934</v>
      </c>
      <c r="S422" s="3" t="s">
        <v>4973</v>
      </c>
      <c r="T422" s="4">
        <v>24.31</v>
      </c>
      <c r="U422" s="4">
        <v>830.27253309000002</v>
      </c>
      <c r="V422" s="10" t="s">
        <v>2934</v>
      </c>
      <c r="W422" s="4">
        <v>3.78445084327437</v>
      </c>
      <c r="X422" s="4">
        <v>27.574999999999999</v>
      </c>
      <c r="Y422" s="4">
        <v>16.545000000000002</v>
      </c>
      <c r="Z422" s="4">
        <v>22.551020000000001</v>
      </c>
      <c r="AA422" s="10">
        <v>13.1883035859</v>
      </c>
      <c r="AB422" s="10">
        <v>15.0061728395</v>
      </c>
      <c r="AC422" s="4" t="s">
        <v>2934</v>
      </c>
      <c r="AD422" s="4" t="s">
        <v>2934</v>
      </c>
      <c r="AE422" s="4" t="s">
        <v>2934</v>
      </c>
      <c r="AF422" s="4" t="s">
        <v>2934</v>
      </c>
      <c r="AG422" s="4" t="s">
        <v>2934</v>
      </c>
      <c r="AH422" s="4" t="s">
        <v>2934</v>
      </c>
      <c r="AI422" s="4">
        <v>0.94942400000000005</v>
      </c>
      <c r="AJ422" s="4">
        <v>1.3178289999999999</v>
      </c>
    </row>
    <row r="423" spans="1:36" x14ac:dyDescent="0.3">
      <c r="A423" s="1" t="s">
        <v>581</v>
      </c>
      <c r="B423" s="2">
        <v>5732046</v>
      </c>
      <c r="C423" s="3" t="s">
        <v>2935</v>
      </c>
      <c r="D423" s="4">
        <v>834.20697456000005</v>
      </c>
      <c r="E423" s="3" t="s">
        <v>2930</v>
      </c>
      <c r="F423" s="3" t="s">
        <v>2953</v>
      </c>
      <c r="G423" s="3" t="s">
        <v>2954</v>
      </c>
      <c r="H423" s="3" t="s">
        <v>2955</v>
      </c>
      <c r="I423" s="3"/>
      <c r="J423" s="4">
        <v>31.328751</v>
      </c>
      <c r="K423" s="4">
        <v>9.5556619999999999</v>
      </c>
      <c r="L423" s="4">
        <v>-7.9116470000000003</v>
      </c>
      <c r="M423" s="4">
        <v>1.911111</v>
      </c>
      <c r="N423" s="4" t="s">
        <v>2934</v>
      </c>
      <c r="O423" s="4" t="s">
        <v>2934</v>
      </c>
      <c r="P423" s="4" t="s">
        <v>2934</v>
      </c>
      <c r="Q423" s="4" t="s">
        <v>2934</v>
      </c>
      <c r="R423" s="4" t="s">
        <v>2934</v>
      </c>
      <c r="S423" s="3" t="s">
        <v>4324</v>
      </c>
      <c r="T423" s="4">
        <v>45.86</v>
      </c>
      <c r="U423" s="4">
        <v>834.20697456000005</v>
      </c>
      <c r="V423" s="10" t="s">
        <v>2934</v>
      </c>
      <c r="W423" s="4">
        <v>8.6349760139555194</v>
      </c>
      <c r="X423" s="4">
        <v>50.73</v>
      </c>
      <c r="Y423" s="4">
        <v>33.71</v>
      </c>
      <c r="Z423" s="4" t="s">
        <v>2934</v>
      </c>
      <c r="AA423" s="10" t="s">
        <v>2934</v>
      </c>
      <c r="AB423" s="10" t="s">
        <v>2934</v>
      </c>
      <c r="AC423" s="4" t="s">
        <v>2934</v>
      </c>
      <c r="AD423" s="4" t="s">
        <v>2934</v>
      </c>
      <c r="AE423" s="4" t="s">
        <v>2934</v>
      </c>
      <c r="AF423" s="4" t="s">
        <v>2934</v>
      </c>
      <c r="AG423" s="4" t="s">
        <v>2934</v>
      </c>
      <c r="AH423" s="4" t="s">
        <v>2934</v>
      </c>
      <c r="AI423" s="4" t="s">
        <v>2934</v>
      </c>
      <c r="AJ423" s="4" t="s">
        <v>2934</v>
      </c>
    </row>
    <row r="424" spans="1:36" x14ac:dyDescent="0.3">
      <c r="A424" s="1" t="s">
        <v>314</v>
      </c>
      <c r="B424" s="2">
        <v>4089273</v>
      </c>
      <c r="C424" s="3" t="s">
        <v>2935</v>
      </c>
      <c r="D424" s="4">
        <v>837.43140008</v>
      </c>
      <c r="E424" s="3" t="s">
        <v>2925</v>
      </c>
      <c r="F424" s="3" t="s">
        <v>2996</v>
      </c>
      <c r="G424" s="3" t="s">
        <v>3230</v>
      </c>
      <c r="H424" s="3" t="s">
        <v>3231</v>
      </c>
      <c r="I424" s="3" t="s">
        <v>3232</v>
      </c>
      <c r="J424" s="4">
        <v>-18.289435000000001</v>
      </c>
      <c r="K424" s="4">
        <v>-18.722401999999999</v>
      </c>
      <c r="L424" s="4">
        <v>-20.956198000000001</v>
      </c>
      <c r="M424" s="4">
        <v>-1.1103149999999999</v>
      </c>
      <c r="N424" s="4">
        <v>6.0949229999999996</v>
      </c>
      <c r="O424" s="4" t="s">
        <v>2924</v>
      </c>
      <c r="P424" s="4">
        <v>0.67961400000000005</v>
      </c>
      <c r="Q424" s="4">
        <v>10.217674000000001</v>
      </c>
      <c r="R424" s="4" t="s">
        <v>2924</v>
      </c>
      <c r="S424" s="3" t="s">
        <v>4059</v>
      </c>
      <c r="T424" s="4">
        <v>27.61</v>
      </c>
      <c r="U424" s="4">
        <v>837.43140008</v>
      </c>
      <c r="V424" s="10">
        <v>1678.6514</v>
      </c>
      <c r="W424" s="4">
        <v>0</v>
      </c>
      <c r="X424" s="4">
        <v>38.223199999999999</v>
      </c>
      <c r="Y424" s="4">
        <v>25.475000000000001</v>
      </c>
      <c r="Z424" s="4">
        <v>6.0949229999999996</v>
      </c>
      <c r="AA424" s="10">
        <v>6.0515068492999999</v>
      </c>
      <c r="AB424" s="10">
        <v>6.0515068492999999</v>
      </c>
      <c r="AC424" s="4">
        <v>0.72038999999999997</v>
      </c>
      <c r="AD424" s="4">
        <v>0.60420830834770001</v>
      </c>
      <c r="AE424" s="4">
        <v>0.60420830834770001</v>
      </c>
      <c r="AF424" s="4">
        <v>10.217674000000001</v>
      </c>
      <c r="AG424" s="4">
        <v>6.2642791037869996</v>
      </c>
      <c r="AH424" s="4">
        <v>6.2642791037869996</v>
      </c>
      <c r="AI424" s="4">
        <v>0.67961400000000005</v>
      </c>
      <c r="AJ424" s="4">
        <v>0.68594599999999994</v>
      </c>
    </row>
    <row r="425" spans="1:36" x14ac:dyDescent="0.3">
      <c r="A425" s="1" t="s">
        <v>245</v>
      </c>
      <c r="B425" s="2">
        <v>4236951</v>
      </c>
      <c r="C425" s="3" t="s">
        <v>2919</v>
      </c>
      <c r="D425" s="4">
        <v>840.11513400000001</v>
      </c>
      <c r="E425" s="3" t="s">
        <v>2930</v>
      </c>
      <c r="F425" s="3" t="s">
        <v>2953</v>
      </c>
      <c r="G425" s="3" t="s">
        <v>3101</v>
      </c>
      <c r="H425" s="3" t="s">
        <v>3101</v>
      </c>
      <c r="I425" s="3" t="s">
        <v>3041</v>
      </c>
      <c r="J425" s="4">
        <v>47.401085999999999</v>
      </c>
      <c r="K425" s="4">
        <v>63.699024000000001</v>
      </c>
      <c r="L425" s="4">
        <v>-2.945684</v>
      </c>
      <c r="M425" s="4">
        <v>-0.86956500000000003</v>
      </c>
      <c r="N425" s="4">
        <v>12.806111</v>
      </c>
      <c r="O425" s="4">
        <v>1.848249</v>
      </c>
      <c r="P425" s="4">
        <v>1.835394</v>
      </c>
      <c r="Q425" s="4" t="s">
        <v>2934</v>
      </c>
      <c r="R425" s="4" t="s">
        <v>2934</v>
      </c>
      <c r="S425" s="3" t="s">
        <v>3991</v>
      </c>
      <c r="T425" s="4">
        <v>57</v>
      </c>
      <c r="U425" s="4">
        <v>840.11513400000001</v>
      </c>
      <c r="V425" s="10" t="s">
        <v>2934</v>
      </c>
      <c r="W425" s="4">
        <v>0</v>
      </c>
      <c r="X425" s="4">
        <v>64.7</v>
      </c>
      <c r="Y425" s="4">
        <v>23.094999999999999</v>
      </c>
      <c r="Z425" s="4">
        <v>12.806111</v>
      </c>
      <c r="AA425" s="10">
        <v>10.2124914895</v>
      </c>
      <c r="AB425" s="10">
        <v>12.337662337599999</v>
      </c>
      <c r="AC425" s="4" t="s">
        <v>2934</v>
      </c>
      <c r="AD425" s="4" t="s">
        <v>2934</v>
      </c>
      <c r="AE425" s="4" t="s">
        <v>2934</v>
      </c>
      <c r="AF425" s="4" t="s">
        <v>2934</v>
      </c>
      <c r="AG425" s="4" t="s">
        <v>2934</v>
      </c>
      <c r="AH425" s="4" t="s">
        <v>2934</v>
      </c>
      <c r="AI425" s="4">
        <v>1.835394</v>
      </c>
      <c r="AJ425" s="4">
        <v>1.835394</v>
      </c>
    </row>
    <row r="426" spans="1:36" x14ac:dyDescent="0.3">
      <c r="A426" s="1" t="s">
        <v>1212</v>
      </c>
      <c r="B426" s="2">
        <v>4672250</v>
      </c>
      <c r="C426" s="3" t="s">
        <v>2919</v>
      </c>
      <c r="D426" s="4">
        <v>844.31297663999999</v>
      </c>
      <c r="E426" s="3" t="s">
        <v>2936</v>
      </c>
      <c r="F426" s="3" t="s">
        <v>2966</v>
      </c>
      <c r="G426" s="3" t="s">
        <v>2967</v>
      </c>
      <c r="H426" s="3" t="s">
        <v>2999</v>
      </c>
      <c r="I426" s="3" t="s">
        <v>3499</v>
      </c>
      <c r="J426" s="4">
        <v>11.089682</v>
      </c>
      <c r="K426" s="4">
        <v>4.3478260000000004</v>
      </c>
      <c r="L426" s="4">
        <v>-6.946688</v>
      </c>
      <c r="M426" s="4">
        <v>1.9469030000000001</v>
      </c>
      <c r="N426" s="4">
        <v>16.671491</v>
      </c>
      <c r="O426" s="4">
        <v>22.544031</v>
      </c>
      <c r="P426" s="4">
        <v>1.727395</v>
      </c>
      <c r="Q426" s="4">
        <v>10.174324</v>
      </c>
      <c r="R426" s="4">
        <v>36.012746</v>
      </c>
      <c r="S426" s="3" t="s">
        <v>4954</v>
      </c>
      <c r="T426" s="4">
        <v>11.52</v>
      </c>
      <c r="U426" s="4">
        <v>844.31297663999999</v>
      </c>
      <c r="V426" s="10">
        <v>782.54797599999995</v>
      </c>
      <c r="W426" s="4">
        <v>0</v>
      </c>
      <c r="X426" s="4">
        <v>13</v>
      </c>
      <c r="Y426" s="5">
        <v>8.9799000000000007</v>
      </c>
      <c r="Z426" s="4">
        <v>16.671491</v>
      </c>
      <c r="AA426" s="10">
        <v>14.115917166999999</v>
      </c>
      <c r="AB426" s="10">
        <v>16.452912108300001</v>
      </c>
      <c r="AC426" s="4">
        <v>0.45985999999999999</v>
      </c>
      <c r="AD426" s="4">
        <v>0.44562451514610002</v>
      </c>
      <c r="AE426" s="4">
        <v>0.45714972778009999</v>
      </c>
      <c r="AF426" s="4">
        <v>10.174324</v>
      </c>
      <c r="AG426" s="4">
        <v>7.2348016167980997</v>
      </c>
      <c r="AH426" s="4">
        <v>8.7360758948207007</v>
      </c>
      <c r="AI426" s="4">
        <v>1.727395</v>
      </c>
      <c r="AJ426" s="4">
        <v>2.0945450000000001</v>
      </c>
    </row>
    <row r="427" spans="1:36" x14ac:dyDescent="0.3">
      <c r="A427" s="1" t="s">
        <v>1430</v>
      </c>
      <c r="B427" s="2">
        <v>19544005</v>
      </c>
      <c r="C427" s="3" t="s">
        <v>2940</v>
      </c>
      <c r="D427" s="4">
        <v>844.43399999999997</v>
      </c>
      <c r="E427" s="3" t="s">
        <v>2930</v>
      </c>
      <c r="F427" s="3" t="s">
        <v>2953</v>
      </c>
      <c r="G427" s="3" t="s">
        <v>2954</v>
      </c>
      <c r="H427" s="3" t="s">
        <v>2955</v>
      </c>
      <c r="I427" s="3"/>
      <c r="J427" s="4">
        <v>-1.778078</v>
      </c>
      <c r="K427" s="4">
        <v>-3.2372510000000001</v>
      </c>
      <c r="L427" s="4">
        <v>-1.0430839999999999</v>
      </c>
      <c r="M427" s="4">
        <v>-0.114443</v>
      </c>
      <c r="N427" s="4" t="s">
        <v>2934</v>
      </c>
      <c r="O427" s="4" t="s">
        <v>2934</v>
      </c>
      <c r="P427" s="4" t="s">
        <v>2934</v>
      </c>
      <c r="Q427" s="4" t="s">
        <v>2934</v>
      </c>
      <c r="R427" s="4" t="s">
        <v>2934</v>
      </c>
      <c r="S427" s="3" t="s">
        <v>5172</v>
      </c>
      <c r="T427" s="4">
        <v>21.82</v>
      </c>
      <c r="U427" s="4">
        <v>844.43399999999997</v>
      </c>
      <c r="V427" s="10" t="s">
        <v>2934</v>
      </c>
      <c r="W427" s="4">
        <v>3.71848727939491</v>
      </c>
      <c r="X427" s="4">
        <v>22.61</v>
      </c>
      <c r="Y427" s="4">
        <v>21.47</v>
      </c>
      <c r="Z427" s="4" t="s">
        <v>2934</v>
      </c>
      <c r="AA427" s="10" t="s">
        <v>2934</v>
      </c>
      <c r="AB427" s="10" t="s">
        <v>2934</v>
      </c>
      <c r="AC427" s="4" t="s">
        <v>2934</v>
      </c>
      <c r="AD427" s="4" t="s">
        <v>2934</v>
      </c>
      <c r="AE427" s="4" t="s">
        <v>2934</v>
      </c>
      <c r="AF427" s="4" t="s">
        <v>2934</v>
      </c>
      <c r="AG427" s="4" t="s">
        <v>2934</v>
      </c>
      <c r="AH427" s="4" t="s">
        <v>2934</v>
      </c>
      <c r="AI427" s="4" t="s">
        <v>2934</v>
      </c>
      <c r="AJ427" s="4" t="s">
        <v>2934</v>
      </c>
    </row>
    <row r="428" spans="1:36" x14ac:dyDescent="0.3">
      <c r="A428" s="1" t="s">
        <v>348</v>
      </c>
      <c r="B428" s="2">
        <v>101570773</v>
      </c>
      <c r="C428" s="3" t="s">
        <v>2956</v>
      </c>
      <c r="D428" s="4">
        <v>845.46277092000003</v>
      </c>
      <c r="E428" s="3" t="s">
        <v>2945</v>
      </c>
      <c r="F428" s="3" t="s">
        <v>2946</v>
      </c>
      <c r="G428" s="3" t="s">
        <v>2947</v>
      </c>
      <c r="H428" s="3" t="s">
        <v>2989</v>
      </c>
      <c r="I428" s="3" t="s">
        <v>2949</v>
      </c>
      <c r="J428" s="4">
        <v>-52.428964000000001</v>
      </c>
      <c r="K428" s="4">
        <v>19.310345000000002</v>
      </c>
      <c r="L428" s="4">
        <v>-0.95419900000000002</v>
      </c>
      <c r="M428" s="4">
        <v>7.2314049999999996</v>
      </c>
      <c r="N428" s="4">
        <v>22.085106</v>
      </c>
      <c r="O428" s="4" t="s">
        <v>2934</v>
      </c>
      <c r="P428" s="4">
        <v>7.2284119999999996</v>
      </c>
      <c r="Q428" s="4">
        <v>17.992847999999999</v>
      </c>
      <c r="R428" s="4" t="s">
        <v>2934</v>
      </c>
      <c r="S428" s="3" t="s">
        <v>4093</v>
      </c>
      <c r="T428" s="4">
        <v>5.19</v>
      </c>
      <c r="U428" s="4">
        <v>845.46277092000003</v>
      </c>
      <c r="V428" s="10">
        <v>909.20077000000003</v>
      </c>
      <c r="W428" s="4">
        <v>0</v>
      </c>
      <c r="X428" s="4">
        <v>18.32</v>
      </c>
      <c r="Y428" s="4">
        <v>2.3199999999999998</v>
      </c>
      <c r="Z428" s="4">
        <v>22.085106</v>
      </c>
      <c r="AA428" s="10">
        <v>21.625</v>
      </c>
      <c r="AB428" s="10">
        <v>29.657142857099998</v>
      </c>
      <c r="AC428" s="4">
        <v>2.0082049999999998</v>
      </c>
      <c r="AD428" s="4">
        <v>1.748513457119</v>
      </c>
      <c r="AE428" s="4">
        <v>1.9619368391523999</v>
      </c>
      <c r="AF428" s="4">
        <v>17.992847999999999</v>
      </c>
      <c r="AG428" s="4" t="s">
        <v>2934</v>
      </c>
      <c r="AH428" s="4" t="s">
        <v>2934</v>
      </c>
      <c r="AI428" s="4">
        <v>7.2284119999999996</v>
      </c>
      <c r="AJ428" s="4">
        <v>7.2284119999999996</v>
      </c>
    </row>
    <row r="429" spans="1:36" x14ac:dyDescent="0.3">
      <c r="A429" s="1" t="s">
        <v>1682</v>
      </c>
      <c r="B429" s="2">
        <v>4151587</v>
      </c>
      <c r="C429" s="3" t="s">
        <v>2919</v>
      </c>
      <c r="D429" s="4">
        <v>849.83120283999995</v>
      </c>
      <c r="E429" s="3" t="s">
        <v>2936</v>
      </c>
      <c r="F429" s="3" t="s">
        <v>2966</v>
      </c>
      <c r="G429" s="3" t="s">
        <v>2967</v>
      </c>
      <c r="H429" s="3" t="s">
        <v>2999</v>
      </c>
      <c r="I429" s="3" t="s">
        <v>3000</v>
      </c>
      <c r="J429" s="4">
        <v>-24.229195000000001</v>
      </c>
      <c r="K429" s="4">
        <v>20.896822</v>
      </c>
      <c r="L429" s="4">
        <v>-8.5008239999999997</v>
      </c>
      <c r="M429" s="4">
        <v>0.79854800000000004</v>
      </c>
      <c r="N429" s="4" t="s">
        <v>2924</v>
      </c>
      <c r="O429" s="4">
        <v>25.199636999999999</v>
      </c>
      <c r="P429" s="4">
        <v>1.943997</v>
      </c>
      <c r="Q429" s="4">
        <v>7.1815639999999998</v>
      </c>
      <c r="R429" s="4">
        <v>9.0010490000000001</v>
      </c>
      <c r="S429" s="3" t="s">
        <v>5423</v>
      </c>
      <c r="T429" s="4">
        <v>27.77</v>
      </c>
      <c r="U429" s="4">
        <v>849.83120283999995</v>
      </c>
      <c r="V429" s="10">
        <v>1650.826202</v>
      </c>
      <c r="W429" s="4">
        <v>3.6010082823190501</v>
      </c>
      <c r="X429" s="4">
        <v>37.700000000000003</v>
      </c>
      <c r="Y429" s="4">
        <v>21.091000000000001</v>
      </c>
      <c r="Z429" s="4" t="s">
        <v>2924</v>
      </c>
      <c r="AA429" s="10">
        <v>15.427777777699999</v>
      </c>
      <c r="AB429" s="10">
        <v>15.427777777699999</v>
      </c>
      <c r="AC429" s="4">
        <v>0.91930299999999998</v>
      </c>
      <c r="AD429" s="4">
        <v>0.92494453222350004</v>
      </c>
      <c r="AE429" s="4">
        <v>0.92494453222350004</v>
      </c>
      <c r="AF429" s="4">
        <v>7.1815639999999998</v>
      </c>
      <c r="AG429" s="4">
        <v>8.0469227492078996</v>
      </c>
      <c r="AH429" s="4">
        <v>8.0469227492078996</v>
      </c>
      <c r="AI429" s="4">
        <v>1.943997</v>
      </c>
      <c r="AJ429" s="4" t="s">
        <v>2924</v>
      </c>
    </row>
    <row r="430" spans="1:36" x14ac:dyDescent="0.3">
      <c r="A430" s="1" t="s">
        <v>1360</v>
      </c>
      <c r="B430" s="2">
        <v>5728541</v>
      </c>
      <c r="C430" s="3" t="s">
        <v>2940</v>
      </c>
      <c r="D430" s="4">
        <v>849.83640000000003</v>
      </c>
      <c r="E430" s="3" t="s">
        <v>2930</v>
      </c>
      <c r="F430" s="3" t="s">
        <v>2953</v>
      </c>
      <c r="G430" s="3" t="s">
        <v>2954</v>
      </c>
      <c r="H430" s="3" t="s">
        <v>2955</v>
      </c>
      <c r="I430" s="3"/>
      <c r="J430" s="4">
        <v>31.771554999999999</v>
      </c>
      <c r="K430" s="4">
        <v>9.5171379999999992</v>
      </c>
      <c r="L430" s="4">
        <v>0.55003199999999997</v>
      </c>
      <c r="M430" s="4">
        <v>-8.4086999999999995E-2</v>
      </c>
      <c r="N430" s="4" t="s">
        <v>2934</v>
      </c>
      <c r="O430" s="4" t="s">
        <v>2934</v>
      </c>
      <c r="P430" s="4" t="s">
        <v>2934</v>
      </c>
      <c r="Q430" s="4" t="s">
        <v>2934</v>
      </c>
      <c r="R430" s="4" t="s">
        <v>2934</v>
      </c>
      <c r="S430" s="3" t="s">
        <v>5102</v>
      </c>
      <c r="T430" s="4">
        <v>47.53</v>
      </c>
      <c r="U430" s="4">
        <v>849.83640000000003</v>
      </c>
      <c r="V430" s="10" t="s">
        <v>2934</v>
      </c>
      <c r="W430" s="4">
        <v>0</v>
      </c>
      <c r="X430" s="4">
        <v>49.61</v>
      </c>
      <c r="Y430" s="4">
        <v>34.58</v>
      </c>
      <c r="Z430" s="4" t="s">
        <v>2934</v>
      </c>
      <c r="AA430" s="10" t="s">
        <v>2934</v>
      </c>
      <c r="AB430" s="10" t="s">
        <v>2934</v>
      </c>
      <c r="AC430" s="4" t="s">
        <v>2934</v>
      </c>
      <c r="AD430" s="4" t="s">
        <v>2934</v>
      </c>
      <c r="AE430" s="4" t="s">
        <v>2934</v>
      </c>
      <c r="AF430" s="4" t="s">
        <v>2934</v>
      </c>
      <c r="AG430" s="4" t="s">
        <v>2934</v>
      </c>
      <c r="AH430" s="4" t="s">
        <v>2934</v>
      </c>
      <c r="AI430" s="4" t="s">
        <v>2934</v>
      </c>
      <c r="AJ430" s="4" t="s">
        <v>2934</v>
      </c>
    </row>
    <row r="431" spans="1:36" x14ac:dyDescent="0.3">
      <c r="A431" s="1" t="s">
        <v>2096</v>
      </c>
      <c r="B431" s="2">
        <v>10026410</v>
      </c>
      <c r="C431" s="3" t="s">
        <v>2956</v>
      </c>
      <c r="D431" s="4">
        <v>850.36902246</v>
      </c>
      <c r="E431" s="3" t="s">
        <v>2930</v>
      </c>
      <c r="F431" s="3" t="s">
        <v>2953</v>
      </c>
      <c r="G431" s="3" t="s">
        <v>2953</v>
      </c>
      <c r="H431" s="3" t="s">
        <v>3040</v>
      </c>
      <c r="I431" s="3" t="s">
        <v>3063</v>
      </c>
      <c r="J431" s="4">
        <v>209.55056200000001</v>
      </c>
      <c r="K431" s="4">
        <v>60.875912</v>
      </c>
      <c r="L431" s="4">
        <v>9.5427440000000008</v>
      </c>
      <c r="M431" s="4">
        <v>28.288708</v>
      </c>
      <c r="N431" s="4" t="s">
        <v>2924</v>
      </c>
      <c r="O431" s="4" t="s">
        <v>2924</v>
      </c>
      <c r="P431" s="4" t="s">
        <v>2924</v>
      </c>
      <c r="Q431" s="4">
        <v>9.7572179999999999</v>
      </c>
      <c r="R431" s="4">
        <v>15.974278999999999</v>
      </c>
      <c r="S431" s="3" t="s">
        <v>5835</v>
      </c>
      <c r="T431" s="5">
        <v>11.02</v>
      </c>
      <c r="U431" s="4">
        <v>850.36902246</v>
      </c>
      <c r="V431" s="10">
        <v>1732.7160220000001</v>
      </c>
      <c r="W431" s="4">
        <v>0</v>
      </c>
      <c r="X431" s="5">
        <v>12.1149</v>
      </c>
      <c r="Y431" s="4">
        <v>2.819</v>
      </c>
      <c r="Z431" s="4" t="s">
        <v>2924</v>
      </c>
      <c r="AA431" s="10">
        <v>25.432725594200001</v>
      </c>
      <c r="AB431" s="10" t="s">
        <v>2924</v>
      </c>
      <c r="AC431" s="4">
        <v>2.0339100000000001</v>
      </c>
      <c r="AD431" s="4">
        <v>1.8372204268776</v>
      </c>
      <c r="AE431" s="4">
        <v>1.9677438379394001</v>
      </c>
      <c r="AF431" s="4">
        <v>9.7572179999999999</v>
      </c>
      <c r="AG431" s="4">
        <v>7.8014497045948996</v>
      </c>
      <c r="AH431" s="4">
        <v>8.5472520101419995</v>
      </c>
      <c r="AI431" s="4" t="s">
        <v>2924</v>
      </c>
      <c r="AJ431" s="4" t="s">
        <v>2924</v>
      </c>
    </row>
    <row r="432" spans="1:36" x14ac:dyDescent="0.3">
      <c r="A432" s="1" t="s">
        <v>1292</v>
      </c>
      <c r="B432" s="2">
        <v>5983110</v>
      </c>
      <c r="C432" s="3" t="s">
        <v>2956</v>
      </c>
      <c r="D432" s="4">
        <v>851.00760978000005</v>
      </c>
      <c r="E432" s="3" t="s">
        <v>2920</v>
      </c>
      <c r="F432" s="3" t="s">
        <v>2921</v>
      </c>
      <c r="G432" s="3" t="s">
        <v>2941</v>
      </c>
      <c r="H432" s="3" t="s">
        <v>2941</v>
      </c>
      <c r="I432" s="3" t="s">
        <v>2942</v>
      </c>
      <c r="J432" s="4">
        <v>-32.288699000000001</v>
      </c>
      <c r="K432" s="4">
        <v>-39.215685999999998</v>
      </c>
      <c r="L432" s="4">
        <v>-9.8609360000000006</v>
      </c>
      <c r="M432" s="4">
        <v>4.0875909999999998</v>
      </c>
      <c r="N432" s="4" t="s">
        <v>2924</v>
      </c>
      <c r="O432" s="4" t="s">
        <v>2924</v>
      </c>
      <c r="P432" s="4">
        <v>1.723115</v>
      </c>
      <c r="Q432" s="4" t="s">
        <v>2924</v>
      </c>
      <c r="R432" s="4" t="s">
        <v>2924</v>
      </c>
      <c r="S432" s="3" t="s">
        <v>5034</v>
      </c>
      <c r="T432" s="4">
        <v>7.13</v>
      </c>
      <c r="U432" s="4">
        <v>851.00760978000005</v>
      </c>
      <c r="V432" s="10">
        <v>321.78944899999999</v>
      </c>
      <c r="W432" s="4">
        <v>0</v>
      </c>
      <c r="X432" s="4">
        <v>13.77</v>
      </c>
      <c r="Y432" s="4">
        <v>6.68</v>
      </c>
      <c r="Z432" s="4" t="s">
        <v>2924</v>
      </c>
      <c r="AA432" s="10" t="s">
        <v>2924</v>
      </c>
      <c r="AB432" s="10" t="s">
        <v>2924</v>
      </c>
      <c r="AC432" s="4">
        <v>2.4978910000000001</v>
      </c>
      <c r="AD432" s="4">
        <v>3.9905732203666999</v>
      </c>
      <c r="AE432" s="4">
        <v>2.6472566183996999</v>
      </c>
      <c r="AF432" s="4" t="s">
        <v>2924</v>
      </c>
      <c r="AG432" s="4" t="s">
        <v>2924</v>
      </c>
      <c r="AH432" s="4" t="s">
        <v>2924</v>
      </c>
      <c r="AI432" s="4">
        <v>1.723115</v>
      </c>
      <c r="AJ432" s="4">
        <v>1.73011</v>
      </c>
    </row>
    <row r="433" spans="1:36" x14ac:dyDescent="0.3">
      <c r="A433" s="1" t="s">
        <v>2517</v>
      </c>
      <c r="B433" s="2">
        <v>4963259</v>
      </c>
      <c r="C433" s="3" t="s">
        <v>2919</v>
      </c>
      <c r="D433" s="4">
        <v>851.81069673000002</v>
      </c>
      <c r="E433" s="3" t="s">
        <v>2945</v>
      </c>
      <c r="F433" s="3" t="s">
        <v>2946</v>
      </c>
      <c r="G433" s="3" t="s">
        <v>2984</v>
      </c>
      <c r="H433" s="3" t="s">
        <v>2985</v>
      </c>
      <c r="I433" s="3" t="s">
        <v>3262</v>
      </c>
      <c r="J433" s="4">
        <v>35.573123000000002</v>
      </c>
      <c r="K433" s="4">
        <v>18.867925</v>
      </c>
      <c r="L433" s="4">
        <v>-1.875397</v>
      </c>
      <c r="M433" s="4">
        <v>0.194742</v>
      </c>
      <c r="N433" s="4">
        <v>25.303279</v>
      </c>
      <c r="O433" s="4">
        <v>17.411168</v>
      </c>
      <c r="P433" s="4">
        <v>7.6791039999999997</v>
      </c>
      <c r="Q433" s="4">
        <v>14.468066</v>
      </c>
      <c r="R433" s="4">
        <v>17.536284999999999</v>
      </c>
      <c r="S433" s="3" t="s">
        <v>6255</v>
      </c>
      <c r="T433" s="4">
        <v>30.87</v>
      </c>
      <c r="U433" s="4">
        <v>851.81069673000002</v>
      </c>
      <c r="V433" s="10">
        <v>864.79969600000004</v>
      </c>
      <c r="W433" s="4">
        <v>1.42533203757694</v>
      </c>
      <c r="X433" s="4">
        <v>32.83</v>
      </c>
      <c r="Y433" s="4">
        <v>20.23</v>
      </c>
      <c r="Z433" s="4">
        <v>25.303279</v>
      </c>
      <c r="AA433" s="10">
        <v>18.230673832099999</v>
      </c>
      <c r="AB433" s="10">
        <v>19.016466152900001</v>
      </c>
      <c r="AC433" s="4">
        <v>2.8755820000000001</v>
      </c>
      <c r="AD433" s="4">
        <v>2.6890955891727</v>
      </c>
      <c r="AE433" s="4">
        <v>2.7873521466777</v>
      </c>
      <c r="AF433" s="4">
        <v>14.468066</v>
      </c>
      <c r="AG433" s="4">
        <v>12.168588707748301</v>
      </c>
      <c r="AH433" s="4">
        <v>13.1694716676565</v>
      </c>
      <c r="AI433" s="4">
        <v>7.6791039999999997</v>
      </c>
      <c r="AJ433" s="4">
        <v>45.530973000000003</v>
      </c>
    </row>
    <row r="434" spans="1:36" x14ac:dyDescent="0.3">
      <c r="A434" s="1" t="s">
        <v>827</v>
      </c>
      <c r="B434" s="2">
        <v>5721997</v>
      </c>
      <c r="C434" s="3" t="s">
        <v>2935</v>
      </c>
      <c r="D434" s="4">
        <v>852.12924587999998</v>
      </c>
      <c r="E434" s="3" t="s">
        <v>2930</v>
      </c>
      <c r="F434" s="3" t="s">
        <v>2953</v>
      </c>
      <c r="G434" s="3" t="s">
        <v>2954</v>
      </c>
      <c r="H434" s="3" t="s">
        <v>2955</v>
      </c>
      <c r="I434" s="3"/>
      <c r="J434" s="4">
        <v>28.226779000000001</v>
      </c>
      <c r="K434" s="4">
        <v>6.4064059999999996</v>
      </c>
      <c r="L434" s="4">
        <v>-1.2999069999999999</v>
      </c>
      <c r="M434" s="4">
        <v>1.3346039999999999</v>
      </c>
      <c r="N434" s="4">
        <v>4.6027279999999999</v>
      </c>
      <c r="O434" s="4" t="s">
        <v>2934</v>
      </c>
      <c r="P434" s="4">
        <v>1.1254040000000001</v>
      </c>
      <c r="Q434" s="4" t="s">
        <v>2934</v>
      </c>
      <c r="R434" s="4" t="s">
        <v>2934</v>
      </c>
      <c r="S434" s="3" t="s">
        <v>4570</v>
      </c>
      <c r="T434" s="4">
        <v>21.26</v>
      </c>
      <c r="U434" s="4">
        <v>852.12924587999998</v>
      </c>
      <c r="V434" s="10" t="s">
        <v>2934</v>
      </c>
      <c r="W434" s="4">
        <v>7.5522107243649996</v>
      </c>
      <c r="X434" s="4">
        <v>22.1</v>
      </c>
      <c r="Y434" s="4">
        <v>16.02</v>
      </c>
      <c r="Z434" s="4">
        <v>4.6027279999999999</v>
      </c>
      <c r="AA434" s="10" t="s">
        <v>2934</v>
      </c>
      <c r="AB434" s="10" t="s">
        <v>2934</v>
      </c>
      <c r="AC434" s="4" t="s">
        <v>2934</v>
      </c>
      <c r="AD434" s="4" t="s">
        <v>2934</v>
      </c>
      <c r="AE434" s="4" t="s">
        <v>2934</v>
      </c>
      <c r="AF434" s="4" t="s">
        <v>2934</v>
      </c>
      <c r="AG434" s="4" t="s">
        <v>2934</v>
      </c>
      <c r="AH434" s="4" t="s">
        <v>2934</v>
      </c>
      <c r="AI434" s="4">
        <v>1.1254040000000001</v>
      </c>
      <c r="AJ434" s="4">
        <v>1.1254040000000001</v>
      </c>
    </row>
    <row r="435" spans="1:36" x14ac:dyDescent="0.3">
      <c r="A435" s="1" t="s">
        <v>2037</v>
      </c>
      <c r="B435" s="2">
        <v>4812054</v>
      </c>
      <c r="C435" s="3" t="s">
        <v>2940</v>
      </c>
      <c r="D435" s="4">
        <v>852.60094839999999</v>
      </c>
      <c r="E435" s="3" t="s">
        <v>2920</v>
      </c>
      <c r="F435" s="3" t="s">
        <v>2921</v>
      </c>
      <c r="G435" s="3" t="s">
        <v>3109</v>
      </c>
      <c r="H435" s="3" t="s">
        <v>3109</v>
      </c>
      <c r="I435" s="3" t="s">
        <v>3048</v>
      </c>
      <c r="J435" s="4">
        <v>81.778929000000005</v>
      </c>
      <c r="K435" s="4">
        <v>-4.621658</v>
      </c>
      <c r="L435" s="4">
        <v>-10.767274</v>
      </c>
      <c r="M435" s="4">
        <v>-2.950669</v>
      </c>
      <c r="N435" s="4">
        <v>48.953488</v>
      </c>
      <c r="O435" s="4">
        <v>20.966135000000001</v>
      </c>
      <c r="P435" s="4">
        <v>3.297822</v>
      </c>
      <c r="Q435" s="4">
        <v>9.9453969999999998</v>
      </c>
      <c r="R435" s="4">
        <v>18.732109000000001</v>
      </c>
      <c r="S435" s="3" t="s">
        <v>5776</v>
      </c>
      <c r="T435" s="4">
        <v>21.05</v>
      </c>
      <c r="U435" s="4">
        <v>852.60094839999999</v>
      </c>
      <c r="V435" s="10">
        <v>1269.0699480000001</v>
      </c>
      <c r="W435" s="4">
        <v>2.2802850356294502</v>
      </c>
      <c r="X435" s="4">
        <v>25.98</v>
      </c>
      <c r="Y435" s="4">
        <v>10.035</v>
      </c>
      <c r="Z435" s="4">
        <v>48.953488</v>
      </c>
      <c r="AA435" s="10">
        <v>12.2869484006</v>
      </c>
      <c r="AB435" s="10">
        <v>12.3003745624</v>
      </c>
      <c r="AC435" s="4">
        <v>1.212377</v>
      </c>
      <c r="AD435" s="4">
        <v>0.94018706098310001</v>
      </c>
      <c r="AE435" s="4">
        <v>0.96240922844520005</v>
      </c>
      <c r="AF435" s="4">
        <v>9.9453969999999998</v>
      </c>
      <c r="AG435" s="4">
        <v>6.4512535177472996</v>
      </c>
      <c r="AH435" s="4">
        <v>6.5930660665177001</v>
      </c>
      <c r="AI435" s="4">
        <v>3.297822</v>
      </c>
      <c r="AJ435" s="4">
        <v>5.2955969999999999</v>
      </c>
    </row>
    <row r="436" spans="1:36" x14ac:dyDescent="0.3">
      <c r="A436" s="1" t="s">
        <v>1985</v>
      </c>
      <c r="B436" s="2">
        <v>5228920</v>
      </c>
      <c r="C436" s="3" t="s">
        <v>2935</v>
      </c>
      <c r="D436" s="4">
        <v>853.11032574000001</v>
      </c>
      <c r="E436" s="3" t="s">
        <v>2920</v>
      </c>
      <c r="F436" s="3" t="s">
        <v>2960</v>
      </c>
      <c r="G436" s="3" t="s">
        <v>2961</v>
      </c>
      <c r="H436" s="3" t="s">
        <v>2962</v>
      </c>
      <c r="I436" s="3" t="s">
        <v>2963</v>
      </c>
      <c r="J436" s="4">
        <v>-18.020917000000001</v>
      </c>
      <c r="K436" s="4">
        <v>55.810397999999999</v>
      </c>
      <c r="L436" s="4">
        <v>2.0020020000000001</v>
      </c>
      <c r="M436" s="4">
        <v>1.5952139999999999</v>
      </c>
      <c r="N436" s="4" t="s">
        <v>2924</v>
      </c>
      <c r="O436" s="4" t="s">
        <v>2924</v>
      </c>
      <c r="P436" s="4">
        <v>6.1091129999999998</v>
      </c>
      <c r="Q436" s="4" t="s">
        <v>2924</v>
      </c>
      <c r="R436" s="4" t="s">
        <v>2924</v>
      </c>
      <c r="S436" s="3" t="s">
        <v>5724</v>
      </c>
      <c r="T436" s="5">
        <v>10.19</v>
      </c>
      <c r="U436" s="4">
        <v>853.11032574000001</v>
      </c>
      <c r="V436" s="10">
        <v>925.57832499999995</v>
      </c>
      <c r="W436" s="4">
        <v>0</v>
      </c>
      <c r="X436" s="4">
        <v>14.79</v>
      </c>
      <c r="Y436" s="4">
        <v>4.6500000000000004</v>
      </c>
      <c r="Z436" s="4" t="s">
        <v>2924</v>
      </c>
      <c r="AA436" s="10" t="s">
        <v>2924</v>
      </c>
      <c r="AB436" s="10" t="s">
        <v>2924</v>
      </c>
      <c r="AC436" s="4">
        <v>3.7779479999999999</v>
      </c>
      <c r="AD436" s="4">
        <v>3.2929765562044002</v>
      </c>
      <c r="AE436" s="4">
        <v>3.6433489041336</v>
      </c>
      <c r="AF436" s="4" t="s">
        <v>2924</v>
      </c>
      <c r="AG436" s="4" t="s">
        <v>2924</v>
      </c>
      <c r="AH436" s="4" t="s">
        <v>2924</v>
      </c>
      <c r="AI436" s="4">
        <v>6.1091129999999998</v>
      </c>
      <c r="AJ436" s="4">
        <v>9.1554359999999999</v>
      </c>
    </row>
    <row r="437" spans="1:36" x14ac:dyDescent="0.3">
      <c r="A437" s="1" t="s">
        <v>598</v>
      </c>
      <c r="B437" s="2">
        <v>21371379</v>
      </c>
      <c r="C437" s="3" t="s">
        <v>2919</v>
      </c>
      <c r="D437" s="4">
        <v>854.97378246000005</v>
      </c>
      <c r="E437" s="3" t="s">
        <v>2920</v>
      </c>
      <c r="F437" s="3" t="s">
        <v>2921</v>
      </c>
      <c r="G437" s="3" t="s">
        <v>2941</v>
      </c>
      <c r="H437" s="3" t="s">
        <v>2941</v>
      </c>
      <c r="I437" s="3" t="s">
        <v>2942</v>
      </c>
      <c r="J437" s="4">
        <v>31.632653000000001</v>
      </c>
      <c r="K437" s="4">
        <v>-28.990825999999998</v>
      </c>
      <c r="L437" s="4">
        <v>-19.206681</v>
      </c>
      <c r="M437" s="4">
        <v>-1.2755099999999999</v>
      </c>
      <c r="N437" s="4" t="s">
        <v>2924</v>
      </c>
      <c r="O437" s="4" t="s">
        <v>2924</v>
      </c>
      <c r="P437" s="4">
        <v>4.1905789999999996</v>
      </c>
      <c r="Q437" s="4" t="s">
        <v>2924</v>
      </c>
      <c r="R437" s="4" t="s">
        <v>2924</v>
      </c>
      <c r="S437" s="3" t="s">
        <v>4341</v>
      </c>
      <c r="T437" s="5">
        <v>7.74</v>
      </c>
      <c r="U437" s="4">
        <v>854.97378246000005</v>
      </c>
      <c r="V437" s="10">
        <v>637.854782</v>
      </c>
      <c r="W437" s="4">
        <v>0</v>
      </c>
      <c r="X437" s="4">
        <v>12.61</v>
      </c>
      <c r="Y437" s="4">
        <v>4.28</v>
      </c>
      <c r="Z437" s="4" t="s">
        <v>2924</v>
      </c>
      <c r="AA437" s="10" t="s">
        <v>2924</v>
      </c>
      <c r="AB437" s="10" t="s">
        <v>2924</v>
      </c>
      <c r="AC437" s="4" t="s">
        <v>2934</v>
      </c>
      <c r="AD437" s="4" t="s">
        <v>2934</v>
      </c>
      <c r="AE437" s="4" t="s">
        <v>2934</v>
      </c>
      <c r="AF437" s="4" t="s">
        <v>2924</v>
      </c>
      <c r="AG437" s="4" t="s">
        <v>2924</v>
      </c>
      <c r="AH437" s="4" t="s">
        <v>2924</v>
      </c>
      <c r="AI437" s="4">
        <v>4.1905789999999996</v>
      </c>
      <c r="AJ437" s="4">
        <v>4.1905789999999996</v>
      </c>
    </row>
    <row r="438" spans="1:36" x14ac:dyDescent="0.3">
      <c r="A438" s="1" t="s">
        <v>2666</v>
      </c>
      <c r="B438" s="2">
        <v>100671</v>
      </c>
      <c r="C438" s="3" t="s">
        <v>2919</v>
      </c>
      <c r="D438" s="4">
        <v>855.60468834000005</v>
      </c>
      <c r="E438" s="3" t="s">
        <v>2930</v>
      </c>
      <c r="F438" s="3" t="s">
        <v>2931</v>
      </c>
      <c r="G438" s="3" t="s">
        <v>2931</v>
      </c>
      <c r="H438" s="3" t="s">
        <v>2932</v>
      </c>
      <c r="I438" s="3" t="s">
        <v>2933</v>
      </c>
      <c r="J438" s="4">
        <v>33.726736000000002</v>
      </c>
      <c r="K438" s="4">
        <v>8.2292430000000003</v>
      </c>
      <c r="L438" s="4">
        <v>-7.8655200000000001</v>
      </c>
      <c r="M438" s="4">
        <v>-1.0745469999999999</v>
      </c>
      <c r="N438" s="4">
        <v>11.831325301204799</v>
      </c>
      <c r="O438" s="4">
        <v>12.173553999999999</v>
      </c>
      <c r="P438" s="4">
        <v>0.976823</v>
      </c>
      <c r="Q438" s="4" t="s">
        <v>2934</v>
      </c>
      <c r="R438" s="4" t="s">
        <v>2934</v>
      </c>
      <c r="S438" s="3" t="s">
        <v>6404</v>
      </c>
      <c r="T438" s="4">
        <v>29.46</v>
      </c>
      <c r="U438" s="4">
        <v>855.60468834000005</v>
      </c>
      <c r="V438" s="10" t="s">
        <v>2934</v>
      </c>
      <c r="W438" s="4">
        <v>2.8513238289205698</v>
      </c>
      <c r="X438" s="4">
        <v>32.75</v>
      </c>
      <c r="Y438" s="4">
        <v>18.41</v>
      </c>
      <c r="Z438" s="4">
        <v>11.831325</v>
      </c>
      <c r="AA438" s="10">
        <v>12.7903442886</v>
      </c>
      <c r="AB438" s="10">
        <v>12.1903280133</v>
      </c>
      <c r="AC438" s="4" t="s">
        <v>2934</v>
      </c>
      <c r="AD438" s="4" t="s">
        <v>2934</v>
      </c>
      <c r="AE438" s="4" t="s">
        <v>2934</v>
      </c>
      <c r="AF438" s="4" t="s">
        <v>2934</v>
      </c>
      <c r="AG438" s="4" t="s">
        <v>2934</v>
      </c>
      <c r="AH438" s="4" t="s">
        <v>2934</v>
      </c>
      <c r="AI438" s="4">
        <v>0.976823</v>
      </c>
      <c r="AJ438" s="4">
        <v>1.223727</v>
      </c>
    </row>
    <row r="439" spans="1:36" x14ac:dyDescent="0.3">
      <c r="A439" s="1" t="s">
        <v>612</v>
      </c>
      <c r="B439" s="2">
        <v>27648537</v>
      </c>
      <c r="C439" s="3" t="s">
        <v>2940</v>
      </c>
      <c r="D439" s="4">
        <v>856.56285000000003</v>
      </c>
      <c r="E439" s="3" t="s">
        <v>2930</v>
      </c>
      <c r="F439" s="3" t="s">
        <v>2953</v>
      </c>
      <c r="G439" s="3" t="s">
        <v>2954</v>
      </c>
      <c r="H439" s="3" t="s">
        <v>2955</v>
      </c>
      <c r="I439" s="3"/>
      <c r="J439" s="4">
        <v>101.128668</v>
      </c>
      <c r="K439" s="4">
        <v>43.786982000000002</v>
      </c>
      <c r="L439" s="4">
        <v>-2.338327</v>
      </c>
      <c r="M439" s="4">
        <v>-1.872247</v>
      </c>
      <c r="N439" s="4" t="s">
        <v>2934</v>
      </c>
      <c r="O439" s="4" t="s">
        <v>2934</v>
      </c>
      <c r="P439" s="4" t="s">
        <v>2934</v>
      </c>
      <c r="Q439" s="4" t="s">
        <v>2934</v>
      </c>
      <c r="R439" s="4" t="s">
        <v>2934</v>
      </c>
      <c r="S439" s="3" t="s">
        <v>4355</v>
      </c>
      <c r="T439" s="4">
        <v>26.73</v>
      </c>
      <c r="U439" s="4">
        <v>856.56285000000003</v>
      </c>
      <c r="V439" s="10" t="s">
        <v>2934</v>
      </c>
      <c r="W439" s="4">
        <v>0</v>
      </c>
      <c r="X439" s="4">
        <v>30.67</v>
      </c>
      <c r="Y439" s="4">
        <v>10.94</v>
      </c>
      <c r="Z439" s="4" t="s">
        <v>2934</v>
      </c>
      <c r="AA439" s="10" t="s">
        <v>2934</v>
      </c>
      <c r="AB439" s="10" t="s">
        <v>2934</v>
      </c>
      <c r="AC439" s="4" t="s">
        <v>2934</v>
      </c>
      <c r="AD439" s="4" t="s">
        <v>2934</v>
      </c>
      <c r="AE439" s="4" t="s">
        <v>2934</v>
      </c>
      <c r="AF439" s="4" t="s">
        <v>2934</v>
      </c>
      <c r="AG439" s="4" t="s">
        <v>2934</v>
      </c>
      <c r="AH439" s="4" t="s">
        <v>2934</v>
      </c>
      <c r="AI439" s="4" t="s">
        <v>2934</v>
      </c>
      <c r="AJ439" s="4" t="s">
        <v>2934</v>
      </c>
    </row>
    <row r="440" spans="1:36" x14ac:dyDescent="0.3">
      <c r="A440" s="1" t="s">
        <v>17</v>
      </c>
      <c r="B440" s="2">
        <v>5720683</v>
      </c>
      <c r="C440" s="3" t="s">
        <v>2935</v>
      </c>
      <c r="D440" s="4">
        <v>858.05802231999996</v>
      </c>
      <c r="E440" s="3" t="s">
        <v>2930</v>
      </c>
      <c r="F440" s="3" t="s">
        <v>2953</v>
      </c>
      <c r="G440" s="3" t="s">
        <v>2954</v>
      </c>
      <c r="H440" s="3" t="s">
        <v>2955</v>
      </c>
      <c r="I440" s="3"/>
      <c r="J440" s="4">
        <v>-0.66385000000000005</v>
      </c>
      <c r="K440" s="4">
        <v>-11.362413</v>
      </c>
      <c r="L440" s="4">
        <v>-5.4022990000000002</v>
      </c>
      <c r="M440" s="4">
        <v>1.043585</v>
      </c>
      <c r="N440" s="4">
        <v>4.6392329999999999</v>
      </c>
      <c r="O440" s="4" t="s">
        <v>2934</v>
      </c>
      <c r="P440" s="4">
        <v>0.80979999999999996</v>
      </c>
      <c r="Q440" s="4" t="s">
        <v>2934</v>
      </c>
      <c r="R440" s="4" t="s">
        <v>2934</v>
      </c>
      <c r="S440" s="3" t="s">
        <v>3764</v>
      </c>
      <c r="T440" s="4">
        <v>16.46</v>
      </c>
      <c r="U440" s="4">
        <v>858.05802231999996</v>
      </c>
      <c r="V440" s="10">
        <v>858.05796199999997</v>
      </c>
      <c r="W440" s="4">
        <v>15.066828675577201</v>
      </c>
      <c r="X440" s="4">
        <v>19.79</v>
      </c>
      <c r="Y440" s="4">
        <v>15.76</v>
      </c>
      <c r="Z440" s="4">
        <v>4.6392329999999999</v>
      </c>
      <c r="AA440" s="10" t="s">
        <v>2934</v>
      </c>
      <c r="AB440" s="10" t="s">
        <v>2934</v>
      </c>
      <c r="AC440" s="4">
        <v>79.676608999999999</v>
      </c>
      <c r="AD440" s="4" t="s">
        <v>2934</v>
      </c>
      <c r="AE440" s="4" t="s">
        <v>2934</v>
      </c>
      <c r="AF440" s="4" t="s">
        <v>2934</v>
      </c>
      <c r="AG440" s="4" t="s">
        <v>2934</v>
      </c>
      <c r="AH440" s="4" t="s">
        <v>2934</v>
      </c>
      <c r="AI440" s="4">
        <v>0.80979999999999996</v>
      </c>
      <c r="AJ440" s="4">
        <v>0.80979999999999996</v>
      </c>
    </row>
    <row r="441" spans="1:36" x14ac:dyDescent="0.3">
      <c r="A441" s="1" t="s">
        <v>2338</v>
      </c>
      <c r="B441" s="2">
        <v>6643905</v>
      </c>
      <c r="C441" s="3" t="s">
        <v>2935</v>
      </c>
      <c r="D441" s="4">
        <v>858.543364</v>
      </c>
      <c r="E441" s="3" t="s">
        <v>3093</v>
      </c>
      <c r="F441" s="3" t="s">
        <v>3093</v>
      </c>
      <c r="G441" s="3" t="s">
        <v>3172</v>
      </c>
      <c r="H441" s="3" t="s">
        <v>3173</v>
      </c>
      <c r="I441" s="3" t="s">
        <v>3174</v>
      </c>
      <c r="J441" s="4">
        <v>254.14572899999999</v>
      </c>
      <c r="K441" s="4">
        <v>121.968504</v>
      </c>
      <c r="L441" s="4">
        <v>15.202289</v>
      </c>
      <c r="M441" s="4">
        <v>4.9125420000000002</v>
      </c>
      <c r="N441" s="4">
        <v>65.406031999999996</v>
      </c>
      <c r="O441" s="4" t="s">
        <v>2924</v>
      </c>
      <c r="P441" s="4">
        <v>3.8727849999999999</v>
      </c>
      <c r="Q441" s="4">
        <v>18.544986000000002</v>
      </c>
      <c r="R441" s="4" t="s">
        <v>2924</v>
      </c>
      <c r="S441" s="3" t="s">
        <v>6077</v>
      </c>
      <c r="T441" s="4">
        <v>28.19</v>
      </c>
      <c r="U441" s="4">
        <v>858.543364</v>
      </c>
      <c r="V441" s="10">
        <v>1445.4193640000001</v>
      </c>
      <c r="W441" s="4">
        <v>1.7027314650585299</v>
      </c>
      <c r="X441" s="4">
        <v>32.61</v>
      </c>
      <c r="Y441" s="4">
        <v>6.59</v>
      </c>
      <c r="Z441" s="4">
        <v>65.406031999999996</v>
      </c>
      <c r="AA441" s="10">
        <v>35.683544303700003</v>
      </c>
      <c r="AB441" s="10">
        <v>72.282051281999998</v>
      </c>
      <c r="AC441" s="4">
        <v>5.1596140000000004</v>
      </c>
      <c r="AD441" s="4">
        <v>3.0494079409283001</v>
      </c>
      <c r="AE441" s="4">
        <v>4.5496360214038001</v>
      </c>
      <c r="AF441" s="4">
        <v>18.544986000000002</v>
      </c>
      <c r="AG441" s="4">
        <v>8.0704598771636</v>
      </c>
      <c r="AH441" s="4">
        <v>14.0879080311891</v>
      </c>
      <c r="AI441" s="4">
        <v>3.8727849999999999</v>
      </c>
      <c r="AJ441" s="4">
        <v>18.269604999999999</v>
      </c>
    </row>
    <row r="442" spans="1:36" x14ac:dyDescent="0.3">
      <c r="A442" s="1" t="s">
        <v>868</v>
      </c>
      <c r="B442" s="2">
        <v>4992137</v>
      </c>
      <c r="C442" s="3" t="s">
        <v>2919</v>
      </c>
      <c r="D442" s="4">
        <v>860.30333914000005</v>
      </c>
      <c r="E442" s="3" t="s">
        <v>2936</v>
      </c>
      <c r="F442" s="3" t="s">
        <v>2937</v>
      </c>
      <c r="G442" s="3" t="s">
        <v>3044</v>
      </c>
      <c r="H442" s="3" t="s">
        <v>3066</v>
      </c>
      <c r="I442" s="3" t="s">
        <v>3333</v>
      </c>
      <c r="J442" s="4">
        <v>-21.125264999999999</v>
      </c>
      <c r="K442" s="4">
        <v>-13.554392</v>
      </c>
      <c r="L442" s="4">
        <v>-2.2368420000000002</v>
      </c>
      <c r="M442" s="4">
        <v>-1.8494060000000001</v>
      </c>
      <c r="N442" s="4">
        <v>44.759036000000002</v>
      </c>
      <c r="O442" s="4">
        <v>37.336683000000001</v>
      </c>
      <c r="P442" s="4">
        <v>3.677308</v>
      </c>
      <c r="Q442" s="4">
        <v>35.258215999999997</v>
      </c>
      <c r="R442" s="4">
        <v>47.543016999999999</v>
      </c>
      <c r="S442" s="3" t="s">
        <v>4611</v>
      </c>
      <c r="T442" s="4">
        <v>14.86</v>
      </c>
      <c r="U442" s="4">
        <v>860.30333914000005</v>
      </c>
      <c r="V442" s="10">
        <v>753.50333899999998</v>
      </c>
      <c r="W442" s="4">
        <v>0</v>
      </c>
      <c r="X442" s="4">
        <v>20.27</v>
      </c>
      <c r="Y442" s="5">
        <v>12.26</v>
      </c>
      <c r="Z442" s="4">
        <v>44.759036000000002</v>
      </c>
      <c r="AA442" s="10">
        <v>19.6171617161</v>
      </c>
      <c r="AB442" s="10">
        <v>26.300884955699999</v>
      </c>
      <c r="AC442" s="4">
        <v>5.5789439999999999</v>
      </c>
      <c r="AD442" s="4">
        <v>4.3738453853959003</v>
      </c>
      <c r="AE442" s="4">
        <v>5.1741652635481996</v>
      </c>
      <c r="AF442" s="4">
        <v>35.258215999999997</v>
      </c>
      <c r="AG442" s="4">
        <v>15.070066779999999</v>
      </c>
      <c r="AH442" s="4">
        <v>32.761014739130403</v>
      </c>
      <c r="AI442" s="4">
        <v>3.677308</v>
      </c>
      <c r="AJ442" s="4">
        <v>3.8900519999999998</v>
      </c>
    </row>
    <row r="443" spans="1:36" x14ac:dyDescent="0.3">
      <c r="A443" s="1" t="s">
        <v>1142</v>
      </c>
      <c r="B443" s="2">
        <v>4173268</v>
      </c>
      <c r="C443" s="3" t="s">
        <v>2940</v>
      </c>
      <c r="D443" s="4">
        <v>860.99477189000004</v>
      </c>
      <c r="E443" s="3" t="s">
        <v>2925</v>
      </c>
      <c r="F443" s="3" t="s">
        <v>2980</v>
      </c>
      <c r="G443" s="3" t="s">
        <v>2981</v>
      </c>
      <c r="H443" s="3" t="s">
        <v>2982</v>
      </c>
      <c r="I443" s="3" t="s">
        <v>3432</v>
      </c>
      <c r="J443" s="4">
        <v>-21.387428</v>
      </c>
      <c r="K443" s="4">
        <v>-2.4852439999999998</v>
      </c>
      <c r="L443" s="4">
        <v>-5.622369</v>
      </c>
      <c r="M443" s="4">
        <v>0.86760899999999996</v>
      </c>
      <c r="N443" s="4">
        <v>31.39</v>
      </c>
      <c r="O443" s="4">
        <v>184.64705900000001</v>
      </c>
      <c r="P443" s="4">
        <v>1.6860930000000001</v>
      </c>
      <c r="Q443" s="4">
        <v>5.9962879999999998</v>
      </c>
      <c r="R443" s="4">
        <v>7.2890189999999997</v>
      </c>
      <c r="S443" s="3" t="s">
        <v>4884</v>
      </c>
      <c r="T443" s="4">
        <v>31.39</v>
      </c>
      <c r="U443" s="4">
        <v>860.99477189000004</v>
      </c>
      <c r="V443" s="10">
        <v>1279.9197710000001</v>
      </c>
      <c r="W443" s="4">
        <v>3.1857279388340198</v>
      </c>
      <c r="X443" s="4">
        <v>40.549999999999997</v>
      </c>
      <c r="Y443" s="4">
        <v>27.42</v>
      </c>
      <c r="Z443" s="4">
        <v>31.39</v>
      </c>
      <c r="AA443" s="10">
        <v>35.143304970800003</v>
      </c>
      <c r="AB443" s="10">
        <v>17.430560954200001</v>
      </c>
      <c r="AC443" s="4">
        <v>1.7454130000000001</v>
      </c>
      <c r="AD443" s="4">
        <v>1.8651064233774</v>
      </c>
      <c r="AE443" s="4">
        <v>1.9103068604822</v>
      </c>
      <c r="AF443" s="4">
        <v>5.9962879999999998</v>
      </c>
      <c r="AG443" s="4">
        <v>8.0265581027538992</v>
      </c>
      <c r="AH443" s="4">
        <v>8.2299537331867008</v>
      </c>
      <c r="AI443" s="4">
        <v>1.6860930000000001</v>
      </c>
      <c r="AJ443" s="4">
        <v>2.3374790000000001</v>
      </c>
    </row>
    <row r="444" spans="1:36" x14ac:dyDescent="0.3">
      <c r="A444" s="1" t="s">
        <v>2767</v>
      </c>
      <c r="B444" s="2">
        <v>15086866</v>
      </c>
      <c r="C444" s="3" t="s">
        <v>2935</v>
      </c>
      <c r="D444" s="4">
        <v>861.27157776000001</v>
      </c>
      <c r="E444" s="3" t="s">
        <v>2930</v>
      </c>
      <c r="F444" s="3" t="s">
        <v>2953</v>
      </c>
      <c r="G444" s="3" t="s">
        <v>2954</v>
      </c>
      <c r="H444" s="3" t="s">
        <v>2955</v>
      </c>
      <c r="I444" s="3" t="s">
        <v>2971</v>
      </c>
      <c r="J444" s="4">
        <v>44.137931000000002</v>
      </c>
      <c r="K444" s="4">
        <v>14.520548</v>
      </c>
      <c r="L444" s="4">
        <v>3.2098770000000001</v>
      </c>
      <c r="M444" s="4">
        <v>5.7781529999999997</v>
      </c>
      <c r="N444" s="4" t="s">
        <v>2934</v>
      </c>
      <c r="O444" s="4" t="s">
        <v>2934</v>
      </c>
      <c r="P444" s="4" t="s">
        <v>2934</v>
      </c>
      <c r="Q444" s="4" t="s">
        <v>2934</v>
      </c>
      <c r="R444" s="4" t="s">
        <v>2934</v>
      </c>
      <c r="S444" s="3" t="s">
        <v>6505</v>
      </c>
      <c r="T444" s="4">
        <v>25.08</v>
      </c>
      <c r="U444" s="4">
        <v>861.27157776000001</v>
      </c>
      <c r="V444" s="10" t="s">
        <v>2934</v>
      </c>
      <c r="W444" s="4">
        <v>7.1770334928229698</v>
      </c>
      <c r="X444" s="4">
        <v>25.65</v>
      </c>
      <c r="Y444" s="4">
        <v>17.100000000000001</v>
      </c>
      <c r="Z444" s="4" t="s">
        <v>2934</v>
      </c>
      <c r="AA444" s="10" t="s">
        <v>2934</v>
      </c>
      <c r="AB444" s="10" t="s">
        <v>2934</v>
      </c>
      <c r="AC444" s="4" t="s">
        <v>2934</v>
      </c>
      <c r="AD444" s="4" t="s">
        <v>2934</v>
      </c>
      <c r="AE444" s="4" t="s">
        <v>2934</v>
      </c>
      <c r="AF444" s="4" t="s">
        <v>2934</v>
      </c>
      <c r="AG444" s="4" t="s">
        <v>2934</v>
      </c>
      <c r="AH444" s="4" t="s">
        <v>2934</v>
      </c>
      <c r="AI444" s="4" t="s">
        <v>2934</v>
      </c>
      <c r="AJ444" s="4" t="s">
        <v>2934</v>
      </c>
    </row>
    <row r="445" spans="1:36" x14ac:dyDescent="0.3">
      <c r="A445" s="1" t="s">
        <v>1581</v>
      </c>
      <c r="B445" s="2">
        <v>5317362</v>
      </c>
      <c r="C445" s="3" t="s">
        <v>2919</v>
      </c>
      <c r="D445" s="4">
        <v>861.32793744000003</v>
      </c>
      <c r="E445" s="3" t="s">
        <v>2920</v>
      </c>
      <c r="F445" s="3" t="s">
        <v>2921</v>
      </c>
      <c r="G445" s="3" t="s">
        <v>2941</v>
      </c>
      <c r="H445" s="3" t="s">
        <v>2941</v>
      </c>
      <c r="I445" s="3" t="s">
        <v>3246</v>
      </c>
      <c r="J445" s="4">
        <v>93.333332999999996</v>
      </c>
      <c r="K445" s="4">
        <v>30.282862000000002</v>
      </c>
      <c r="L445" s="4">
        <v>-16.032171999999999</v>
      </c>
      <c r="M445" s="4">
        <v>-4.01471</v>
      </c>
      <c r="N445" s="4" t="s">
        <v>2924</v>
      </c>
      <c r="O445" s="4" t="s">
        <v>2924</v>
      </c>
      <c r="P445" s="4">
        <v>4.0010219999999999</v>
      </c>
      <c r="Q445" s="4" t="s">
        <v>2924</v>
      </c>
      <c r="R445" s="4" t="s">
        <v>2924</v>
      </c>
      <c r="S445" s="3" t="s">
        <v>5322</v>
      </c>
      <c r="T445" s="4">
        <v>31.32</v>
      </c>
      <c r="U445" s="4">
        <v>861.32793744000003</v>
      </c>
      <c r="V445" s="10">
        <v>645.79893700000002</v>
      </c>
      <c r="W445" s="4">
        <v>0</v>
      </c>
      <c r="X445" s="4">
        <v>38.93</v>
      </c>
      <c r="Y445" s="4">
        <v>14.42</v>
      </c>
      <c r="Z445" s="4" t="s">
        <v>2924</v>
      </c>
      <c r="AA445" s="10" t="s">
        <v>2924</v>
      </c>
      <c r="AB445" s="10" t="s">
        <v>2924</v>
      </c>
      <c r="AC445" s="4" t="s">
        <v>2934</v>
      </c>
      <c r="AD445" s="4">
        <v>96.869356203218999</v>
      </c>
      <c r="AE445" s="4" t="s">
        <v>2934</v>
      </c>
      <c r="AF445" s="4" t="s">
        <v>2924</v>
      </c>
      <c r="AG445" s="4" t="s">
        <v>2924</v>
      </c>
      <c r="AH445" s="4" t="s">
        <v>2924</v>
      </c>
      <c r="AI445" s="4">
        <v>4.0010219999999999</v>
      </c>
      <c r="AJ445" s="4">
        <v>4.0010219999999999</v>
      </c>
    </row>
    <row r="446" spans="1:36" x14ac:dyDescent="0.3">
      <c r="A446" s="1" t="s">
        <v>1451</v>
      </c>
      <c r="B446" s="2">
        <v>5732862</v>
      </c>
      <c r="C446" s="3" t="s">
        <v>2940</v>
      </c>
      <c r="D446" s="4">
        <v>861.42899999999997</v>
      </c>
      <c r="E446" s="3" t="s">
        <v>2930</v>
      </c>
      <c r="F446" s="3" t="s">
        <v>2953</v>
      </c>
      <c r="G446" s="3" t="s">
        <v>2954</v>
      </c>
      <c r="H446" s="3" t="s">
        <v>2955</v>
      </c>
      <c r="I446" s="3"/>
      <c r="J446" s="4">
        <v>15.663141</v>
      </c>
      <c r="K446" s="4">
        <v>-15.41208</v>
      </c>
      <c r="L446" s="4">
        <v>-7.0307389999999996</v>
      </c>
      <c r="M446" s="4">
        <v>-0.42031499999999999</v>
      </c>
      <c r="N446" s="4" t="s">
        <v>2934</v>
      </c>
      <c r="O446" s="4" t="s">
        <v>2934</v>
      </c>
      <c r="P446" s="4" t="s">
        <v>2934</v>
      </c>
      <c r="Q446" s="4" t="s">
        <v>2934</v>
      </c>
      <c r="R446" s="4" t="s">
        <v>2934</v>
      </c>
      <c r="S446" s="3" t="s">
        <v>5192</v>
      </c>
      <c r="T446" s="4">
        <v>28.43</v>
      </c>
      <c r="U446" s="4">
        <v>861.42899999999997</v>
      </c>
      <c r="V446" s="10" t="s">
        <v>2934</v>
      </c>
      <c r="W446" s="4">
        <v>1.51982412944073</v>
      </c>
      <c r="X446" s="4">
        <v>36.499899999999997</v>
      </c>
      <c r="Y446" s="4">
        <v>20.18</v>
      </c>
      <c r="Z446" s="4" t="s">
        <v>2934</v>
      </c>
      <c r="AA446" s="10" t="s">
        <v>2934</v>
      </c>
      <c r="AB446" s="10" t="s">
        <v>2934</v>
      </c>
      <c r="AC446" s="4" t="s">
        <v>2934</v>
      </c>
      <c r="AD446" s="4" t="s">
        <v>2934</v>
      </c>
      <c r="AE446" s="4" t="s">
        <v>2934</v>
      </c>
      <c r="AF446" s="4" t="s">
        <v>2934</v>
      </c>
      <c r="AG446" s="4" t="s">
        <v>2934</v>
      </c>
      <c r="AH446" s="4" t="s">
        <v>2934</v>
      </c>
      <c r="AI446" s="4" t="s">
        <v>2934</v>
      </c>
      <c r="AJ446" s="4" t="s">
        <v>2934</v>
      </c>
    </row>
    <row r="447" spans="1:36" x14ac:dyDescent="0.3">
      <c r="A447" s="1" t="s">
        <v>820</v>
      </c>
      <c r="B447" s="2">
        <v>4543871</v>
      </c>
      <c r="C447" s="3" t="s">
        <v>2935</v>
      </c>
      <c r="D447" s="4">
        <v>862.42455684000004</v>
      </c>
      <c r="E447" s="3" t="s">
        <v>2930</v>
      </c>
      <c r="F447" s="3" t="s">
        <v>2953</v>
      </c>
      <c r="G447" s="3" t="s">
        <v>2954</v>
      </c>
      <c r="H447" s="3" t="s">
        <v>2955</v>
      </c>
      <c r="I447" s="3" t="s">
        <v>2971</v>
      </c>
      <c r="J447" s="4">
        <v>-7.1578949999999999</v>
      </c>
      <c r="K447" s="4">
        <v>-9.2592590000000001</v>
      </c>
      <c r="L447" s="4">
        <v>-2.970297</v>
      </c>
      <c r="M447" s="4">
        <v>0.34129700000000002</v>
      </c>
      <c r="N447" s="4">
        <v>14.318182</v>
      </c>
      <c r="O447" s="4" t="s">
        <v>2924</v>
      </c>
      <c r="P447" s="5">
        <v>1.0456430000000001</v>
      </c>
      <c r="Q447" s="4" t="s">
        <v>2934</v>
      </c>
      <c r="R447" s="4">
        <v>14.399839</v>
      </c>
      <c r="S447" s="3" t="s">
        <v>4563</v>
      </c>
      <c r="T447" s="5">
        <v>8.82</v>
      </c>
      <c r="U447" s="4">
        <v>862.42455684000004</v>
      </c>
      <c r="V447" s="10">
        <v>1202.9639460000001</v>
      </c>
      <c r="W447" s="4">
        <v>19.047619047619101</v>
      </c>
      <c r="X447" s="4">
        <v>10.49</v>
      </c>
      <c r="Y447" s="4">
        <v>8.68</v>
      </c>
      <c r="Z447" s="4">
        <v>14.318182</v>
      </c>
      <c r="AA447" s="10">
        <v>7.9696394685999996</v>
      </c>
      <c r="AB447" s="10">
        <v>7.8283792059000001</v>
      </c>
      <c r="AC447" s="4">
        <v>7.0925089999999997</v>
      </c>
      <c r="AD447" s="4">
        <v>5.6005237833859001</v>
      </c>
      <c r="AE447" s="4">
        <v>6.6424814160935997</v>
      </c>
      <c r="AF447" s="4" t="s">
        <v>2934</v>
      </c>
      <c r="AG447" s="4" t="s">
        <v>2934</v>
      </c>
      <c r="AH447" s="4" t="s">
        <v>2934</v>
      </c>
      <c r="AI447" s="5">
        <v>1.0456430000000001</v>
      </c>
      <c r="AJ447" s="5">
        <v>1.0456430000000001</v>
      </c>
    </row>
    <row r="448" spans="1:36" x14ac:dyDescent="0.3">
      <c r="A448" s="1" t="s">
        <v>640</v>
      </c>
      <c r="B448" s="2">
        <v>100687</v>
      </c>
      <c r="C448" s="3" t="s">
        <v>2919</v>
      </c>
      <c r="D448" s="4">
        <v>866.63604405000001</v>
      </c>
      <c r="E448" s="3" t="s">
        <v>2930</v>
      </c>
      <c r="F448" s="3" t="s">
        <v>2931</v>
      </c>
      <c r="G448" s="3" t="s">
        <v>2931</v>
      </c>
      <c r="H448" s="3" t="s">
        <v>2932</v>
      </c>
      <c r="I448" s="3" t="s">
        <v>2933</v>
      </c>
      <c r="J448" s="4">
        <v>-1.134876</v>
      </c>
      <c r="K448" s="4">
        <v>-7.4754899999999997</v>
      </c>
      <c r="L448" s="4">
        <v>-18.378378000000001</v>
      </c>
      <c r="M448" s="4">
        <v>-2.5806450000000001</v>
      </c>
      <c r="N448" s="4">
        <v>13.017241379310301</v>
      </c>
      <c r="O448" s="4">
        <v>18.985749999999999</v>
      </c>
      <c r="P448" s="4">
        <v>0.76787499999999997</v>
      </c>
      <c r="Q448" s="4" t="s">
        <v>2934</v>
      </c>
      <c r="R448" s="4" t="s">
        <v>2934</v>
      </c>
      <c r="S448" s="3" t="s">
        <v>4383</v>
      </c>
      <c r="T448" s="4">
        <v>22.65</v>
      </c>
      <c r="U448" s="4">
        <v>866.63604405000001</v>
      </c>
      <c r="V448" s="10" t="s">
        <v>2934</v>
      </c>
      <c r="W448" s="4">
        <v>3.17880794701987</v>
      </c>
      <c r="X448" s="4">
        <v>29.31</v>
      </c>
      <c r="Y448" s="4">
        <v>17.07</v>
      </c>
      <c r="Z448" s="4">
        <v>13.092485999999999</v>
      </c>
      <c r="AA448" s="10">
        <v>11.7157192365</v>
      </c>
      <c r="AB448" s="10">
        <v>13.245614034999999</v>
      </c>
      <c r="AC448" s="4" t="s">
        <v>2934</v>
      </c>
      <c r="AD448" s="4" t="s">
        <v>2934</v>
      </c>
      <c r="AE448" s="4" t="s">
        <v>2934</v>
      </c>
      <c r="AF448" s="4" t="s">
        <v>2934</v>
      </c>
      <c r="AG448" s="4" t="s">
        <v>2934</v>
      </c>
      <c r="AH448" s="4" t="s">
        <v>2934</v>
      </c>
      <c r="AI448" s="4">
        <v>0.76787499999999997</v>
      </c>
      <c r="AJ448" s="4">
        <v>0.94682699999999997</v>
      </c>
    </row>
    <row r="449" spans="1:36" x14ac:dyDescent="0.3">
      <c r="A449" s="1" t="s">
        <v>1717</v>
      </c>
      <c r="B449" s="2">
        <v>4912311</v>
      </c>
      <c r="C449" s="3" t="s">
        <v>2919</v>
      </c>
      <c r="D449" s="4">
        <v>866.93514567</v>
      </c>
      <c r="E449" s="3" t="s">
        <v>3006</v>
      </c>
      <c r="F449" s="3" t="s">
        <v>3007</v>
      </c>
      <c r="G449" s="3" t="s">
        <v>3283</v>
      </c>
      <c r="H449" s="3" t="s">
        <v>3284</v>
      </c>
      <c r="I449" s="3" t="s">
        <v>3285</v>
      </c>
      <c r="J449" s="4">
        <v>-59.916767999999998</v>
      </c>
      <c r="K449" s="4">
        <v>-52.208641</v>
      </c>
      <c r="L449" s="4">
        <v>-14.133507</v>
      </c>
      <c r="M449" s="4">
        <v>-1.2749999999999999</v>
      </c>
      <c r="N449" s="4">
        <v>8.1912470000000006</v>
      </c>
      <c r="O449" s="4">
        <v>20.471747000000001</v>
      </c>
      <c r="P449" s="4">
        <v>0.94798000000000004</v>
      </c>
      <c r="Q449" s="4">
        <v>5.7764759999999997</v>
      </c>
      <c r="R449" s="4">
        <v>42.444741</v>
      </c>
      <c r="S449" s="3" t="s">
        <v>5458</v>
      </c>
      <c r="T449" s="4">
        <v>39.49</v>
      </c>
      <c r="U449" s="4">
        <v>866.93514567</v>
      </c>
      <c r="V449" s="10">
        <v>1146.2361450000001</v>
      </c>
      <c r="W449" s="4">
        <v>1.21549759432768</v>
      </c>
      <c r="X449" s="4">
        <v>101.69</v>
      </c>
      <c r="Y449" s="4">
        <v>38.65</v>
      </c>
      <c r="Z449" s="4">
        <v>8.1912470000000006</v>
      </c>
      <c r="AA449" s="10">
        <v>9.9178742748000008</v>
      </c>
      <c r="AB449" s="10">
        <v>7.0791796110999998</v>
      </c>
      <c r="AC449" s="4">
        <v>1.5537609999999999</v>
      </c>
      <c r="AD449" s="4">
        <v>1.8713656211817</v>
      </c>
      <c r="AE449" s="4">
        <v>1.6381670671916999</v>
      </c>
      <c r="AF449" s="4">
        <v>5.7764759999999997</v>
      </c>
      <c r="AG449" s="4">
        <v>7.4658481436274</v>
      </c>
      <c r="AH449" s="4">
        <v>5.8263779137325002</v>
      </c>
      <c r="AI449" s="4">
        <v>0.94798000000000004</v>
      </c>
      <c r="AJ449" s="4">
        <v>2.6783779999999999</v>
      </c>
    </row>
    <row r="450" spans="1:36" x14ac:dyDescent="0.3">
      <c r="A450" s="1" t="s">
        <v>1178</v>
      </c>
      <c r="B450" s="2">
        <v>25883524</v>
      </c>
      <c r="C450" s="3" t="s">
        <v>2935</v>
      </c>
      <c r="D450" s="4">
        <v>867.02025414000002</v>
      </c>
      <c r="E450" s="3" t="s">
        <v>2930</v>
      </c>
      <c r="F450" s="3" t="s">
        <v>2953</v>
      </c>
      <c r="G450" s="3" t="s">
        <v>2953</v>
      </c>
      <c r="H450" s="3" t="s">
        <v>3414</v>
      </c>
      <c r="I450" s="3" t="s">
        <v>3440</v>
      </c>
      <c r="J450" s="4">
        <v>-0.56777900000000003</v>
      </c>
      <c r="K450" s="4">
        <v>-15.906363000000001</v>
      </c>
      <c r="L450" s="4">
        <v>3.0905079999999998</v>
      </c>
      <c r="M450" s="4">
        <v>-0.42643900000000001</v>
      </c>
      <c r="N450" s="4" t="s">
        <v>2924</v>
      </c>
      <c r="O450" s="4" t="s">
        <v>2924</v>
      </c>
      <c r="P450" s="4">
        <v>0.74307800000000002</v>
      </c>
      <c r="Q450" s="4">
        <v>52.074812000000001</v>
      </c>
      <c r="R450" s="4" t="s">
        <v>2924</v>
      </c>
      <c r="S450" s="3" t="s">
        <v>4920</v>
      </c>
      <c r="T450" s="4">
        <v>14.01</v>
      </c>
      <c r="U450" s="4">
        <v>867.02025414000002</v>
      </c>
      <c r="V450" s="10">
        <v>3777.0902540000002</v>
      </c>
      <c r="W450" s="4">
        <v>0</v>
      </c>
      <c r="X450" s="4">
        <v>18.254999999999999</v>
      </c>
      <c r="Y450" s="5">
        <v>12.775499999999999</v>
      </c>
      <c r="Z450" s="4" t="s">
        <v>2924</v>
      </c>
      <c r="AA450" s="10">
        <v>8.9888361348999997</v>
      </c>
      <c r="AB450" s="10">
        <v>9.4155756875000005</v>
      </c>
      <c r="AC450" s="4">
        <v>4.5514570000000001</v>
      </c>
      <c r="AD450" s="4">
        <v>3.1277111183540001</v>
      </c>
      <c r="AE450" s="4">
        <v>3.9781988264688999</v>
      </c>
      <c r="AF450" s="4">
        <v>52.074812000000001</v>
      </c>
      <c r="AG450" s="4">
        <v>26.6555416654905</v>
      </c>
      <c r="AH450" s="4">
        <v>28.5171027104568</v>
      </c>
      <c r="AI450" s="4">
        <v>0.74307800000000002</v>
      </c>
      <c r="AJ450" s="4" t="s">
        <v>2924</v>
      </c>
    </row>
    <row r="451" spans="1:36" x14ac:dyDescent="0.3">
      <c r="A451" s="1" t="s">
        <v>445</v>
      </c>
      <c r="B451" s="2">
        <v>5313667</v>
      </c>
      <c r="C451" s="3" t="s">
        <v>2919</v>
      </c>
      <c r="D451" s="4">
        <v>867.62256730000001</v>
      </c>
      <c r="E451" s="3" t="s">
        <v>3102</v>
      </c>
      <c r="F451" s="3" t="s">
        <v>3103</v>
      </c>
      <c r="G451" s="3" t="s">
        <v>3104</v>
      </c>
      <c r="H451" s="3" t="s">
        <v>3104</v>
      </c>
      <c r="I451" s="3" t="s">
        <v>3221</v>
      </c>
      <c r="J451" s="4">
        <v>-45.590231000000003</v>
      </c>
      <c r="K451" s="4">
        <v>24.727837999999998</v>
      </c>
      <c r="L451" s="4">
        <v>-6.4177359999999997</v>
      </c>
      <c r="M451" s="4">
        <v>3.4838710000000002</v>
      </c>
      <c r="N451" s="4" t="s">
        <v>2924</v>
      </c>
      <c r="O451" s="4">
        <v>6.1314979999999997</v>
      </c>
      <c r="P451" s="4">
        <v>1.058886</v>
      </c>
      <c r="Q451" s="4">
        <v>9.0758379999999992</v>
      </c>
      <c r="R451" s="4">
        <v>11.435352</v>
      </c>
      <c r="S451" s="3" t="s">
        <v>4188</v>
      </c>
      <c r="T451" s="5">
        <v>8.02</v>
      </c>
      <c r="U451" s="4">
        <v>867.62256730000001</v>
      </c>
      <c r="V451" s="10">
        <v>1761.7675670000001</v>
      </c>
      <c r="W451" s="4">
        <v>0</v>
      </c>
      <c r="X451" s="4">
        <v>15.320600000000001</v>
      </c>
      <c r="Y451" s="5">
        <v>4.8</v>
      </c>
      <c r="Z451" s="4" t="s">
        <v>2924</v>
      </c>
      <c r="AA451" s="10">
        <v>10.969771576999999</v>
      </c>
      <c r="AB451" s="10" t="s">
        <v>2924</v>
      </c>
      <c r="AC451" s="4">
        <v>1.625799</v>
      </c>
      <c r="AD451" s="4">
        <v>1.6843993970164</v>
      </c>
      <c r="AE451" s="4">
        <v>1.6462479759318001</v>
      </c>
      <c r="AF451" s="4">
        <v>9.0758379999999992</v>
      </c>
      <c r="AG451" s="4">
        <v>6.1048057154341997</v>
      </c>
      <c r="AH451" s="4">
        <v>5.8023927356842</v>
      </c>
      <c r="AI451" s="4">
        <v>1.058886</v>
      </c>
      <c r="AJ451" s="4" t="s">
        <v>2924</v>
      </c>
    </row>
    <row r="452" spans="1:36" x14ac:dyDescent="0.3">
      <c r="A452" s="1" t="s">
        <v>2169</v>
      </c>
      <c r="B452" s="2">
        <v>103579</v>
      </c>
      <c r="C452" s="3" t="s">
        <v>2935</v>
      </c>
      <c r="D452" s="4">
        <v>868.99210073999996</v>
      </c>
      <c r="E452" s="3" t="s">
        <v>2930</v>
      </c>
      <c r="F452" s="3" t="s">
        <v>2953</v>
      </c>
      <c r="G452" s="3" t="s">
        <v>3049</v>
      </c>
      <c r="H452" s="3" t="s">
        <v>3050</v>
      </c>
      <c r="I452" s="3" t="s">
        <v>2971</v>
      </c>
      <c r="J452" s="4">
        <v>-11.336031999999999</v>
      </c>
      <c r="K452" s="4">
        <v>-15.225807</v>
      </c>
      <c r="L452" s="4">
        <v>-8.6230879999999992</v>
      </c>
      <c r="M452" s="4">
        <v>-2.9542099999999998</v>
      </c>
      <c r="N452" s="4">
        <v>11.945454545454499</v>
      </c>
      <c r="O452" s="4" t="s">
        <v>2924</v>
      </c>
      <c r="P452" s="4">
        <v>0.75154399999999999</v>
      </c>
      <c r="Q452" s="4" t="s">
        <v>2934</v>
      </c>
      <c r="R452" s="4" t="s">
        <v>2934</v>
      </c>
      <c r="S452" s="3" t="s">
        <v>5908</v>
      </c>
      <c r="T452" s="5">
        <v>6.57</v>
      </c>
      <c r="U452" s="4">
        <v>868.99210073999996</v>
      </c>
      <c r="V452" s="10" t="s">
        <v>2934</v>
      </c>
      <c r="W452" s="4">
        <v>10.958904109589</v>
      </c>
      <c r="X452" s="5">
        <v>8.15</v>
      </c>
      <c r="Y452" s="5">
        <v>5.4550000000000001</v>
      </c>
      <c r="Z452" s="4">
        <v>12.055046000000001</v>
      </c>
      <c r="AA452" s="10">
        <v>8.3280517174999993</v>
      </c>
      <c r="AB452" s="10">
        <v>11.301087106000001</v>
      </c>
      <c r="AC452" s="4" t="s">
        <v>2934</v>
      </c>
      <c r="AD452" s="4" t="s">
        <v>2934</v>
      </c>
      <c r="AE452" s="4" t="s">
        <v>2934</v>
      </c>
      <c r="AF452" s="4" t="s">
        <v>2934</v>
      </c>
      <c r="AG452" s="4" t="s">
        <v>2934</v>
      </c>
      <c r="AH452" s="4" t="s">
        <v>2934</v>
      </c>
      <c r="AI452" s="4">
        <v>0.75154399999999999</v>
      </c>
      <c r="AJ452" s="4">
        <v>0.78167799999999998</v>
      </c>
    </row>
    <row r="453" spans="1:36" x14ac:dyDescent="0.3">
      <c r="A453" s="1" t="s">
        <v>399</v>
      </c>
      <c r="B453" s="2">
        <v>4542251</v>
      </c>
      <c r="C453" s="3" t="s">
        <v>2935</v>
      </c>
      <c r="D453" s="4">
        <v>869.24568539999996</v>
      </c>
      <c r="E453" s="3" t="s">
        <v>2936</v>
      </c>
      <c r="F453" s="3" t="s">
        <v>2937</v>
      </c>
      <c r="G453" s="3" t="s">
        <v>3037</v>
      </c>
      <c r="H453" s="3" t="s">
        <v>3037</v>
      </c>
      <c r="I453" s="3" t="s">
        <v>3260</v>
      </c>
      <c r="J453" s="4">
        <v>-8.4635069999999999</v>
      </c>
      <c r="K453" s="4">
        <v>-0.80336700000000005</v>
      </c>
      <c r="L453" s="4">
        <v>-17.110205000000001</v>
      </c>
      <c r="M453" s="4">
        <v>-2.856608</v>
      </c>
      <c r="N453" s="4">
        <v>30.443204999999999</v>
      </c>
      <c r="O453" s="4">
        <v>7.9411990000000001</v>
      </c>
      <c r="P453" s="4">
        <v>1.3326480000000001</v>
      </c>
      <c r="Q453" s="4">
        <v>6.7511289999999997</v>
      </c>
      <c r="R453" s="4">
        <v>8.6563330000000001</v>
      </c>
      <c r="S453" s="3" t="s">
        <v>4144</v>
      </c>
      <c r="T453" s="4">
        <v>103.72</v>
      </c>
      <c r="U453" s="4">
        <v>869.24568539999996</v>
      </c>
      <c r="V453" s="10">
        <v>978.53568499999994</v>
      </c>
      <c r="W453" s="4">
        <v>0</v>
      </c>
      <c r="X453" s="4">
        <v>134.792</v>
      </c>
      <c r="Y453" s="4">
        <v>87.67</v>
      </c>
      <c r="Z453" s="4">
        <v>30.443204999999999</v>
      </c>
      <c r="AA453" s="10" t="s">
        <v>2934</v>
      </c>
      <c r="AB453" s="10">
        <v>17.162723200599999</v>
      </c>
      <c r="AC453" s="4">
        <v>0.33121</v>
      </c>
      <c r="AD453" s="4">
        <v>0.32270679590119999</v>
      </c>
      <c r="AE453" s="4">
        <v>0.33254655099609998</v>
      </c>
      <c r="AF453" s="4">
        <v>6.7511289999999997</v>
      </c>
      <c r="AG453" s="4">
        <v>7.9801965005850999</v>
      </c>
      <c r="AH453" s="4">
        <v>7.5310789791661996</v>
      </c>
      <c r="AI453" s="4">
        <v>1.3326480000000001</v>
      </c>
      <c r="AJ453" s="4">
        <v>1.5263720000000001</v>
      </c>
    </row>
    <row r="454" spans="1:36" x14ac:dyDescent="0.3">
      <c r="A454" s="1" t="s">
        <v>2657</v>
      </c>
      <c r="B454" s="2">
        <v>4056953</v>
      </c>
      <c r="C454" s="3" t="s">
        <v>2935</v>
      </c>
      <c r="D454" s="4">
        <v>870.49575742000002</v>
      </c>
      <c r="E454" s="3" t="s">
        <v>3090</v>
      </c>
      <c r="F454" s="3" t="s">
        <v>3090</v>
      </c>
      <c r="G454" s="3" t="s">
        <v>3122</v>
      </c>
      <c r="H454" s="3" t="s">
        <v>3122</v>
      </c>
      <c r="I454" s="3" t="s">
        <v>3433</v>
      </c>
      <c r="J454" s="4">
        <v>2.2826710000000001</v>
      </c>
      <c r="K454" s="4">
        <v>-9.9179089999999999</v>
      </c>
      <c r="L454" s="4">
        <v>-10.038481000000001</v>
      </c>
      <c r="M454" s="4">
        <v>-1.8593999999999999E-2</v>
      </c>
      <c r="N454" s="4">
        <v>18.439643</v>
      </c>
      <c r="O454" s="4" t="s">
        <v>2924</v>
      </c>
      <c r="P454" s="4">
        <v>1.7321139999999999</v>
      </c>
      <c r="Q454" s="4">
        <v>9.4683270000000004</v>
      </c>
      <c r="R454" s="4" t="s">
        <v>2924</v>
      </c>
      <c r="S454" s="3" t="s">
        <v>6395</v>
      </c>
      <c r="T454" s="4">
        <v>53.77</v>
      </c>
      <c r="U454" s="4">
        <v>870.49575742000002</v>
      </c>
      <c r="V454" s="10">
        <v>1576.9877570000001</v>
      </c>
      <c r="W454" s="4">
        <v>3.1616142830574701</v>
      </c>
      <c r="X454" s="4">
        <v>63.517499999999998</v>
      </c>
      <c r="Y454" s="4">
        <v>45.26</v>
      </c>
      <c r="Z454" s="4">
        <v>18.439643</v>
      </c>
      <c r="AA454" s="10">
        <v>17.745874587399999</v>
      </c>
      <c r="AB454" s="10">
        <v>18.456542856399999</v>
      </c>
      <c r="AC454" s="4">
        <v>3.1736520000000001</v>
      </c>
      <c r="AD454" s="4">
        <v>2.8568618786231998</v>
      </c>
      <c r="AE454" s="4">
        <v>2.8383508945283999</v>
      </c>
      <c r="AF454" s="4">
        <v>9.4683270000000004</v>
      </c>
      <c r="AG454" s="4">
        <v>9.0074982550335996</v>
      </c>
      <c r="AH454" s="4">
        <v>9.6747715153373992</v>
      </c>
      <c r="AI454" s="4">
        <v>1.7321139999999999</v>
      </c>
      <c r="AJ454" s="4">
        <v>1.7321139999999999</v>
      </c>
    </row>
    <row r="455" spans="1:36" x14ac:dyDescent="0.3">
      <c r="A455" s="1" t="s">
        <v>2597</v>
      </c>
      <c r="B455" s="2">
        <v>19772293</v>
      </c>
      <c r="C455" s="3" t="s">
        <v>2919</v>
      </c>
      <c r="D455" s="4">
        <v>871.21697427000004</v>
      </c>
      <c r="E455" s="3" t="s">
        <v>2930</v>
      </c>
      <c r="F455" s="3" t="s">
        <v>2953</v>
      </c>
      <c r="G455" s="3" t="s">
        <v>2954</v>
      </c>
      <c r="H455" s="3" t="s">
        <v>2955</v>
      </c>
      <c r="I455" s="3" t="s">
        <v>3698</v>
      </c>
      <c r="J455" s="4">
        <v>1.789401</v>
      </c>
      <c r="K455" s="4">
        <v>6.1737260000000003</v>
      </c>
      <c r="L455" s="4">
        <v>2.1408839999999998</v>
      </c>
      <c r="M455" s="4">
        <v>2</v>
      </c>
      <c r="N455" s="4">
        <v>8.5888500000000008</v>
      </c>
      <c r="O455" s="4" t="s">
        <v>2924</v>
      </c>
      <c r="P455" s="4">
        <v>1.126514</v>
      </c>
      <c r="Q455" s="4">
        <v>11.665452999999999</v>
      </c>
      <c r="R455" s="4">
        <v>15.862185999999999</v>
      </c>
      <c r="S455" s="3" t="s">
        <v>6335</v>
      </c>
      <c r="T455" s="4">
        <v>14.79</v>
      </c>
      <c r="U455" s="4">
        <v>871.21697427000004</v>
      </c>
      <c r="V455" s="10">
        <v>1781.2679740000001</v>
      </c>
      <c r="W455" s="4">
        <v>13.7931034482759</v>
      </c>
      <c r="X455" s="4">
        <v>15.26</v>
      </c>
      <c r="Y455" s="4">
        <v>13.045</v>
      </c>
      <c r="Z455" s="4">
        <v>8.5888500000000008</v>
      </c>
      <c r="AA455" s="10">
        <v>7.0942056791999999</v>
      </c>
      <c r="AB455" s="10">
        <v>6.9936683421000003</v>
      </c>
      <c r="AC455" s="4">
        <v>8.6821660000000005</v>
      </c>
      <c r="AD455" s="4">
        <v>6.6318480898608998</v>
      </c>
      <c r="AE455" s="4">
        <v>7.6720071366067</v>
      </c>
      <c r="AF455" s="4">
        <v>11.665452999999999</v>
      </c>
      <c r="AG455" s="4" t="s">
        <v>2934</v>
      </c>
      <c r="AH455" s="4" t="s">
        <v>2934</v>
      </c>
      <c r="AI455" s="4">
        <v>1.126514</v>
      </c>
      <c r="AJ455" s="4">
        <v>1.126514</v>
      </c>
    </row>
    <row r="456" spans="1:36" x14ac:dyDescent="0.3">
      <c r="A456" s="1" t="s">
        <v>372</v>
      </c>
      <c r="B456" s="2">
        <v>5721394</v>
      </c>
      <c r="C456" s="3" t="s">
        <v>2935</v>
      </c>
      <c r="D456" s="4">
        <v>871.82487594999998</v>
      </c>
      <c r="E456" s="3" t="s">
        <v>2930</v>
      </c>
      <c r="F456" s="3" t="s">
        <v>2953</v>
      </c>
      <c r="G456" s="3" t="s">
        <v>2954</v>
      </c>
      <c r="H456" s="3" t="s">
        <v>2955</v>
      </c>
      <c r="I456" s="3"/>
      <c r="J456" s="4">
        <v>4.037801</v>
      </c>
      <c r="K456" s="4">
        <v>-3.0424340000000001</v>
      </c>
      <c r="L456" s="4">
        <v>-4.2687749999999998</v>
      </c>
      <c r="M456" s="4">
        <v>-1.624695</v>
      </c>
      <c r="N456" s="4">
        <v>35.934717999999997</v>
      </c>
      <c r="O456" s="4">
        <v>10.8125</v>
      </c>
      <c r="P456" s="4">
        <v>0.90609799999999996</v>
      </c>
      <c r="Q456" s="4" t="s">
        <v>2934</v>
      </c>
      <c r="R456" s="4" t="s">
        <v>2934</v>
      </c>
      <c r="S456" s="3" t="s">
        <v>4117</v>
      </c>
      <c r="T456" s="4">
        <v>12.11</v>
      </c>
      <c r="U456" s="4">
        <v>871.82487594999998</v>
      </c>
      <c r="V456" s="10">
        <v>1484.7339850000001</v>
      </c>
      <c r="W456" s="4">
        <v>5.4500412881915796</v>
      </c>
      <c r="X456" s="4">
        <v>12.83</v>
      </c>
      <c r="Y456" s="5">
        <v>11.345000000000001</v>
      </c>
      <c r="Z456" s="4">
        <v>35.934717999999997</v>
      </c>
      <c r="AA456" s="10" t="s">
        <v>2934</v>
      </c>
      <c r="AB456" s="10" t="s">
        <v>2934</v>
      </c>
      <c r="AC456" s="4">
        <v>21.803343000000002</v>
      </c>
      <c r="AD456" s="4" t="s">
        <v>2934</v>
      </c>
      <c r="AE456" s="4" t="s">
        <v>2934</v>
      </c>
      <c r="AF456" s="4" t="s">
        <v>2934</v>
      </c>
      <c r="AG456" s="4" t="s">
        <v>2934</v>
      </c>
      <c r="AH456" s="4" t="s">
        <v>2934</v>
      </c>
      <c r="AI456" s="4">
        <v>0.90609799999999996</v>
      </c>
      <c r="AJ456" s="4">
        <v>0.90609799999999996</v>
      </c>
    </row>
    <row r="457" spans="1:36" x14ac:dyDescent="0.3">
      <c r="A457" s="1" t="s">
        <v>1052</v>
      </c>
      <c r="B457" s="2">
        <v>4094244</v>
      </c>
      <c r="C457" s="3" t="s">
        <v>2919</v>
      </c>
      <c r="D457" s="4">
        <v>872.68594754000003</v>
      </c>
      <c r="E457" s="3" t="s">
        <v>2936</v>
      </c>
      <c r="F457" s="3" t="s">
        <v>3056</v>
      </c>
      <c r="G457" s="3" t="s">
        <v>3057</v>
      </c>
      <c r="H457" s="3" t="s">
        <v>3057</v>
      </c>
      <c r="I457" s="3" t="s">
        <v>3436</v>
      </c>
      <c r="J457" s="4">
        <v>-52.059806000000002</v>
      </c>
      <c r="K457" s="4">
        <v>-14.93085</v>
      </c>
      <c r="L457" s="4">
        <v>-16.254515000000001</v>
      </c>
      <c r="M457" s="4">
        <v>4.1825099999999997</v>
      </c>
      <c r="N457" s="4" t="s">
        <v>2924</v>
      </c>
      <c r="O457" s="4" t="s">
        <v>2924</v>
      </c>
      <c r="P457" s="4">
        <v>3.8248730000000002</v>
      </c>
      <c r="Q457" s="4">
        <v>3.7500040000000001</v>
      </c>
      <c r="R457" s="4">
        <v>15.589658999999999</v>
      </c>
      <c r="S457" s="3" t="s">
        <v>4794</v>
      </c>
      <c r="T457" s="4">
        <v>30.14</v>
      </c>
      <c r="U457" s="4">
        <v>872.68594754000003</v>
      </c>
      <c r="V457" s="10">
        <v>2934.692947</v>
      </c>
      <c r="W457" s="4">
        <v>0</v>
      </c>
      <c r="X457" s="4">
        <v>64.33</v>
      </c>
      <c r="Y457" s="5">
        <v>11.210100000000001</v>
      </c>
      <c r="Z457" s="4" t="s">
        <v>2924</v>
      </c>
      <c r="AA457" s="10" t="s">
        <v>2924</v>
      </c>
      <c r="AB457" s="10" t="s">
        <v>2924</v>
      </c>
      <c r="AC457" s="4">
        <v>1.3462860000000001</v>
      </c>
      <c r="AD457" s="4">
        <v>1.0854760123539</v>
      </c>
      <c r="AE457" s="4">
        <v>1.1697661526331999</v>
      </c>
      <c r="AF457" s="4">
        <v>3.7500040000000001</v>
      </c>
      <c r="AG457" s="4">
        <v>8.3357750014202008</v>
      </c>
      <c r="AH457" s="4">
        <v>9.8606692751734002</v>
      </c>
      <c r="AI457" s="4">
        <v>3.8248730000000002</v>
      </c>
      <c r="AJ457" s="4" t="s">
        <v>2924</v>
      </c>
    </row>
    <row r="458" spans="1:36" x14ac:dyDescent="0.3">
      <c r="A458" s="1" t="s">
        <v>1216</v>
      </c>
      <c r="B458" s="2">
        <v>4994753</v>
      </c>
      <c r="C458" s="3" t="s">
        <v>2919</v>
      </c>
      <c r="D458" s="4">
        <v>873.66893879999998</v>
      </c>
      <c r="E458" s="3" t="s">
        <v>2936</v>
      </c>
      <c r="F458" s="3" t="s">
        <v>3056</v>
      </c>
      <c r="G458" s="3" t="s">
        <v>3166</v>
      </c>
      <c r="H458" s="3" t="s">
        <v>3167</v>
      </c>
      <c r="I458" s="3" t="s">
        <v>3370</v>
      </c>
      <c r="J458" s="4">
        <v>-21.949508999999999</v>
      </c>
      <c r="K458" s="4">
        <v>-7.7879040000000002</v>
      </c>
      <c r="L458" s="4">
        <v>-11.385350000000001</v>
      </c>
      <c r="M458" s="4">
        <v>-1.1545289999999999</v>
      </c>
      <c r="N458" s="4" t="s">
        <v>2924</v>
      </c>
      <c r="O458" s="4">
        <v>9.8148149999999994</v>
      </c>
      <c r="P458" s="4">
        <v>1.057985</v>
      </c>
      <c r="Q458" s="4">
        <v>4.4175110000000002</v>
      </c>
      <c r="R458" s="4">
        <v>7.6648829999999997</v>
      </c>
      <c r="S458" s="3" t="s">
        <v>4958</v>
      </c>
      <c r="T458" s="4">
        <v>11.13</v>
      </c>
      <c r="U458" s="4">
        <v>873.66893879999998</v>
      </c>
      <c r="V458" s="10">
        <v>1059.305938</v>
      </c>
      <c r="W458" s="4">
        <v>0.71877807726864296</v>
      </c>
      <c r="X458" s="4">
        <v>14.5</v>
      </c>
      <c r="Y458" s="4">
        <v>9.6300000000000008</v>
      </c>
      <c r="Z458" s="4" t="s">
        <v>2924</v>
      </c>
      <c r="AA458" s="10" t="s">
        <v>2924</v>
      </c>
      <c r="AB458" s="10" t="s">
        <v>2924</v>
      </c>
      <c r="AC458" s="4">
        <v>0.98058299999999998</v>
      </c>
      <c r="AD458" s="4">
        <v>0.96909918193779998</v>
      </c>
      <c r="AE458" s="4">
        <v>0.99800042836619995</v>
      </c>
      <c r="AF458" s="4">
        <v>4.4175110000000002</v>
      </c>
      <c r="AG458" s="4">
        <v>5.1610847620472002</v>
      </c>
      <c r="AH458" s="4">
        <v>6.5442320266606</v>
      </c>
      <c r="AI458" s="4">
        <v>1.057985</v>
      </c>
      <c r="AJ458" s="4">
        <v>2.1391499999999999</v>
      </c>
    </row>
    <row r="459" spans="1:36" x14ac:dyDescent="0.3">
      <c r="A459" s="1" t="s">
        <v>361</v>
      </c>
      <c r="B459" s="2">
        <v>5721886</v>
      </c>
      <c r="C459" s="3" t="s">
        <v>2935</v>
      </c>
      <c r="D459" s="4">
        <v>873.77791409999998</v>
      </c>
      <c r="E459" s="3" t="s">
        <v>2930</v>
      </c>
      <c r="F459" s="3" t="s">
        <v>2953</v>
      </c>
      <c r="G459" s="3" t="s">
        <v>2954</v>
      </c>
      <c r="H459" s="3" t="s">
        <v>2955</v>
      </c>
      <c r="I459" s="3"/>
      <c r="J459" s="4">
        <v>6.8421050000000001</v>
      </c>
      <c r="K459" s="4">
        <v>3.7832309999999998</v>
      </c>
      <c r="L459" s="4">
        <v>1.5</v>
      </c>
      <c r="M459" s="4">
        <v>2.3185479999999998</v>
      </c>
      <c r="N459" s="4">
        <v>6.1702130000000004</v>
      </c>
      <c r="O459" s="4">
        <v>17.116358000000002</v>
      </c>
      <c r="P459" s="4">
        <v>0.95394699999999999</v>
      </c>
      <c r="Q459" s="4" t="s">
        <v>2934</v>
      </c>
      <c r="R459" s="4" t="s">
        <v>2924</v>
      </c>
      <c r="S459" s="3" t="s">
        <v>4106</v>
      </c>
      <c r="T459" s="4">
        <v>20.3</v>
      </c>
      <c r="U459" s="4">
        <v>873.77791409999998</v>
      </c>
      <c r="V459" s="10">
        <v>873.69906400000002</v>
      </c>
      <c r="W459" s="4">
        <v>8.3349753694581299</v>
      </c>
      <c r="X459" s="4">
        <v>20.46</v>
      </c>
      <c r="Y459" s="4">
        <v>17.57</v>
      </c>
      <c r="Z459" s="4">
        <v>6.1702130000000004</v>
      </c>
      <c r="AA459" s="10" t="s">
        <v>2934</v>
      </c>
      <c r="AB459" s="10" t="s">
        <v>2934</v>
      </c>
      <c r="AC459" s="4">
        <v>83.705849999999998</v>
      </c>
      <c r="AD459" s="4" t="s">
        <v>2934</v>
      </c>
      <c r="AE459" s="4" t="s">
        <v>2934</v>
      </c>
      <c r="AF459" s="4" t="s">
        <v>2934</v>
      </c>
      <c r="AG459" s="4" t="s">
        <v>2934</v>
      </c>
      <c r="AH459" s="4" t="s">
        <v>2934</v>
      </c>
      <c r="AI459" s="4">
        <v>0.95394699999999999</v>
      </c>
      <c r="AJ459" s="4">
        <v>0.95394699999999999</v>
      </c>
    </row>
    <row r="460" spans="1:36" x14ac:dyDescent="0.3">
      <c r="A460" s="1" t="s">
        <v>24</v>
      </c>
      <c r="B460" s="2">
        <v>7689847</v>
      </c>
      <c r="C460" s="3" t="s">
        <v>2935</v>
      </c>
      <c r="D460" s="4">
        <v>876.13438248</v>
      </c>
      <c r="E460" s="3" t="s">
        <v>2925</v>
      </c>
      <c r="F460" s="3" t="s">
        <v>2980</v>
      </c>
      <c r="G460" s="3" t="s">
        <v>2981</v>
      </c>
      <c r="H460" s="3" t="s">
        <v>2982</v>
      </c>
      <c r="I460" s="3" t="s">
        <v>2983</v>
      </c>
      <c r="J460" s="4">
        <v>3.6027260000000001</v>
      </c>
      <c r="K460" s="4">
        <v>-8.0380289999999999</v>
      </c>
      <c r="L460" s="4">
        <v>-8.2758620000000001</v>
      </c>
      <c r="M460" s="4">
        <v>0.85308099999999998</v>
      </c>
      <c r="N460" s="4">
        <v>20.862745</v>
      </c>
      <c r="O460" s="4">
        <v>12.488263</v>
      </c>
      <c r="P460" s="4">
        <v>4.2424239999999998</v>
      </c>
      <c r="Q460" s="4">
        <v>6.9278639999999996</v>
      </c>
      <c r="R460" s="4">
        <v>14.472629</v>
      </c>
      <c r="S460" s="3" t="s">
        <v>3771</v>
      </c>
      <c r="T460" s="4">
        <v>10.64</v>
      </c>
      <c r="U460" s="4">
        <v>876.13438248</v>
      </c>
      <c r="V460" s="10">
        <v>1164.1963820000001</v>
      </c>
      <c r="W460" s="4">
        <v>0</v>
      </c>
      <c r="X460" s="4">
        <v>12.959899999999999</v>
      </c>
      <c r="Y460" s="4">
        <v>9.3699999999999992</v>
      </c>
      <c r="Z460" s="4">
        <v>20.862745</v>
      </c>
      <c r="AA460" s="10">
        <v>11.633500983999999</v>
      </c>
      <c r="AB460" s="10">
        <v>11.815526757000001</v>
      </c>
      <c r="AC460" s="4">
        <v>0.96172800000000003</v>
      </c>
      <c r="AD460" s="4">
        <v>0.94020526451980002</v>
      </c>
      <c r="AE460" s="4">
        <v>0.95615782004670002</v>
      </c>
      <c r="AF460" s="4">
        <v>6.9278639999999996</v>
      </c>
      <c r="AG460" s="4">
        <v>6.1784910254512004</v>
      </c>
      <c r="AH460" s="4">
        <v>6.2187190542047999</v>
      </c>
      <c r="AI460" s="4">
        <v>4.2424239999999998</v>
      </c>
      <c r="AJ460" s="4" t="s">
        <v>2924</v>
      </c>
    </row>
    <row r="461" spans="1:36" x14ac:dyDescent="0.3">
      <c r="A461" s="1" t="s">
        <v>841</v>
      </c>
      <c r="B461" s="2">
        <v>7181248</v>
      </c>
      <c r="C461" s="3" t="s">
        <v>2935</v>
      </c>
      <c r="D461" s="4">
        <v>876.15371856000002</v>
      </c>
      <c r="E461" s="3" t="s">
        <v>3031</v>
      </c>
      <c r="F461" s="3" t="s">
        <v>3031</v>
      </c>
      <c r="G461" s="3" t="s">
        <v>3032</v>
      </c>
      <c r="H461" s="3" t="s">
        <v>3068</v>
      </c>
      <c r="I461" s="3" t="s">
        <v>3411</v>
      </c>
      <c r="J461" s="4">
        <v>-23.029682999999999</v>
      </c>
      <c r="K461" s="4">
        <v>8.5137090000000004</v>
      </c>
      <c r="L461" s="4">
        <v>-5.4088050000000001</v>
      </c>
      <c r="M461" s="4">
        <v>0</v>
      </c>
      <c r="N461" s="4">
        <v>16.347826000000001</v>
      </c>
      <c r="O461" s="4">
        <v>8.1828070000000004</v>
      </c>
      <c r="P461" s="4">
        <v>1.2012780000000001</v>
      </c>
      <c r="Q461" s="4">
        <v>7.5887739999999999</v>
      </c>
      <c r="R461" s="4">
        <v>15.076044</v>
      </c>
      <c r="S461" s="3" t="s">
        <v>4584</v>
      </c>
      <c r="T461" s="5">
        <v>7.52</v>
      </c>
      <c r="U461" s="4">
        <v>876.15371856000002</v>
      </c>
      <c r="V461" s="10">
        <v>1638.002718</v>
      </c>
      <c r="W461" s="4">
        <v>0</v>
      </c>
      <c r="X461" s="4">
        <v>11.35</v>
      </c>
      <c r="Y461" s="5">
        <v>6.0201000000000002</v>
      </c>
      <c r="Z461" s="4">
        <v>16.347826000000001</v>
      </c>
      <c r="AA461" s="10">
        <v>10.1279461279</v>
      </c>
      <c r="AB461" s="10">
        <v>13.667508769299999</v>
      </c>
      <c r="AC461" s="4">
        <v>2.3556859999999999</v>
      </c>
      <c r="AD461" s="4">
        <v>2.1839989648021998</v>
      </c>
      <c r="AE461" s="4">
        <v>2.2884441571584002</v>
      </c>
      <c r="AF461" s="4">
        <v>7.5887739999999999</v>
      </c>
      <c r="AG461" s="4">
        <v>6.464078716405</v>
      </c>
      <c r="AH461" s="4">
        <v>6.9939716931633997</v>
      </c>
      <c r="AI461" s="4">
        <v>1.2012780000000001</v>
      </c>
      <c r="AJ461" s="4">
        <v>4.0386680000000004</v>
      </c>
    </row>
    <row r="462" spans="1:36" x14ac:dyDescent="0.3">
      <c r="A462" s="1" t="s">
        <v>1708</v>
      </c>
      <c r="B462" s="2">
        <v>29165993</v>
      </c>
      <c r="C462" s="3" t="s">
        <v>2935</v>
      </c>
      <c r="D462" s="4">
        <v>877.14490583999998</v>
      </c>
      <c r="E462" s="3" t="s">
        <v>3031</v>
      </c>
      <c r="F462" s="3" t="s">
        <v>3031</v>
      </c>
      <c r="G462" s="3" t="s">
        <v>3051</v>
      </c>
      <c r="H462" s="3" t="s">
        <v>3457</v>
      </c>
      <c r="I462" s="3" t="s">
        <v>3557</v>
      </c>
      <c r="J462" s="4">
        <v>-13.915858</v>
      </c>
      <c r="K462" s="4">
        <v>-22.674419</v>
      </c>
      <c r="L462" s="4">
        <v>-16.088328000000001</v>
      </c>
      <c r="M462" s="4">
        <v>-1.481482</v>
      </c>
      <c r="N462" s="4" t="s">
        <v>2924</v>
      </c>
      <c r="O462" s="4">
        <v>190</v>
      </c>
      <c r="P462" s="4">
        <v>1.595442</v>
      </c>
      <c r="Q462" s="4">
        <v>10.146922999999999</v>
      </c>
      <c r="R462" s="4" t="s">
        <v>2924</v>
      </c>
      <c r="S462" s="3" t="s">
        <v>5449</v>
      </c>
      <c r="T462" s="4">
        <v>10.64</v>
      </c>
      <c r="U462" s="4">
        <v>877.14490583999998</v>
      </c>
      <c r="V462" s="10">
        <v>1215.225905</v>
      </c>
      <c r="W462" s="4">
        <v>0</v>
      </c>
      <c r="X462" s="4">
        <v>15.26</v>
      </c>
      <c r="Y462" s="5">
        <v>9.8849999999999998</v>
      </c>
      <c r="Z462" s="4" t="s">
        <v>2924</v>
      </c>
      <c r="AA462" s="10">
        <v>21.9381443298</v>
      </c>
      <c r="AB462" s="10">
        <v>44.333333333299997</v>
      </c>
      <c r="AC462" s="4">
        <v>3.7671730000000001</v>
      </c>
      <c r="AD462" s="4">
        <v>3.0726777087192998</v>
      </c>
      <c r="AE462" s="4">
        <v>3.3463931445122999</v>
      </c>
      <c r="AF462" s="4">
        <v>10.146922999999999</v>
      </c>
      <c r="AG462" s="4">
        <v>7.6381263670647002</v>
      </c>
      <c r="AH462" s="4">
        <v>6.7523065119529004</v>
      </c>
      <c r="AI462" s="4">
        <v>1.595442</v>
      </c>
      <c r="AJ462" s="4">
        <v>1.595442</v>
      </c>
    </row>
    <row r="463" spans="1:36" x14ac:dyDescent="0.3">
      <c r="A463" s="1" t="s">
        <v>1273</v>
      </c>
      <c r="B463" s="2">
        <v>4574295</v>
      </c>
      <c r="C463" s="3" t="s">
        <v>2935</v>
      </c>
      <c r="D463" s="4">
        <v>877.41364786999998</v>
      </c>
      <c r="E463" s="3" t="s">
        <v>2936</v>
      </c>
      <c r="F463" s="3" t="s">
        <v>2937</v>
      </c>
      <c r="G463" s="3" t="s">
        <v>3044</v>
      </c>
      <c r="H463" s="3" t="s">
        <v>3066</v>
      </c>
      <c r="I463" s="3" t="s">
        <v>3514</v>
      </c>
      <c r="J463" s="4">
        <v>-19.327866</v>
      </c>
      <c r="K463" s="4">
        <v>-21.277263999999999</v>
      </c>
      <c r="L463" s="4">
        <v>-10.761295</v>
      </c>
      <c r="M463" s="4">
        <v>-0.57471300000000003</v>
      </c>
      <c r="N463" s="4">
        <v>5.637079</v>
      </c>
      <c r="O463" s="4">
        <v>9.7702039999999997</v>
      </c>
      <c r="P463" s="4">
        <v>1.6568689999999999</v>
      </c>
      <c r="Q463" s="4">
        <v>3.9156680000000001</v>
      </c>
      <c r="R463" s="4">
        <v>41.839337999999998</v>
      </c>
      <c r="S463" s="3" t="s">
        <v>5015</v>
      </c>
      <c r="T463" s="4">
        <v>50.17</v>
      </c>
      <c r="U463" s="4">
        <v>877.41364786999998</v>
      </c>
      <c r="V463" s="10">
        <v>1285.513647</v>
      </c>
      <c r="W463" s="4">
        <v>2.7905122583217099</v>
      </c>
      <c r="X463" s="4">
        <v>84.44</v>
      </c>
      <c r="Y463" s="4">
        <v>48.73</v>
      </c>
      <c r="Z463" s="4">
        <v>5.637079</v>
      </c>
      <c r="AA463" s="10">
        <v>8.6128755364000007</v>
      </c>
      <c r="AB463" s="10">
        <v>5.6339135317000002</v>
      </c>
      <c r="AC463" s="4">
        <v>0.301205</v>
      </c>
      <c r="AD463" s="4">
        <v>0.31502745819279998</v>
      </c>
      <c r="AE463" s="4">
        <v>0.30155494364230001</v>
      </c>
      <c r="AF463" s="4">
        <v>3.9156680000000001</v>
      </c>
      <c r="AG463" s="4">
        <v>5.3318691289920999</v>
      </c>
      <c r="AH463" s="4">
        <v>4.1156191676003999</v>
      </c>
      <c r="AI463" s="4">
        <v>1.6568689999999999</v>
      </c>
      <c r="AJ463" s="4">
        <v>2.0164789999999999</v>
      </c>
    </row>
    <row r="464" spans="1:36" x14ac:dyDescent="0.3">
      <c r="A464" s="1" t="s">
        <v>2682</v>
      </c>
      <c r="B464" s="2">
        <v>10712991</v>
      </c>
      <c r="C464" s="3" t="s">
        <v>2919</v>
      </c>
      <c r="D464" s="4">
        <v>879.58530036000002</v>
      </c>
      <c r="E464" s="3" t="s">
        <v>2925</v>
      </c>
      <c r="F464" s="3" t="s">
        <v>2926</v>
      </c>
      <c r="G464" s="3" t="s">
        <v>2927</v>
      </c>
      <c r="H464" s="3" t="s">
        <v>3024</v>
      </c>
      <c r="I464" s="3" t="s">
        <v>3186</v>
      </c>
      <c r="J464" s="4">
        <v>-33.238230999999999</v>
      </c>
      <c r="K464" s="4">
        <v>-10</v>
      </c>
      <c r="L464" s="4">
        <v>9.6018740000000005</v>
      </c>
      <c r="M464" s="4">
        <v>16.129031999999999</v>
      </c>
      <c r="N464" s="4" t="s">
        <v>2924</v>
      </c>
      <c r="O464" s="4" t="s">
        <v>2934</v>
      </c>
      <c r="P464" s="4" t="s">
        <v>2924</v>
      </c>
      <c r="Q464" s="4" t="s">
        <v>2924</v>
      </c>
      <c r="R464" s="4" t="s">
        <v>2934</v>
      </c>
      <c r="S464" s="3" t="s">
        <v>6420</v>
      </c>
      <c r="T464" s="4">
        <v>4.68</v>
      </c>
      <c r="U464" s="4">
        <v>879.58530036000002</v>
      </c>
      <c r="V464" s="10">
        <v>1132.6692</v>
      </c>
      <c r="W464" s="4">
        <v>0</v>
      </c>
      <c r="X464" s="5">
        <v>8</v>
      </c>
      <c r="Y464" s="4">
        <v>1.41</v>
      </c>
      <c r="Z464" s="4" t="s">
        <v>2924</v>
      </c>
      <c r="AA464" s="10" t="s">
        <v>2924</v>
      </c>
      <c r="AB464" s="10" t="s">
        <v>2924</v>
      </c>
      <c r="AC464" s="4">
        <v>4.8801560000000004</v>
      </c>
      <c r="AD464" s="4">
        <v>3.6476136339854999</v>
      </c>
      <c r="AE464" s="4">
        <v>3.6476136339854999</v>
      </c>
      <c r="AF464" s="4" t="s">
        <v>2924</v>
      </c>
      <c r="AG464" s="4" t="s">
        <v>2924</v>
      </c>
      <c r="AH464" s="4" t="s">
        <v>2924</v>
      </c>
      <c r="AI464" s="4" t="s">
        <v>2924</v>
      </c>
      <c r="AJ464" s="4" t="s">
        <v>2924</v>
      </c>
    </row>
    <row r="465" spans="1:36" x14ac:dyDescent="0.3">
      <c r="A465" s="1" t="s">
        <v>997</v>
      </c>
      <c r="B465" s="2">
        <v>107999562</v>
      </c>
      <c r="C465" s="3" t="s">
        <v>2940</v>
      </c>
      <c r="D465" s="4">
        <v>879.95249999999999</v>
      </c>
      <c r="E465" s="3" t="s">
        <v>2930</v>
      </c>
      <c r="F465" s="3" t="s">
        <v>2953</v>
      </c>
      <c r="G465" s="3" t="s">
        <v>2954</v>
      </c>
      <c r="H465" s="3" t="s">
        <v>2955</v>
      </c>
      <c r="I465" s="3"/>
      <c r="J465" s="4">
        <v>16.452442000000001</v>
      </c>
      <c r="K465" s="4">
        <v>1.699808</v>
      </c>
      <c r="L465" s="4">
        <v>-4.4015680000000001</v>
      </c>
      <c r="M465" s="4">
        <v>0.31635600000000003</v>
      </c>
      <c r="N465" s="4" t="s">
        <v>2934</v>
      </c>
      <c r="O465" s="4" t="s">
        <v>2934</v>
      </c>
      <c r="P465" s="4" t="s">
        <v>2934</v>
      </c>
      <c r="Q465" s="4" t="s">
        <v>2934</v>
      </c>
      <c r="R465" s="4" t="s">
        <v>2934</v>
      </c>
      <c r="S465" s="3" t="s">
        <v>4739</v>
      </c>
      <c r="T465" s="4">
        <v>31.71</v>
      </c>
      <c r="U465" s="4">
        <v>879.95249999999999</v>
      </c>
      <c r="V465" s="10" t="s">
        <v>2934</v>
      </c>
      <c r="W465" s="4">
        <v>0.83506780195521901</v>
      </c>
      <c r="X465" s="4">
        <v>33.380000000000003</v>
      </c>
      <c r="Y465" s="4">
        <v>26.41</v>
      </c>
      <c r="Z465" s="4" t="s">
        <v>2934</v>
      </c>
      <c r="AA465" s="10" t="s">
        <v>2934</v>
      </c>
      <c r="AB465" s="10" t="s">
        <v>2934</v>
      </c>
      <c r="AC465" s="4" t="s">
        <v>2934</v>
      </c>
      <c r="AD465" s="4" t="s">
        <v>2934</v>
      </c>
      <c r="AE465" s="4" t="s">
        <v>2934</v>
      </c>
      <c r="AF465" s="4" t="s">
        <v>2934</v>
      </c>
      <c r="AG465" s="4" t="s">
        <v>2934</v>
      </c>
      <c r="AH465" s="4" t="s">
        <v>2934</v>
      </c>
      <c r="AI465" s="4" t="s">
        <v>2934</v>
      </c>
      <c r="AJ465" s="4" t="s">
        <v>2934</v>
      </c>
    </row>
    <row r="466" spans="1:36" x14ac:dyDescent="0.3">
      <c r="A466" s="1" t="s">
        <v>988</v>
      </c>
      <c r="B466" s="2">
        <v>100764</v>
      </c>
      <c r="C466" s="3" t="s">
        <v>2940</v>
      </c>
      <c r="D466" s="4">
        <v>884.49259931999995</v>
      </c>
      <c r="E466" s="3" t="s">
        <v>2930</v>
      </c>
      <c r="F466" s="3" t="s">
        <v>2931</v>
      </c>
      <c r="G466" s="3" t="s">
        <v>2931</v>
      </c>
      <c r="H466" s="3" t="s">
        <v>2932</v>
      </c>
      <c r="I466" s="3" t="s">
        <v>2933</v>
      </c>
      <c r="J466" s="4">
        <v>6.7224469999999998</v>
      </c>
      <c r="K466" s="4">
        <v>-2.2204600000000001</v>
      </c>
      <c r="L466" s="4">
        <v>-12.304410000000001</v>
      </c>
      <c r="M466" s="4">
        <v>-2.4010549999999999</v>
      </c>
      <c r="N466" s="4">
        <v>11.381538461538501</v>
      </c>
      <c r="O466" s="4">
        <v>7.9823050000000002</v>
      </c>
      <c r="P466" s="4">
        <v>1.02996</v>
      </c>
      <c r="Q466" s="4" t="s">
        <v>2934</v>
      </c>
      <c r="R466" s="4" t="s">
        <v>2934</v>
      </c>
      <c r="S466" s="3" t="s">
        <v>4730</v>
      </c>
      <c r="T466" s="4">
        <v>36.99</v>
      </c>
      <c r="U466" s="4">
        <v>884.49259931999995</v>
      </c>
      <c r="V466" s="10" t="s">
        <v>2934</v>
      </c>
      <c r="W466" s="4">
        <v>2.5952960259529601</v>
      </c>
      <c r="X466" s="4">
        <v>43.858400000000003</v>
      </c>
      <c r="Y466" s="4">
        <v>28.86</v>
      </c>
      <c r="Z466" s="4">
        <v>11.402589000000001</v>
      </c>
      <c r="AA466" s="10">
        <v>10.7529069767</v>
      </c>
      <c r="AB466" s="10">
        <v>10.775271930600001</v>
      </c>
      <c r="AC466" s="4" t="s">
        <v>2934</v>
      </c>
      <c r="AD466" s="4" t="s">
        <v>2934</v>
      </c>
      <c r="AE466" s="4" t="s">
        <v>2934</v>
      </c>
      <c r="AF466" s="4" t="s">
        <v>2934</v>
      </c>
      <c r="AG466" s="4" t="s">
        <v>2934</v>
      </c>
      <c r="AH466" s="4" t="s">
        <v>2934</v>
      </c>
      <c r="AI466" s="4">
        <v>1.02996</v>
      </c>
      <c r="AJ466" s="4">
        <v>1.4756450000000001</v>
      </c>
    </row>
    <row r="467" spans="1:36" x14ac:dyDescent="0.3">
      <c r="A467" s="1" t="s">
        <v>1188</v>
      </c>
      <c r="B467" s="2">
        <v>7672524</v>
      </c>
      <c r="C467" s="3" t="s">
        <v>2935</v>
      </c>
      <c r="D467" s="4">
        <v>885.01840353</v>
      </c>
      <c r="E467" s="3" t="s">
        <v>2930</v>
      </c>
      <c r="F467" s="3" t="s">
        <v>2957</v>
      </c>
      <c r="G467" s="3" t="s">
        <v>2957</v>
      </c>
      <c r="H467" s="3" t="s">
        <v>2958</v>
      </c>
      <c r="I467" s="3" t="s">
        <v>3149</v>
      </c>
      <c r="J467" s="4">
        <v>26.025641</v>
      </c>
      <c r="K467" s="4">
        <v>-5.6621880000000004</v>
      </c>
      <c r="L467" s="4">
        <v>-16.340426000000001</v>
      </c>
      <c r="M467" s="4">
        <v>-5.5715659999999998</v>
      </c>
      <c r="N467" s="4">
        <v>89.363636363636402</v>
      </c>
      <c r="O467" s="4">
        <v>5.2265284154226199</v>
      </c>
      <c r="P467" s="4">
        <v>5.9648060000000003</v>
      </c>
      <c r="Q467" s="4">
        <v>12.443441</v>
      </c>
      <c r="R467" s="4">
        <v>2.4336920000000002</v>
      </c>
      <c r="S467" s="3" t="s">
        <v>4930</v>
      </c>
      <c r="T467" s="4">
        <v>9.83</v>
      </c>
      <c r="U467" s="4">
        <v>885.01840353</v>
      </c>
      <c r="V467" s="10">
        <v>1310.3814030000001</v>
      </c>
      <c r="W467" s="4">
        <v>0</v>
      </c>
      <c r="X467" s="4">
        <v>12.35</v>
      </c>
      <c r="Y467" s="5">
        <v>7.6749999999999998</v>
      </c>
      <c r="Z467" s="4">
        <v>92.735849000000002</v>
      </c>
      <c r="AA467" s="10">
        <v>34.131944444399998</v>
      </c>
      <c r="AB467" s="10">
        <v>43.650088809899998</v>
      </c>
      <c r="AC467" s="4">
        <v>1.1361520000000001</v>
      </c>
      <c r="AD467" s="4">
        <v>0.99560231641899999</v>
      </c>
      <c r="AE467" s="4">
        <v>1.1032709644665</v>
      </c>
      <c r="AF467" s="4">
        <v>12.443441</v>
      </c>
      <c r="AG467" s="4">
        <v>7.462627407207</v>
      </c>
      <c r="AH467" s="4">
        <v>10.9751782151681</v>
      </c>
      <c r="AI467" s="4">
        <v>5.9648060000000003</v>
      </c>
      <c r="AJ467" s="4" t="s">
        <v>2924</v>
      </c>
    </row>
    <row r="468" spans="1:36" x14ac:dyDescent="0.3">
      <c r="A468" s="1" t="s">
        <v>2325</v>
      </c>
      <c r="B468" s="2">
        <v>4208747</v>
      </c>
      <c r="C468" s="3" t="s">
        <v>2919</v>
      </c>
      <c r="D468" s="4">
        <v>889.24053419999996</v>
      </c>
      <c r="E468" s="3" t="s">
        <v>2930</v>
      </c>
      <c r="F468" s="3" t="s">
        <v>2953</v>
      </c>
      <c r="G468" s="3" t="s">
        <v>2954</v>
      </c>
      <c r="H468" s="3" t="s">
        <v>2955</v>
      </c>
      <c r="I468" s="3" t="s">
        <v>3343</v>
      </c>
      <c r="J468" s="4">
        <v>8.4497669999999996</v>
      </c>
      <c r="K468" s="4">
        <v>9.3959729999999997</v>
      </c>
      <c r="L468" s="4">
        <v>-1.8663460000000001</v>
      </c>
      <c r="M468" s="4">
        <v>1.5576319999999999</v>
      </c>
      <c r="N468" s="4">
        <v>9.1882750000000009</v>
      </c>
      <c r="O468" s="4">
        <v>4.795528</v>
      </c>
      <c r="P468" s="4">
        <v>0.89580099999999996</v>
      </c>
      <c r="Q468" s="4" t="s">
        <v>2934</v>
      </c>
      <c r="R468" s="4">
        <v>17.309218999999999</v>
      </c>
      <c r="S468" s="3" t="s">
        <v>6064</v>
      </c>
      <c r="T468" s="4">
        <v>16.3</v>
      </c>
      <c r="U468" s="4">
        <v>889.24053419999996</v>
      </c>
      <c r="V468" s="10">
        <v>1645.5615339999999</v>
      </c>
      <c r="W468" s="4">
        <v>10.061349693251501</v>
      </c>
      <c r="X468" s="4">
        <v>16.905000000000001</v>
      </c>
      <c r="Y468" s="4">
        <v>14.41</v>
      </c>
      <c r="Z468" s="4">
        <v>9.1882750000000009</v>
      </c>
      <c r="AA468" s="10">
        <v>9.7604790419</v>
      </c>
      <c r="AB468" s="10">
        <v>9.2488041806000005</v>
      </c>
      <c r="AC468" s="4">
        <v>6.9540069999999998</v>
      </c>
      <c r="AD468" s="4">
        <v>7.3984422893625004</v>
      </c>
      <c r="AE468" s="4">
        <v>7.0347881483621002</v>
      </c>
      <c r="AF468" s="4" t="s">
        <v>2934</v>
      </c>
      <c r="AG468" s="4" t="s">
        <v>2934</v>
      </c>
      <c r="AH468" s="4" t="s">
        <v>2934</v>
      </c>
      <c r="AI468" s="4">
        <v>0.89580099999999996</v>
      </c>
      <c r="AJ468" s="4">
        <v>0.89580099999999996</v>
      </c>
    </row>
    <row r="469" spans="1:36" x14ac:dyDescent="0.3">
      <c r="A469" s="1" t="s">
        <v>464</v>
      </c>
      <c r="B469" s="2">
        <v>5721258</v>
      </c>
      <c r="C469" s="3" t="s">
        <v>2919</v>
      </c>
      <c r="D469" s="4">
        <v>889.79398160999995</v>
      </c>
      <c r="E469" s="3" t="s">
        <v>2930</v>
      </c>
      <c r="F469" s="3" t="s">
        <v>2953</v>
      </c>
      <c r="G469" s="3" t="s">
        <v>2954</v>
      </c>
      <c r="H469" s="3" t="s">
        <v>2955</v>
      </c>
      <c r="I469" s="3"/>
      <c r="J469" s="4">
        <v>16.119691</v>
      </c>
      <c r="K469" s="4">
        <v>4.1107750000000003</v>
      </c>
      <c r="L469" s="4">
        <v>-0.16597500000000001</v>
      </c>
      <c r="M469" s="4">
        <v>0.25</v>
      </c>
      <c r="N469" s="4">
        <v>12.935484000000001</v>
      </c>
      <c r="O469" s="4">
        <v>13.624008999999999</v>
      </c>
      <c r="P469" s="4">
        <v>1.2348589999999999</v>
      </c>
      <c r="Q469" s="4" t="s">
        <v>2934</v>
      </c>
      <c r="R469" s="4">
        <v>100.890788</v>
      </c>
      <c r="S469" s="3" t="s">
        <v>4207</v>
      </c>
      <c r="T469" s="5">
        <v>12.03</v>
      </c>
      <c r="U469" s="4">
        <v>889.79398160999995</v>
      </c>
      <c r="V469" s="10">
        <v>1336.706291</v>
      </c>
      <c r="W469" s="4">
        <v>9.4763092269326705</v>
      </c>
      <c r="X469" s="5">
        <v>12.33</v>
      </c>
      <c r="Y469" s="5">
        <v>10.01</v>
      </c>
      <c r="Z469" s="4">
        <v>12.935484000000001</v>
      </c>
      <c r="AA469" s="10" t="s">
        <v>2934</v>
      </c>
      <c r="AB469" s="10" t="s">
        <v>2934</v>
      </c>
      <c r="AC469" s="4">
        <v>74.785470000000004</v>
      </c>
      <c r="AD469" s="4" t="s">
        <v>2934</v>
      </c>
      <c r="AE469" s="4" t="s">
        <v>2934</v>
      </c>
      <c r="AF469" s="4" t="s">
        <v>2934</v>
      </c>
      <c r="AG469" s="4" t="s">
        <v>2934</v>
      </c>
      <c r="AH469" s="4" t="s">
        <v>2934</v>
      </c>
      <c r="AI469" s="4">
        <v>1.2348589999999999</v>
      </c>
      <c r="AJ469" s="4">
        <v>1.2348589999999999</v>
      </c>
    </row>
    <row r="470" spans="1:36" x14ac:dyDescent="0.3">
      <c r="A470" s="1" t="s">
        <v>2412</v>
      </c>
      <c r="B470" s="2">
        <v>4102535</v>
      </c>
      <c r="C470" s="3" t="s">
        <v>2935</v>
      </c>
      <c r="D470" s="4">
        <v>893.06051274000004</v>
      </c>
      <c r="E470" s="3" t="s">
        <v>3031</v>
      </c>
      <c r="F470" s="3" t="s">
        <v>3031</v>
      </c>
      <c r="G470" s="3" t="s">
        <v>3051</v>
      </c>
      <c r="H470" s="3" t="s">
        <v>3079</v>
      </c>
      <c r="I470" s="3" t="s">
        <v>3096</v>
      </c>
      <c r="J470" s="4">
        <v>-1.117318</v>
      </c>
      <c r="K470" s="4">
        <v>22.35023</v>
      </c>
      <c r="L470" s="4">
        <v>-14.903846</v>
      </c>
      <c r="M470" s="5">
        <v>-2.925046</v>
      </c>
      <c r="N470" s="4">
        <v>10.494071</v>
      </c>
      <c r="O470" s="4">
        <v>9.8698879999999996</v>
      </c>
      <c r="P470" s="4">
        <v>1.3559749999999999</v>
      </c>
      <c r="Q470" s="4">
        <v>4.5662440000000002</v>
      </c>
      <c r="R470" s="4">
        <v>11.049828</v>
      </c>
      <c r="S470" s="3" t="s">
        <v>6151</v>
      </c>
      <c r="T470" s="4">
        <v>10.62</v>
      </c>
      <c r="U470" s="4">
        <v>893.06051274000004</v>
      </c>
      <c r="V470" s="10">
        <v>1255.2605120000001</v>
      </c>
      <c r="W470" s="4">
        <v>4.5197740112994396</v>
      </c>
      <c r="X470" s="4">
        <v>12.82</v>
      </c>
      <c r="Y470" s="4">
        <v>7.47</v>
      </c>
      <c r="Z470" s="4">
        <v>10.494071</v>
      </c>
      <c r="AA470" s="10">
        <v>13.792207792199999</v>
      </c>
      <c r="AB470" s="10">
        <v>10.310679611599999</v>
      </c>
      <c r="AC470" s="4">
        <v>0.63718799999999998</v>
      </c>
      <c r="AD470" s="4">
        <v>0.76160632942499995</v>
      </c>
      <c r="AE470" s="4">
        <v>0.68862523630579997</v>
      </c>
      <c r="AF470" s="4">
        <v>4.5662440000000002</v>
      </c>
      <c r="AG470" s="4">
        <v>5.4129388184562002</v>
      </c>
      <c r="AH470" s="4">
        <v>4.6534217312325996</v>
      </c>
      <c r="AI470" s="4">
        <v>1.3559749999999999</v>
      </c>
      <c r="AJ470" s="4">
        <v>1.419786</v>
      </c>
    </row>
    <row r="471" spans="1:36" x14ac:dyDescent="0.3">
      <c r="A471" s="1" t="s">
        <v>2079</v>
      </c>
      <c r="B471" s="2">
        <v>4963932</v>
      </c>
      <c r="C471" s="3" t="s">
        <v>2940</v>
      </c>
      <c r="D471" s="4">
        <v>898.17498760000001</v>
      </c>
      <c r="E471" s="3" t="s">
        <v>2945</v>
      </c>
      <c r="F471" s="3" t="s">
        <v>3021</v>
      </c>
      <c r="G471" s="3" t="s">
        <v>3027</v>
      </c>
      <c r="H471" s="3" t="s">
        <v>3028</v>
      </c>
      <c r="I471" s="3" t="s">
        <v>3547</v>
      </c>
      <c r="J471" s="4">
        <v>98.830409000000003</v>
      </c>
      <c r="K471" s="4">
        <v>31.021194999999999</v>
      </c>
      <c r="L471" s="4">
        <v>-5.1603909999999997</v>
      </c>
      <c r="M471" s="4">
        <v>4.1347630000000004</v>
      </c>
      <c r="N471" s="4" t="s">
        <v>2924</v>
      </c>
      <c r="O471" s="4" t="s">
        <v>2924</v>
      </c>
      <c r="P471" s="4">
        <v>1.624851</v>
      </c>
      <c r="Q471" s="4">
        <v>266.635559</v>
      </c>
      <c r="R471" s="4" t="s">
        <v>2934</v>
      </c>
      <c r="S471" s="3" t="s">
        <v>5818</v>
      </c>
      <c r="T471" s="5">
        <v>6.8</v>
      </c>
      <c r="U471" s="4">
        <v>898.17498760000001</v>
      </c>
      <c r="V471" s="10">
        <v>1028.679987</v>
      </c>
      <c r="W471" s="4">
        <v>0</v>
      </c>
      <c r="X471" s="5">
        <v>7.38</v>
      </c>
      <c r="Y471" s="5">
        <v>2.85</v>
      </c>
      <c r="Z471" s="4" t="s">
        <v>2924</v>
      </c>
      <c r="AA471" s="10">
        <v>36.363636363600001</v>
      </c>
      <c r="AB471" s="10" t="s">
        <v>2924</v>
      </c>
      <c r="AC471" s="4">
        <v>4.653124</v>
      </c>
      <c r="AD471" s="4">
        <v>2.4991514745572001</v>
      </c>
      <c r="AE471" s="4">
        <v>2.9186622132203</v>
      </c>
      <c r="AF471" s="4">
        <v>266.635559</v>
      </c>
      <c r="AG471" s="4">
        <v>10.4695244807628</v>
      </c>
      <c r="AH471" s="4">
        <v>14.4148111387586</v>
      </c>
      <c r="AI471" s="4">
        <v>1.624851</v>
      </c>
      <c r="AJ471" s="4" t="s">
        <v>2924</v>
      </c>
    </row>
    <row r="472" spans="1:36" x14ac:dyDescent="0.3">
      <c r="A472" s="1" t="s">
        <v>803</v>
      </c>
      <c r="B472" s="2">
        <v>4987110</v>
      </c>
      <c r="C472" s="3" t="s">
        <v>2935</v>
      </c>
      <c r="D472" s="4">
        <v>899.32040500000005</v>
      </c>
      <c r="E472" s="3" t="s">
        <v>2936</v>
      </c>
      <c r="F472" s="3" t="s">
        <v>2937</v>
      </c>
      <c r="G472" s="3" t="s">
        <v>2951</v>
      </c>
      <c r="H472" s="3" t="s">
        <v>2951</v>
      </c>
      <c r="I472" s="3" t="s">
        <v>3405</v>
      </c>
      <c r="J472" s="4">
        <v>16.884364000000001</v>
      </c>
      <c r="K472" s="4">
        <v>-6.5140580000000003</v>
      </c>
      <c r="L472" s="4">
        <v>-7.6070450000000003</v>
      </c>
      <c r="M472" s="4">
        <v>-1.680401</v>
      </c>
      <c r="N472" s="4">
        <v>30.501252999999998</v>
      </c>
      <c r="O472" s="4">
        <v>31.463289</v>
      </c>
      <c r="P472" s="4">
        <v>1.3509610000000001</v>
      </c>
      <c r="Q472" s="4">
        <v>10.943778999999999</v>
      </c>
      <c r="R472" s="4">
        <v>18.599086</v>
      </c>
      <c r="S472" s="3" t="s">
        <v>4546</v>
      </c>
      <c r="T472" s="4">
        <v>60.85</v>
      </c>
      <c r="U472" s="4">
        <v>899.32040500000005</v>
      </c>
      <c r="V472" s="10">
        <v>1147.5264050000001</v>
      </c>
      <c r="W472" s="4">
        <v>0</v>
      </c>
      <c r="X472" s="4">
        <v>70.5</v>
      </c>
      <c r="Y472" s="4">
        <v>47.53</v>
      </c>
      <c r="Z472" s="4">
        <v>30.501252999999998</v>
      </c>
      <c r="AA472" s="10">
        <v>16.359725769499999</v>
      </c>
      <c r="AB472" s="10">
        <v>18.096923374300001</v>
      </c>
      <c r="AC472" s="4">
        <v>1.468383</v>
      </c>
      <c r="AD472" s="4">
        <v>1.4071135217126001</v>
      </c>
      <c r="AE472" s="4">
        <v>1.4558446268542</v>
      </c>
      <c r="AF472" s="4">
        <v>10.943778999999999</v>
      </c>
      <c r="AG472" s="4">
        <v>8.9942532551001992</v>
      </c>
      <c r="AH472" s="4">
        <v>9.6043251779772003</v>
      </c>
      <c r="AI472" s="4">
        <v>1.3509610000000001</v>
      </c>
      <c r="AJ472" s="4">
        <v>3.3652250000000001</v>
      </c>
    </row>
    <row r="473" spans="1:36" x14ac:dyDescent="0.3">
      <c r="A473" s="1" t="s">
        <v>1796</v>
      </c>
      <c r="B473" s="2">
        <v>4912899</v>
      </c>
      <c r="C473" s="3" t="s">
        <v>2935</v>
      </c>
      <c r="D473" s="4">
        <v>899.73970615999997</v>
      </c>
      <c r="E473" s="3" t="s">
        <v>3006</v>
      </c>
      <c r="F473" s="3" t="s">
        <v>3070</v>
      </c>
      <c r="G473" s="3" t="s">
        <v>3070</v>
      </c>
      <c r="H473" s="3" t="s">
        <v>3071</v>
      </c>
      <c r="I473" s="3" t="s">
        <v>3072</v>
      </c>
      <c r="J473" s="4">
        <v>145.5</v>
      </c>
      <c r="K473" s="4">
        <v>40.637307999999997</v>
      </c>
      <c r="L473" s="4">
        <v>-14.996753999999999</v>
      </c>
      <c r="M473" s="4">
        <v>0.20408200000000001</v>
      </c>
      <c r="N473" s="4">
        <v>26.721088000000002</v>
      </c>
      <c r="O473" s="4">
        <v>25.506494</v>
      </c>
      <c r="P473" s="4">
        <v>5.1595950000000004</v>
      </c>
      <c r="Q473" s="4">
        <v>9.049709</v>
      </c>
      <c r="R473" s="4">
        <v>36.349969999999999</v>
      </c>
      <c r="S473" s="3" t="s">
        <v>5537</v>
      </c>
      <c r="T473" s="4">
        <v>39.28</v>
      </c>
      <c r="U473" s="4">
        <v>899.73970615999997</v>
      </c>
      <c r="V473" s="10">
        <v>1237.375706</v>
      </c>
      <c r="W473" s="4">
        <v>1.22199592668024</v>
      </c>
      <c r="X473" s="4">
        <v>47.564999999999998</v>
      </c>
      <c r="Y473" s="4">
        <v>14.31</v>
      </c>
      <c r="Z473" s="4">
        <v>26.721088000000002</v>
      </c>
      <c r="AA473" s="10" t="s">
        <v>2934</v>
      </c>
      <c r="AB473" s="10">
        <v>19.1097560975</v>
      </c>
      <c r="AC473" s="4">
        <v>0.99661</v>
      </c>
      <c r="AD473" s="4" t="s">
        <v>2934</v>
      </c>
      <c r="AE473" s="4">
        <v>0.58472661690659999</v>
      </c>
      <c r="AF473" s="4">
        <v>9.049709</v>
      </c>
      <c r="AG473" s="4" t="s">
        <v>2934</v>
      </c>
      <c r="AH473" s="4">
        <v>9.9124614824856003</v>
      </c>
      <c r="AI473" s="4">
        <v>5.1595950000000004</v>
      </c>
      <c r="AJ473" s="4">
        <v>5.5914590000000004</v>
      </c>
    </row>
    <row r="474" spans="1:36" x14ac:dyDescent="0.3">
      <c r="A474" s="1" t="s">
        <v>266</v>
      </c>
      <c r="B474" s="2">
        <v>10946607</v>
      </c>
      <c r="C474" s="3" t="s">
        <v>2919</v>
      </c>
      <c r="D474" s="4">
        <v>900.42932482000003</v>
      </c>
      <c r="E474" s="3" t="s">
        <v>2920</v>
      </c>
      <c r="F474" s="3" t="s">
        <v>2960</v>
      </c>
      <c r="G474" s="3" t="s">
        <v>2973</v>
      </c>
      <c r="H474" s="3" t="s">
        <v>3004</v>
      </c>
      <c r="I474" s="3" t="s">
        <v>3005</v>
      </c>
      <c r="J474" s="4">
        <v>73.880596999999995</v>
      </c>
      <c r="K474" s="4">
        <v>-9.8646039999999999</v>
      </c>
      <c r="L474" s="4">
        <v>-16.487455000000001</v>
      </c>
      <c r="M474" s="4">
        <v>1.7467250000000001</v>
      </c>
      <c r="N474" s="4" t="s">
        <v>2924</v>
      </c>
      <c r="O474" s="4">
        <v>91.372549000000006</v>
      </c>
      <c r="P474" s="4" t="s">
        <v>2924</v>
      </c>
      <c r="Q474" s="4">
        <v>13.913470999999999</v>
      </c>
      <c r="R474" s="4">
        <v>20.557891000000001</v>
      </c>
      <c r="S474" s="3" t="s">
        <v>4011</v>
      </c>
      <c r="T474" s="4">
        <v>4.66</v>
      </c>
      <c r="U474" s="4">
        <v>900.42932482000003</v>
      </c>
      <c r="V474" s="10">
        <v>2325.0383240000001</v>
      </c>
      <c r="W474" s="4">
        <v>0</v>
      </c>
      <c r="X474" s="5">
        <v>6.19</v>
      </c>
      <c r="Y474" s="4">
        <v>2</v>
      </c>
      <c r="Z474" s="4" t="s">
        <v>2924</v>
      </c>
      <c r="AA474" s="10">
        <v>77.537437603900003</v>
      </c>
      <c r="AB474" s="10" t="s">
        <v>2924</v>
      </c>
      <c r="AC474" s="4">
        <v>1.1722049999999999</v>
      </c>
      <c r="AD474" s="4">
        <v>1.1181016245772999</v>
      </c>
      <c r="AE474" s="4">
        <v>1.1601089428625</v>
      </c>
      <c r="AF474" s="4">
        <v>13.913470999999999</v>
      </c>
      <c r="AG474" s="4">
        <v>13.1772249391732</v>
      </c>
      <c r="AH474" s="4">
        <v>13.7747617938603</v>
      </c>
      <c r="AI474" s="4" t="s">
        <v>2924</v>
      </c>
      <c r="AJ474" s="4" t="s">
        <v>2924</v>
      </c>
    </row>
    <row r="475" spans="1:36" x14ac:dyDescent="0.3">
      <c r="A475" s="1" t="s">
        <v>2016</v>
      </c>
      <c r="B475" s="2">
        <v>4283699</v>
      </c>
      <c r="C475" s="3" t="s">
        <v>2935</v>
      </c>
      <c r="D475" s="4">
        <v>901.37977367999997</v>
      </c>
      <c r="E475" s="3" t="s">
        <v>2930</v>
      </c>
      <c r="F475" s="3" t="s">
        <v>2953</v>
      </c>
      <c r="G475" s="3" t="s">
        <v>2954</v>
      </c>
      <c r="H475" s="3" t="s">
        <v>2955</v>
      </c>
      <c r="I475" s="3" t="s">
        <v>3155</v>
      </c>
      <c r="J475" s="4">
        <v>-10.495868</v>
      </c>
      <c r="K475" s="4">
        <v>-5.6620210000000002</v>
      </c>
      <c r="L475" s="4">
        <v>-2.1680220000000001</v>
      </c>
      <c r="M475" s="4">
        <v>1.4044939999999999</v>
      </c>
      <c r="N475" s="4">
        <v>7.7357142857142902</v>
      </c>
      <c r="O475" s="4" t="s">
        <v>2924</v>
      </c>
      <c r="P475" s="4" t="s">
        <v>2934</v>
      </c>
      <c r="Q475" s="4" t="s">
        <v>2934</v>
      </c>
      <c r="R475" s="4" t="s">
        <v>2934</v>
      </c>
      <c r="S475" s="3" t="s">
        <v>5755</v>
      </c>
      <c r="T475" s="5">
        <v>10.83</v>
      </c>
      <c r="U475" s="4">
        <v>901.37977367999997</v>
      </c>
      <c r="V475" s="10">
        <v>1966.3627730000001</v>
      </c>
      <c r="W475" s="4">
        <v>11.3573407202216</v>
      </c>
      <c r="X475" s="4">
        <v>12.63</v>
      </c>
      <c r="Y475" s="5">
        <v>10.276999999999999</v>
      </c>
      <c r="Z475" s="4" t="s">
        <v>2934</v>
      </c>
      <c r="AA475" s="10">
        <v>8.6143811643999992</v>
      </c>
      <c r="AB475" s="10">
        <v>8.6143811643999992</v>
      </c>
      <c r="AC475" s="4" t="s">
        <v>2934</v>
      </c>
      <c r="AD475" s="4">
        <v>8.2248954740050007</v>
      </c>
      <c r="AE475" s="4">
        <v>8.2248954740050007</v>
      </c>
      <c r="AF475" s="4" t="s">
        <v>2934</v>
      </c>
      <c r="AG475" s="4" t="s">
        <v>2934</v>
      </c>
      <c r="AH475" s="4" t="s">
        <v>2934</v>
      </c>
      <c r="AI475" s="4" t="s">
        <v>2934</v>
      </c>
      <c r="AJ475" s="4" t="s">
        <v>2934</v>
      </c>
    </row>
    <row r="476" spans="1:36" x14ac:dyDescent="0.3">
      <c r="A476" s="1" t="s">
        <v>1220</v>
      </c>
      <c r="B476" s="2">
        <v>4996608</v>
      </c>
      <c r="C476" s="3" t="s">
        <v>2919</v>
      </c>
      <c r="D476" s="4">
        <v>903.51789593000001</v>
      </c>
      <c r="E476" s="3" t="s">
        <v>2936</v>
      </c>
      <c r="F476" s="3" t="s">
        <v>2966</v>
      </c>
      <c r="G476" s="3" t="s">
        <v>3082</v>
      </c>
      <c r="H476" s="3" t="s">
        <v>3083</v>
      </c>
      <c r="I476" s="3" t="s">
        <v>3139</v>
      </c>
      <c r="J476" s="4">
        <v>49.91534</v>
      </c>
      <c r="K476" s="4">
        <v>17.676767999999999</v>
      </c>
      <c r="L476" s="4">
        <v>-4.0320830000000001</v>
      </c>
      <c r="M476" s="4">
        <v>1.2811710000000001</v>
      </c>
      <c r="N476" s="4">
        <v>24.230979999999999</v>
      </c>
      <c r="O476" s="4">
        <v>8.8984919999999992</v>
      </c>
      <c r="P476" s="4">
        <v>1.86951</v>
      </c>
      <c r="Q476" s="4">
        <v>4.6234690000000001</v>
      </c>
      <c r="R476" s="4">
        <v>7.333526</v>
      </c>
      <c r="S476" s="3" t="s">
        <v>4962</v>
      </c>
      <c r="T476" s="4">
        <v>44.27</v>
      </c>
      <c r="U476" s="4">
        <v>903.51789593000001</v>
      </c>
      <c r="V476" s="10">
        <v>597.69889499999999</v>
      </c>
      <c r="W476" s="4">
        <v>1.35531962954597</v>
      </c>
      <c r="X476" s="4">
        <v>49.02</v>
      </c>
      <c r="Y476" s="4">
        <v>26.52</v>
      </c>
      <c r="Z476" s="4">
        <v>24.230979999999999</v>
      </c>
      <c r="AA476" s="10">
        <v>15.6613719177</v>
      </c>
      <c r="AB476" s="10">
        <v>16.498157140499998</v>
      </c>
      <c r="AC476" s="4">
        <v>0.55571800000000005</v>
      </c>
      <c r="AD476" s="4">
        <v>0.54187877069720003</v>
      </c>
      <c r="AE476" s="4">
        <v>0.55050839595010004</v>
      </c>
      <c r="AF476" s="4">
        <v>4.6234690000000001</v>
      </c>
      <c r="AG476" s="4">
        <v>5.4656900435005999</v>
      </c>
      <c r="AH476" s="4">
        <v>5.4146259036471998</v>
      </c>
      <c r="AI476" s="4">
        <v>1.86951</v>
      </c>
      <c r="AJ476" s="4">
        <v>3.195236</v>
      </c>
    </row>
    <row r="477" spans="1:36" x14ac:dyDescent="0.3">
      <c r="A477" s="1" t="s">
        <v>1950</v>
      </c>
      <c r="B477" s="2">
        <v>4986717</v>
      </c>
      <c r="C477" s="3" t="s">
        <v>2935</v>
      </c>
      <c r="D477" s="4">
        <v>904.47583172999998</v>
      </c>
      <c r="E477" s="3" t="s">
        <v>3031</v>
      </c>
      <c r="F477" s="3" t="s">
        <v>3031</v>
      </c>
      <c r="G477" s="3" t="s">
        <v>3032</v>
      </c>
      <c r="H477" s="3" t="s">
        <v>3033</v>
      </c>
      <c r="I477" s="3" t="s">
        <v>3614</v>
      </c>
      <c r="J477" s="4">
        <v>-43.490803999999997</v>
      </c>
      <c r="K477" s="4">
        <v>-11.916807</v>
      </c>
      <c r="L477" s="4">
        <v>-14.790647</v>
      </c>
      <c r="M477" s="4">
        <v>0.83655100000000004</v>
      </c>
      <c r="N477" s="4">
        <v>29.018519000000001</v>
      </c>
      <c r="O477" s="4" t="s">
        <v>2924</v>
      </c>
      <c r="P477" s="4">
        <v>1.8989339999999999</v>
      </c>
      <c r="Q477" s="4">
        <v>7.875623</v>
      </c>
      <c r="R477" s="4" t="s">
        <v>2924</v>
      </c>
      <c r="S477" s="3" t="s">
        <v>5690</v>
      </c>
      <c r="T477" s="4">
        <v>15.67</v>
      </c>
      <c r="U477" s="4">
        <v>904.47583172999998</v>
      </c>
      <c r="V477" s="10">
        <v>1945.475831</v>
      </c>
      <c r="W477" s="4">
        <v>0.528398213146139</v>
      </c>
      <c r="X477" s="4">
        <v>28.25</v>
      </c>
      <c r="Y477" s="4">
        <v>14.94</v>
      </c>
      <c r="Z477" s="4">
        <v>29.018519000000001</v>
      </c>
      <c r="AA477" s="10">
        <v>8.7478367665000007</v>
      </c>
      <c r="AB477" s="10">
        <v>9.2600800136999997</v>
      </c>
      <c r="AC477" s="4">
        <v>1.017774</v>
      </c>
      <c r="AD477" s="4">
        <v>0.99245258920349999</v>
      </c>
      <c r="AE477" s="4">
        <v>1.028104645749</v>
      </c>
      <c r="AF477" s="4">
        <v>7.875623</v>
      </c>
      <c r="AG477" s="4">
        <v>5.9687187727511004</v>
      </c>
      <c r="AH477" s="4">
        <v>6.2802080987573996</v>
      </c>
      <c r="AI477" s="4">
        <v>1.8989339999999999</v>
      </c>
      <c r="AJ477" s="4">
        <v>2.395292</v>
      </c>
    </row>
    <row r="478" spans="1:36" x14ac:dyDescent="0.3">
      <c r="A478" s="1" t="s">
        <v>1891</v>
      </c>
      <c r="B478" s="2">
        <v>5721790</v>
      </c>
      <c r="C478" s="3" t="s">
        <v>2935</v>
      </c>
      <c r="D478" s="4">
        <v>904.63010248000001</v>
      </c>
      <c r="E478" s="3" t="s">
        <v>2930</v>
      </c>
      <c r="F478" s="3" t="s">
        <v>2953</v>
      </c>
      <c r="G478" s="3" t="s">
        <v>2954</v>
      </c>
      <c r="H478" s="3" t="s">
        <v>2955</v>
      </c>
      <c r="I478" s="3" t="s">
        <v>2971</v>
      </c>
      <c r="J478" s="4">
        <v>-1.519468</v>
      </c>
      <c r="K478" s="4">
        <v>-7.2450809999999999</v>
      </c>
      <c r="L478" s="4">
        <v>-5.8128970000000004</v>
      </c>
      <c r="M478" s="4">
        <v>0.48449599999999998</v>
      </c>
      <c r="N478" s="4">
        <v>11.090909</v>
      </c>
      <c r="O478" s="4">
        <v>19.8659</v>
      </c>
      <c r="P478" s="4">
        <v>0.86316000000000004</v>
      </c>
      <c r="Q478" s="4" t="s">
        <v>2934</v>
      </c>
      <c r="R478" s="4">
        <v>42.517995999999997</v>
      </c>
      <c r="S478" s="3" t="s">
        <v>5631</v>
      </c>
      <c r="T478" s="4">
        <v>10.37</v>
      </c>
      <c r="U478" s="4">
        <v>904.63010248000001</v>
      </c>
      <c r="V478" s="10">
        <v>1580.6602620000001</v>
      </c>
      <c r="W478" s="4">
        <v>7.9845708775313398</v>
      </c>
      <c r="X478" s="4">
        <v>11.36</v>
      </c>
      <c r="Y478" s="4">
        <v>10.234999999999999</v>
      </c>
      <c r="Z478" s="4">
        <v>11.090909</v>
      </c>
      <c r="AA478" s="10" t="s">
        <v>2934</v>
      </c>
      <c r="AB478" s="10" t="s">
        <v>2934</v>
      </c>
      <c r="AC478" s="4">
        <v>20.580029</v>
      </c>
      <c r="AD478" s="4" t="s">
        <v>2934</v>
      </c>
      <c r="AE478" s="4" t="s">
        <v>2934</v>
      </c>
      <c r="AF478" s="4" t="s">
        <v>2934</v>
      </c>
      <c r="AG478" s="4" t="s">
        <v>2934</v>
      </c>
      <c r="AH478" s="4" t="s">
        <v>2934</v>
      </c>
      <c r="AI478" s="4">
        <v>0.86316000000000004</v>
      </c>
      <c r="AJ478" s="4">
        <v>0.86316000000000004</v>
      </c>
    </row>
    <row r="479" spans="1:36" x14ac:dyDescent="0.3">
      <c r="A479" s="1" t="s">
        <v>2755</v>
      </c>
      <c r="B479" s="2">
        <v>8894585</v>
      </c>
      <c r="C479" s="3" t="s">
        <v>2940</v>
      </c>
      <c r="D479" s="4">
        <v>904.84649999999999</v>
      </c>
      <c r="E479" s="3" t="s">
        <v>2930</v>
      </c>
      <c r="F479" s="3" t="s">
        <v>2953</v>
      </c>
      <c r="G479" s="3" t="s">
        <v>2954</v>
      </c>
      <c r="H479" s="3" t="s">
        <v>2955</v>
      </c>
      <c r="I479" s="3"/>
      <c r="J479" s="4">
        <v>1.088929</v>
      </c>
      <c r="K479" s="4">
        <v>-1.4450019999999999</v>
      </c>
      <c r="L479" s="4">
        <v>-0.53571400000000002</v>
      </c>
      <c r="M479" s="4">
        <v>3.9912000000000003E-2</v>
      </c>
      <c r="N479" s="4" t="s">
        <v>2934</v>
      </c>
      <c r="O479" s="4" t="s">
        <v>2934</v>
      </c>
      <c r="P479" s="4" t="s">
        <v>2934</v>
      </c>
      <c r="Q479" s="4" t="s">
        <v>2934</v>
      </c>
      <c r="R479" s="4" t="s">
        <v>2934</v>
      </c>
      <c r="S479" s="3" t="s">
        <v>6493</v>
      </c>
      <c r="T479" s="4">
        <v>50.13</v>
      </c>
      <c r="U479" s="4">
        <v>904.84649999999999</v>
      </c>
      <c r="V479" s="10" t="s">
        <v>2934</v>
      </c>
      <c r="W479" s="4">
        <v>8.6118252543387204</v>
      </c>
      <c r="X479" s="4">
        <v>50.92</v>
      </c>
      <c r="Y479" s="4">
        <v>49.29</v>
      </c>
      <c r="Z479" s="4" t="s">
        <v>2934</v>
      </c>
      <c r="AA479" s="10" t="s">
        <v>2934</v>
      </c>
      <c r="AB479" s="10" t="s">
        <v>2934</v>
      </c>
      <c r="AC479" s="4" t="s">
        <v>2934</v>
      </c>
      <c r="AD479" s="4" t="s">
        <v>2934</v>
      </c>
      <c r="AE479" s="4" t="s">
        <v>2934</v>
      </c>
      <c r="AF479" s="4" t="s">
        <v>2934</v>
      </c>
      <c r="AG479" s="4" t="s">
        <v>2934</v>
      </c>
      <c r="AH479" s="4" t="s">
        <v>2934</v>
      </c>
      <c r="AI479" s="4" t="s">
        <v>2934</v>
      </c>
      <c r="AJ479" s="4" t="s">
        <v>2934</v>
      </c>
    </row>
    <row r="480" spans="1:36" x14ac:dyDescent="0.3">
      <c r="A480" s="1" t="s">
        <v>1352</v>
      </c>
      <c r="B480" s="2">
        <v>10829282</v>
      </c>
      <c r="C480" s="3" t="s">
        <v>2940</v>
      </c>
      <c r="D480" s="4">
        <v>905.20302327000002</v>
      </c>
      <c r="E480" s="3" t="s">
        <v>2930</v>
      </c>
      <c r="F480" s="3" t="s">
        <v>2953</v>
      </c>
      <c r="G480" s="3" t="s">
        <v>2954</v>
      </c>
      <c r="H480" s="3" t="s">
        <v>2955</v>
      </c>
      <c r="I480" s="3"/>
      <c r="J480" s="4">
        <v>0.60527500000000001</v>
      </c>
      <c r="K480" s="4">
        <v>-0.74642799999999998</v>
      </c>
      <c r="L480" s="4">
        <v>-0.72525600000000001</v>
      </c>
      <c r="M480" s="4">
        <v>-0.49176799999999998</v>
      </c>
      <c r="N480" s="4" t="s">
        <v>2934</v>
      </c>
      <c r="O480" s="4" t="s">
        <v>2934</v>
      </c>
      <c r="P480" s="4" t="s">
        <v>2934</v>
      </c>
      <c r="Q480" s="4" t="s">
        <v>2934</v>
      </c>
      <c r="R480" s="4" t="s">
        <v>2934</v>
      </c>
      <c r="S480" s="3" t="s">
        <v>5094</v>
      </c>
      <c r="T480" s="4">
        <v>23.27</v>
      </c>
      <c r="U480" s="4">
        <v>905.20302327000002</v>
      </c>
      <c r="V480" s="10" t="s">
        <v>2934</v>
      </c>
      <c r="W480" s="4">
        <v>6.4295659647614896</v>
      </c>
      <c r="X480" s="4">
        <v>23.58</v>
      </c>
      <c r="Y480" s="4">
        <v>22.858000000000001</v>
      </c>
      <c r="Z480" s="4" t="s">
        <v>2934</v>
      </c>
      <c r="AA480" s="10" t="s">
        <v>2934</v>
      </c>
      <c r="AB480" s="10" t="s">
        <v>2934</v>
      </c>
      <c r="AC480" s="4" t="s">
        <v>2934</v>
      </c>
      <c r="AD480" s="4" t="s">
        <v>2934</v>
      </c>
      <c r="AE480" s="4" t="s">
        <v>2934</v>
      </c>
      <c r="AF480" s="4" t="s">
        <v>2934</v>
      </c>
      <c r="AG480" s="4" t="s">
        <v>2934</v>
      </c>
      <c r="AH480" s="4" t="s">
        <v>2934</v>
      </c>
      <c r="AI480" s="4" t="s">
        <v>2934</v>
      </c>
      <c r="AJ480" s="4" t="s">
        <v>2934</v>
      </c>
    </row>
    <row r="481" spans="1:36" x14ac:dyDescent="0.3">
      <c r="A481" s="1" t="s">
        <v>1983</v>
      </c>
      <c r="B481" s="2">
        <v>4750422</v>
      </c>
      <c r="C481" s="3" t="s">
        <v>2935</v>
      </c>
      <c r="D481" s="4">
        <v>905.86488756000006</v>
      </c>
      <c r="E481" s="3" t="s">
        <v>3093</v>
      </c>
      <c r="F481" s="3" t="s">
        <v>3093</v>
      </c>
      <c r="G481" s="3" t="s">
        <v>3094</v>
      </c>
      <c r="H481" s="3" t="s">
        <v>3299</v>
      </c>
      <c r="I481" s="3" t="s">
        <v>3300</v>
      </c>
      <c r="J481" s="4">
        <v>-55.485289999999999</v>
      </c>
      <c r="K481" s="4">
        <v>-9.3505040000000008</v>
      </c>
      <c r="L481" s="4">
        <v>-6.9540230000000003</v>
      </c>
      <c r="M481" s="4">
        <v>7.2895960000000004</v>
      </c>
      <c r="N481" s="4">
        <v>3.04495</v>
      </c>
      <c r="O481" s="4" t="s">
        <v>2924</v>
      </c>
      <c r="P481" s="4">
        <v>0.72283200000000003</v>
      </c>
      <c r="Q481" s="4">
        <v>4.4590230000000002</v>
      </c>
      <c r="R481" s="4" t="s">
        <v>2924</v>
      </c>
      <c r="S481" s="3" t="s">
        <v>5722</v>
      </c>
      <c r="T481" s="4">
        <v>16.190000000000001</v>
      </c>
      <c r="U481" s="4">
        <v>905.86488756000006</v>
      </c>
      <c r="V481" s="10">
        <v>2227.4158870000001</v>
      </c>
      <c r="W481" s="4">
        <v>0</v>
      </c>
      <c r="X481" s="4">
        <v>40.695</v>
      </c>
      <c r="Y481" s="4">
        <v>14.835000000000001</v>
      </c>
      <c r="Z481" s="4">
        <v>3.04495</v>
      </c>
      <c r="AA481" s="10">
        <v>9.8864191499</v>
      </c>
      <c r="AB481" s="10">
        <v>24.634814363899999</v>
      </c>
      <c r="AC481" s="4">
        <v>0.26753300000000002</v>
      </c>
      <c r="AD481" s="4">
        <v>0.31588989238120002</v>
      </c>
      <c r="AE481" s="4">
        <v>0.28325700213080002</v>
      </c>
      <c r="AF481" s="4">
        <v>4.4590230000000002</v>
      </c>
      <c r="AG481" s="4">
        <v>6.3946777247810997</v>
      </c>
      <c r="AH481" s="4">
        <v>8.4313347066487001</v>
      </c>
      <c r="AI481" s="4">
        <v>0.72283200000000003</v>
      </c>
      <c r="AJ481" s="4">
        <v>0.81295499999999998</v>
      </c>
    </row>
    <row r="482" spans="1:36" x14ac:dyDescent="0.3">
      <c r="A482" s="1" t="s">
        <v>2744</v>
      </c>
      <c r="B482" s="2">
        <v>4090265</v>
      </c>
      <c r="C482" s="3" t="s">
        <v>2935</v>
      </c>
      <c r="D482" s="4">
        <v>906.80551962000004</v>
      </c>
      <c r="E482" s="3" t="s">
        <v>2936</v>
      </c>
      <c r="F482" s="3" t="s">
        <v>2966</v>
      </c>
      <c r="G482" s="3" t="s">
        <v>2967</v>
      </c>
      <c r="H482" s="3" t="s">
        <v>2999</v>
      </c>
      <c r="I482" s="3" t="s">
        <v>3716</v>
      </c>
      <c r="J482" s="4">
        <v>18.149170999999999</v>
      </c>
      <c r="K482" s="4">
        <v>21.127158999999999</v>
      </c>
      <c r="L482" s="4">
        <v>-4.1461230000000002</v>
      </c>
      <c r="M482" s="4">
        <v>-0.326264</v>
      </c>
      <c r="N482" s="4">
        <v>41.849314999999997</v>
      </c>
      <c r="O482" s="4">
        <v>22.932976</v>
      </c>
      <c r="P482" s="4">
        <v>9.3650099999999998</v>
      </c>
      <c r="Q482" s="4">
        <v>7.5538850000000002</v>
      </c>
      <c r="R482" s="4">
        <v>20.862428000000001</v>
      </c>
      <c r="S482" s="3" t="s">
        <v>6482</v>
      </c>
      <c r="T482" s="4">
        <v>42.77</v>
      </c>
      <c r="U482" s="4">
        <v>906.80551962000004</v>
      </c>
      <c r="V482" s="10">
        <v>1576.6545189999999</v>
      </c>
      <c r="W482" s="4">
        <v>0</v>
      </c>
      <c r="X482" s="4">
        <v>47.49</v>
      </c>
      <c r="Y482" s="4">
        <v>29.46</v>
      </c>
      <c r="Z482" s="4">
        <v>40.425331</v>
      </c>
      <c r="AA482" s="10">
        <v>43.754475703300002</v>
      </c>
      <c r="AB482" s="10">
        <v>63.520116436199999</v>
      </c>
      <c r="AC482" s="4">
        <v>1.1266499999999999</v>
      </c>
      <c r="AD482" s="4">
        <v>1.1619001023019999</v>
      </c>
      <c r="AE482" s="4">
        <v>1.1605859864404999</v>
      </c>
      <c r="AF482" s="4">
        <v>7.5538850000000002</v>
      </c>
      <c r="AG482" s="4">
        <v>9.4031060249127005</v>
      </c>
      <c r="AH482" s="4">
        <v>9.4021555691056005</v>
      </c>
      <c r="AI482" s="4">
        <v>9.3650099999999998</v>
      </c>
      <c r="AJ482" s="4" t="s">
        <v>2924</v>
      </c>
    </row>
    <row r="483" spans="1:36" x14ac:dyDescent="0.3">
      <c r="A483" s="1" t="s">
        <v>836</v>
      </c>
      <c r="B483" s="2">
        <v>5724385</v>
      </c>
      <c r="C483" s="3" t="s">
        <v>2935</v>
      </c>
      <c r="D483" s="4">
        <v>907.18710655999996</v>
      </c>
      <c r="E483" s="3" t="s">
        <v>2930</v>
      </c>
      <c r="F483" s="3" t="s">
        <v>2953</v>
      </c>
      <c r="G483" s="3" t="s">
        <v>2954</v>
      </c>
      <c r="H483" s="3" t="s">
        <v>2955</v>
      </c>
      <c r="I483" s="3" t="s">
        <v>2971</v>
      </c>
      <c r="J483" s="4">
        <v>8.6229089999999999</v>
      </c>
      <c r="K483" s="4">
        <v>-2.201622</v>
      </c>
      <c r="L483" s="4">
        <v>-0.70588200000000001</v>
      </c>
      <c r="M483" s="4">
        <v>-0.23640700000000001</v>
      </c>
      <c r="N483" s="4">
        <v>8.3481699999999996</v>
      </c>
      <c r="O483" s="4" t="s">
        <v>2934</v>
      </c>
      <c r="P483" s="4">
        <v>0.90655200000000002</v>
      </c>
      <c r="Q483" s="4" t="s">
        <v>2934</v>
      </c>
      <c r="R483" s="4" t="s">
        <v>2934</v>
      </c>
      <c r="S483" s="3" t="s">
        <v>4579</v>
      </c>
      <c r="T483" s="5">
        <v>8.44</v>
      </c>
      <c r="U483" s="4">
        <v>907.18710655999996</v>
      </c>
      <c r="V483" s="10">
        <v>907.04202599999996</v>
      </c>
      <c r="W483" s="4">
        <v>9.4407582938388597</v>
      </c>
      <c r="X483" s="4">
        <v>8.7200000000000006</v>
      </c>
      <c r="Y483" s="4">
        <v>7.63</v>
      </c>
      <c r="Z483" s="4">
        <v>8.3481699999999996</v>
      </c>
      <c r="AA483" s="10" t="s">
        <v>2934</v>
      </c>
      <c r="AB483" s="10" t="s">
        <v>2934</v>
      </c>
      <c r="AC483" s="4">
        <v>36.187064999999997</v>
      </c>
      <c r="AD483" s="4" t="s">
        <v>2934</v>
      </c>
      <c r="AE483" s="4" t="s">
        <v>2934</v>
      </c>
      <c r="AF483" s="4" t="s">
        <v>2934</v>
      </c>
      <c r="AG483" s="4" t="s">
        <v>2934</v>
      </c>
      <c r="AH483" s="4" t="s">
        <v>2934</v>
      </c>
      <c r="AI483" s="4">
        <v>0.90655200000000002</v>
      </c>
      <c r="AJ483" s="4">
        <v>0.90655200000000002</v>
      </c>
    </row>
    <row r="484" spans="1:36" x14ac:dyDescent="0.3">
      <c r="A484" s="1" t="s">
        <v>1971</v>
      </c>
      <c r="B484" s="2">
        <v>4535148</v>
      </c>
      <c r="C484" s="3" t="s">
        <v>2919</v>
      </c>
      <c r="D484" s="4">
        <v>907.30416600000001</v>
      </c>
      <c r="E484" s="3" t="s">
        <v>2920</v>
      </c>
      <c r="F484" s="3" t="s">
        <v>2921</v>
      </c>
      <c r="G484" s="3" t="s">
        <v>3109</v>
      </c>
      <c r="H484" s="3" t="s">
        <v>3109</v>
      </c>
      <c r="I484" s="3" t="s">
        <v>3048</v>
      </c>
      <c r="J484" s="4">
        <v>-41.760522000000002</v>
      </c>
      <c r="K484" s="4">
        <v>35.144429000000002</v>
      </c>
      <c r="L484" s="4">
        <v>18.088941999999999</v>
      </c>
      <c r="M484" s="4">
        <v>3.5300319999999998</v>
      </c>
      <c r="N484" s="4" t="s">
        <v>2924</v>
      </c>
      <c r="O484" s="4">
        <v>4.7020819999999999</v>
      </c>
      <c r="P484" s="4">
        <v>1.2097519999999999</v>
      </c>
      <c r="Q484" s="4">
        <v>5.6765720000000002</v>
      </c>
      <c r="R484" s="4">
        <v>6.2365089999999999</v>
      </c>
      <c r="S484" s="3" t="s">
        <v>5711</v>
      </c>
      <c r="T484" s="4">
        <v>19.649999999999999</v>
      </c>
      <c r="U484" s="4">
        <v>907.30416600000001</v>
      </c>
      <c r="V484" s="10">
        <v>1097.917166</v>
      </c>
      <c r="W484" s="4">
        <v>0</v>
      </c>
      <c r="X484" s="4">
        <v>35.950000000000003</v>
      </c>
      <c r="Y484" s="5">
        <v>11.164</v>
      </c>
      <c r="Z484" s="4" t="s">
        <v>2924</v>
      </c>
      <c r="AA484" s="10">
        <v>7.4053137365000001</v>
      </c>
      <c r="AB484" s="10">
        <v>6.3388119163000001</v>
      </c>
      <c r="AC484" s="4">
        <v>1.5798350000000001</v>
      </c>
      <c r="AD484" s="4">
        <v>1.7389884991505999</v>
      </c>
      <c r="AE484" s="4">
        <v>1.5814720660353001</v>
      </c>
      <c r="AF484" s="4">
        <v>5.6765720000000002</v>
      </c>
      <c r="AG484" s="4">
        <v>5.3945018970272001</v>
      </c>
      <c r="AH484" s="4">
        <v>4.9274480235066997</v>
      </c>
      <c r="AI484" s="4">
        <v>1.2097519999999999</v>
      </c>
      <c r="AJ484" s="4">
        <v>2.9319609999999998</v>
      </c>
    </row>
    <row r="485" spans="1:36" x14ac:dyDescent="0.3">
      <c r="A485" s="1" t="s">
        <v>19</v>
      </c>
      <c r="B485" s="2">
        <v>5726755</v>
      </c>
      <c r="C485" s="3" t="s">
        <v>2935</v>
      </c>
      <c r="D485" s="4">
        <v>908.81520276000003</v>
      </c>
      <c r="E485" s="3" t="s">
        <v>2930</v>
      </c>
      <c r="F485" s="3" t="s">
        <v>2953</v>
      </c>
      <c r="G485" s="3" t="s">
        <v>2954</v>
      </c>
      <c r="H485" s="3" t="s">
        <v>2955</v>
      </c>
      <c r="I485" s="3"/>
      <c r="J485" s="4">
        <v>6.9478910000000003</v>
      </c>
      <c r="K485" s="4">
        <v>-4.7513810000000003</v>
      </c>
      <c r="L485" s="4">
        <v>-0.91954000000000002</v>
      </c>
      <c r="M485" s="4">
        <v>1.650943</v>
      </c>
      <c r="N485" s="4">
        <v>17.205589</v>
      </c>
      <c r="O485" s="4" t="s">
        <v>2934</v>
      </c>
      <c r="P485" s="4">
        <v>0.92123500000000003</v>
      </c>
      <c r="Q485" s="4" t="s">
        <v>2934</v>
      </c>
      <c r="R485" s="4" t="s">
        <v>2934</v>
      </c>
      <c r="S485" s="3" t="s">
        <v>3766</v>
      </c>
      <c r="T485" s="4">
        <v>8.6199999999999992</v>
      </c>
      <c r="U485" s="4">
        <v>908.81520276000003</v>
      </c>
      <c r="V485" s="10">
        <v>967.834292</v>
      </c>
      <c r="W485" s="4">
        <v>10.469837587007</v>
      </c>
      <c r="X485" s="5">
        <v>9.14</v>
      </c>
      <c r="Y485" s="4">
        <v>7.73</v>
      </c>
      <c r="Z485" s="4">
        <v>17.205589</v>
      </c>
      <c r="AA485" s="10" t="s">
        <v>2934</v>
      </c>
      <c r="AB485" s="10" t="s">
        <v>2934</v>
      </c>
      <c r="AC485" s="4">
        <v>13.690042999999999</v>
      </c>
      <c r="AD485" s="4" t="s">
        <v>2934</v>
      </c>
      <c r="AE485" s="4" t="s">
        <v>2934</v>
      </c>
      <c r="AF485" s="4" t="s">
        <v>2934</v>
      </c>
      <c r="AG485" s="4" t="s">
        <v>2934</v>
      </c>
      <c r="AH485" s="4" t="s">
        <v>2934</v>
      </c>
      <c r="AI485" s="4">
        <v>0.92123500000000003</v>
      </c>
      <c r="AJ485" s="4">
        <v>0.92123500000000003</v>
      </c>
    </row>
    <row r="486" spans="1:36" x14ac:dyDescent="0.3">
      <c r="A486" s="1" t="s">
        <v>1259</v>
      </c>
      <c r="B486" s="2">
        <v>4094394</v>
      </c>
      <c r="C486" s="3" t="s">
        <v>2935</v>
      </c>
      <c r="D486" s="4">
        <v>910.38049756999999</v>
      </c>
      <c r="E486" s="3" t="s">
        <v>2925</v>
      </c>
      <c r="F486" s="3" t="s">
        <v>2996</v>
      </c>
      <c r="G486" s="3" t="s">
        <v>3230</v>
      </c>
      <c r="H486" s="3" t="s">
        <v>3231</v>
      </c>
      <c r="I486" s="3" t="s">
        <v>3510</v>
      </c>
      <c r="J486" s="4">
        <v>-14.361907</v>
      </c>
      <c r="K486" s="4">
        <v>-35.399903000000002</v>
      </c>
      <c r="L486" s="4">
        <v>-30.049339</v>
      </c>
      <c r="M486" s="4">
        <v>-1.1643429999999999</v>
      </c>
      <c r="N486" s="4">
        <v>4.1927260000000004</v>
      </c>
      <c r="O486" s="4" t="s">
        <v>2924</v>
      </c>
      <c r="P486" s="4">
        <v>1.2133659999999999</v>
      </c>
      <c r="Q486" s="4">
        <v>5.9859359999999997</v>
      </c>
      <c r="R486" s="4" t="s">
        <v>2924</v>
      </c>
      <c r="S486" s="3" t="s">
        <v>5001</v>
      </c>
      <c r="T486" s="4">
        <v>133.27000000000001</v>
      </c>
      <c r="U486" s="4">
        <v>910.38049756999999</v>
      </c>
      <c r="V486" s="10">
        <v>1984.864497</v>
      </c>
      <c r="W486" s="4">
        <v>0</v>
      </c>
      <c r="X486" s="4">
        <v>240.34</v>
      </c>
      <c r="Y486" s="4">
        <v>125.63</v>
      </c>
      <c r="Z486" s="4">
        <v>4.1927260000000004</v>
      </c>
      <c r="AA486" s="10">
        <v>4.4557004345999998</v>
      </c>
      <c r="AB486" s="10">
        <v>4.4557004345999998</v>
      </c>
      <c r="AC486" s="4">
        <v>0.66053899999999999</v>
      </c>
      <c r="AD486" s="4">
        <v>0.58535034858000001</v>
      </c>
      <c r="AE486" s="4">
        <v>0.58535034858000001</v>
      </c>
      <c r="AF486" s="4">
        <v>5.9859359999999997</v>
      </c>
      <c r="AG486" s="4" t="s">
        <v>2934</v>
      </c>
      <c r="AH486" s="4" t="s">
        <v>2934</v>
      </c>
      <c r="AI486" s="4">
        <v>1.2133659999999999</v>
      </c>
      <c r="AJ486" s="4">
        <v>1.2133659999999999</v>
      </c>
    </row>
    <row r="487" spans="1:36" x14ac:dyDescent="0.3">
      <c r="A487" s="1" t="s">
        <v>1315</v>
      </c>
      <c r="B487" s="2">
        <v>8390123</v>
      </c>
      <c r="C487" s="3" t="s">
        <v>2935</v>
      </c>
      <c r="D487" s="4">
        <v>911.84222711999996</v>
      </c>
      <c r="E487" s="3" t="s">
        <v>3093</v>
      </c>
      <c r="F487" s="3" t="s">
        <v>3093</v>
      </c>
      <c r="G487" s="3" t="s">
        <v>3172</v>
      </c>
      <c r="H487" s="3" t="s">
        <v>3173</v>
      </c>
      <c r="I487" s="3" t="s">
        <v>3174</v>
      </c>
      <c r="J487" s="4">
        <v>-14.609572</v>
      </c>
      <c r="K487" s="4">
        <v>-9.3582889999999992</v>
      </c>
      <c r="L487" s="4">
        <v>-16.911764999999999</v>
      </c>
      <c r="M487" s="4">
        <v>8.1339710000000007</v>
      </c>
      <c r="N487" s="4">
        <v>1.972364</v>
      </c>
      <c r="O487" s="4">
        <v>3.377335</v>
      </c>
      <c r="P487" s="4">
        <v>1.006607</v>
      </c>
      <c r="Q487" s="4">
        <v>7.6494179999999998</v>
      </c>
      <c r="R487" s="4" t="s">
        <v>2924</v>
      </c>
      <c r="S487" s="3" t="s">
        <v>5057</v>
      </c>
      <c r="T487" s="4">
        <v>13.56</v>
      </c>
      <c r="U487" s="4">
        <v>911.84222711999996</v>
      </c>
      <c r="V487" s="10">
        <v>869.92622700000004</v>
      </c>
      <c r="W487" s="4">
        <v>0</v>
      </c>
      <c r="X487" s="4">
        <v>17.879000000000001</v>
      </c>
      <c r="Y487" s="4">
        <v>12.54</v>
      </c>
      <c r="Z487" s="4">
        <v>1.972364</v>
      </c>
      <c r="AA487" s="10">
        <v>12.732394366099999</v>
      </c>
      <c r="AB487" s="10">
        <v>12.042628774400001</v>
      </c>
      <c r="AC487" s="4">
        <v>1.601172</v>
      </c>
      <c r="AD487" s="4">
        <v>0.96765987430480005</v>
      </c>
      <c r="AE487" s="4">
        <v>1.3742910379147</v>
      </c>
      <c r="AF487" s="4">
        <v>7.6494179999999998</v>
      </c>
      <c r="AG487" s="4">
        <v>5.3699149814815001</v>
      </c>
      <c r="AH487" s="4">
        <v>6.8498128110236003</v>
      </c>
      <c r="AI487" s="4">
        <v>1.006607</v>
      </c>
      <c r="AJ487" s="4">
        <v>1.0777300000000001</v>
      </c>
    </row>
    <row r="488" spans="1:36" x14ac:dyDescent="0.3">
      <c r="A488" s="1" t="s">
        <v>2681</v>
      </c>
      <c r="B488" s="2">
        <v>4106316</v>
      </c>
      <c r="C488" s="3" t="s">
        <v>2935</v>
      </c>
      <c r="D488" s="4">
        <v>912.74282173999995</v>
      </c>
      <c r="E488" s="3" t="s">
        <v>2930</v>
      </c>
      <c r="F488" s="3" t="s">
        <v>2953</v>
      </c>
      <c r="G488" s="3" t="s">
        <v>2953</v>
      </c>
      <c r="H488" s="3" t="s">
        <v>3414</v>
      </c>
      <c r="I488" s="3" t="s">
        <v>3635</v>
      </c>
      <c r="J488" s="5">
        <v>-19.160838999999999</v>
      </c>
      <c r="K488" s="4">
        <v>-31.108463</v>
      </c>
      <c r="L488" s="4">
        <v>-11.890243999999999</v>
      </c>
      <c r="M488" s="4">
        <v>-1.70068</v>
      </c>
      <c r="N488" s="4" t="s">
        <v>2924</v>
      </c>
      <c r="O488" s="4" t="s">
        <v>2924</v>
      </c>
      <c r="P488" s="4">
        <v>5.4786729999999997</v>
      </c>
      <c r="Q488" s="4">
        <v>46.449686999999997</v>
      </c>
      <c r="R488" s="4" t="s">
        <v>2924</v>
      </c>
      <c r="S488" s="3" t="s">
        <v>6419</v>
      </c>
      <c r="T488" s="5">
        <v>5.78</v>
      </c>
      <c r="U488" s="4">
        <v>912.74282173999995</v>
      </c>
      <c r="V488" s="10">
        <v>14515.062821</v>
      </c>
      <c r="W488" s="4">
        <v>6.9204152249134996</v>
      </c>
      <c r="X488" s="4">
        <v>9.74</v>
      </c>
      <c r="Y488" s="4">
        <v>5.44</v>
      </c>
      <c r="Z488" s="4" t="s">
        <v>2924</v>
      </c>
      <c r="AA488" s="10">
        <v>14.504391468</v>
      </c>
      <c r="AB488" s="10">
        <v>27.967290850099999</v>
      </c>
      <c r="AC488" s="4">
        <v>5.3218110000000003</v>
      </c>
      <c r="AD488" s="4">
        <v>5.4660902854118998</v>
      </c>
      <c r="AE488" s="4">
        <v>6.6878292755656004</v>
      </c>
      <c r="AF488" s="4">
        <v>46.449686999999997</v>
      </c>
      <c r="AG488" s="4">
        <v>14.2668201503833</v>
      </c>
      <c r="AH488" s="4">
        <v>27.087921659046401</v>
      </c>
      <c r="AI488" s="4">
        <v>5.4786729999999997</v>
      </c>
      <c r="AJ488" s="4" t="s">
        <v>2924</v>
      </c>
    </row>
    <row r="489" spans="1:36" x14ac:dyDescent="0.3">
      <c r="A489" s="1" t="s">
        <v>2536</v>
      </c>
      <c r="B489" s="2">
        <v>14905953</v>
      </c>
      <c r="C489" s="3" t="s">
        <v>2919</v>
      </c>
      <c r="D489" s="4">
        <v>914.69706646999998</v>
      </c>
      <c r="E489" s="3" t="s">
        <v>2920</v>
      </c>
      <c r="F489" s="3" t="s">
        <v>2960</v>
      </c>
      <c r="G489" s="3" t="s">
        <v>2973</v>
      </c>
      <c r="H489" s="3" t="s">
        <v>3004</v>
      </c>
      <c r="I489" s="3" t="s">
        <v>3277</v>
      </c>
      <c r="J489" s="4">
        <v>91.307471000000007</v>
      </c>
      <c r="K489" s="4">
        <v>-22.564699000000001</v>
      </c>
      <c r="L489" s="4">
        <v>-15.164065000000001</v>
      </c>
      <c r="M489" s="4">
        <v>-2.7392259999999999</v>
      </c>
      <c r="N489" s="4">
        <v>39.104258000000002</v>
      </c>
      <c r="O489" s="4">
        <v>170.705128</v>
      </c>
      <c r="P489" s="4">
        <v>4.8051250000000003</v>
      </c>
      <c r="Q489" s="4">
        <v>14.128375999999999</v>
      </c>
      <c r="R489" s="4">
        <v>214.52974399999999</v>
      </c>
      <c r="S489" s="3" t="s">
        <v>6274</v>
      </c>
      <c r="T489" s="4">
        <v>26.63</v>
      </c>
      <c r="U489" s="4">
        <v>914.69706646999998</v>
      </c>
      <c r="V489" s="10">
        <v>1305.0380660000001</v>
      </c>
      <c r="W489" s="4">
        <v>0</v>
      </c>
      <c r="X489" s="4">
        <v>37.130000000000003</v>
      </c>
      <c r="Y489" s="4">
        <v>13.77</v>
      </c>
      <c r="Z489" s="4">
        <v>39.104258000000002</v>
      </c>
      <c r="AA489" s="10">
        <v>26.044009779900001</v>
      </c>
      <c r="AB489" s="10">
        <v>28.450854700800001</v>
      </c>
      <c r="AC489" s="4">
        <v>2.0006650000000001</v>
      </c>
      <c r="AD489" s="4">
        <v>1.6521215419604001</v>
      </c>
      <c r="AE489" s="4">
        <v>1.8935274676803999</v>
      </c>
      <c r="AF489" s="4">
        <v>14.128375999999999</v>
      </c>
      <c r="AG489" s="4">
        <v>21.162493469007199</v>
      </c>
      <c r="AH489" s="4">
        <v>24.126713612246</v>
      </c>
      <c r="AI489" s="4">
        <v>4.8051250000000003</v>
      </c>
      <c r="AJ489" s="4" t="s">
        <v>2924</v>
      </c>
    </row>
    <row r="490" spans="1:36" x14ac:dyDescent="0.3">
      <c r="A490" s="1" t="s">
        <v>515</v>
      </c>
      <c r="B490" s="2">
        <v>103092</v>
      </c>
      <c r="C490" s="3" t="s">
        <v>2935</v>
      </c>
      <c r="D490" s="4">
        <v>914.790842</v>
      </c>
      <c r="E490" s="3" t="s">
        <v>2976</v>
      </c>
      <c r="F490" s="3" t="s">
        <v>2977</v>
      </c>
      <c r="G490" s="3" t="s">
        <v>2978</v>
      </c>
      <c r="H490" s="3" t="s">
        <v>2978</v>
      </c>
      <c r="I490" s="3" t="s">
        <v>2979</v>
      </c>
      <c r="J490" s="4">
        <v>21.826371999999999</v>
      </c>
      <c r="K490" s="4">
        <v>17.821781999999999</v>
      </c>
      <c r="L490" s="4">
        <v>-4.8</v>
      </c>
      <c r="M490" s="4">
        <v>0.60872499999999996</v>
      </c>
      <c r="N490" s="4">
        <v>29.1666666666667</v>
      </c>
      <c r="O490" s="4">
        <v>4.5171580000000002</v>
      </c>
      <c r="P490" s="4">
        <v>3.015101</v>
      </c>
      <c r="Q490" s="4">
        <v>8.0274420000000006</v>
      </c>
      <c r="R490" s="4">
        <v>10.972388</v>
      </c>
      <c r="S490" s="3" t="s">
        <v>4258</v>
      </c>
      <c r="T490" s="4">
        <v>29.75</v>
      </c>
      <c r="U490" s="4">
        <v>914.790842</v>
      </c>
      <c r="V490" s="10">
        <v>2614.545842</v>
      </c>
      <c r="W490" s="4">
        <v>5.3781512605042003</v>
      </c>
      <c r="X490" s="4">
        <v>32.200000000000003</v>
      </c>
      <c r="Y490" s="4">
        <v>20.97</v>
      </c>
      <c r="Z490" s="4">
        <v>29.426310999999998</v>
      </c>
      <c r="AA490" s="10" t="s">
        <v>2934</v>
      </c>
      <c r="AB490" s="10">
        <v>28.066037735799998</v>
      </c>
      <c r="AC490" s="4">
        <v>4.9935939999999999</v>
      </c>
      <c r="AD490" s="4" t="s">
        <v>2934</v>
      </c>
      <c r="AE490" s="4">
        <v>5.1165280665362003</v>
      </c>
      <c r="AF490" s="4">
        <v>8.0274420000000006</v>
      </c>
      <c r="AG490" s="4" t="s">
        <v>2934</v>
      </c>
      <c r="AH490" s="4">
        <v>7.0283490376344</v>
      </c>
      <c r="AI490" s="4">
        <v>3.015101</v>
      </c>
      <c r="AJ490" s="4">
        <v>15.382626999999999</v>
      </c>
    </row>
    <row r="491" spans="1:36" x14ac:dyDescent="0.3">
      <c r="A491" s="1" t="s">
        <v>93</v>
      </c>
      <c r="B491" s="2">
        <v>5721147</v>
      </c>
      <c r="C491" s="3" t="s">
        <v>2935</v>
      </c>
      <c r="D491" s="4">
        <v>914.89687297</v>
      </c>
      <c r="E491" s="3" t="s">
        <v>2930</v>
      </c>
      <c r="F491" s="3" t="s">
        <v>2953</v>
      </c>
      <c r="G491" s="3" t="s">
        <v>2954</v>
      </c>
      <c r="H491" s="3" t="s">
        <v>2955</v>
      </c>
      <c r="I491" s="3" t="s">
        <v>3001</v>
      </c>
      <c r="J491" s="4">
        <v>4.8418970000000003</v>
      </c>
      <c r="K491" s="4">
        <v>-6.1892129999999996</v>
      </c>
      <c r="L491" s="4">
        <v>-3.2816770000000002</v>
      </c>
      <c r="M491" s="4">
        <v>0.28355399999999997</v>
      </c>
      <c r="N491" s="4">
        <v>6.0524810000000002</v>
      </c>
      <c r="O491" s="4" t="s">
        <v>2934</v>
      </c>
      <c r="P491" s="4">
        <v>0.92486100000000004</v>
      </c>
      <c r="Q491" s="4" t="s">
        <v>2934</v>
      </c>
      <c r="R491" s="4" t="s">
        <v>2934</v>
      </c>
      <c r="S491" s="3" t="s">
        <v>3840</v>
      </c>
      <c r="T491" s="4">
        <v>10.61</v>
      </c>
      <c r="U491" s="4">
        <v>914.89687297</v>
      </c>
      <c r="V491" s="10">
        <v>923.73063200000001</v>
      </c>
      <c r="W491" s="4">
        <v>7.4081055607917099</v>
      </c>
      <c r="X491" s="4">
        <v>11.36</v>
      </c>
      <c r="Y491" s="5">
        <v>9.9700000000000006</v>
      </c>
      <c r="Z491" s="4">
        <v>6.0524810000000002</v>
      </c>
      <c r="AA491" s="10" t="s">
        <v>2934</v>
      </c>
      <c r="AB491" s="10" t="s">
        <v>2934</v>
      </c>
      <c r="AC491" s="4">
        <v>12.205918</v>
      </c>
      <c r="AD491" s="4" t="s">
        <v>2934</v>
      </c>
      <c r="AE491" s="4" t="s">
        <v>2934</v>
      </c>
      <c r="AF491" s="4" t="s">
        <v>2934</v>
      </c>
      <c r="AG491" s="4" t="s">
        <v>2934</v>
      </c>
      <c r="AH491" s="4" t="s">
        <v>2934</v>
      </c>
      <c r="AI491" s="4">
        <v>0.92486100000000004</v>
      </c>
      <c r="AJ491" s="4">
        <v>0.92486100000000004</v>
      </c>
    </row>
    <row r="492" spans="1:36" x14ac:dyDescent="0.3">
      <c r="A492" s="1" t="s">
        <v>211</v>
      </c>
      <c r="B492" s="2">
        <v>4260944</v>
      </c>
      <c r="C492" s="3" t="s">
        <v>2940</v>
      </c>
      <c r="D492" s="4">
        <v>916.21617543000002</v>
      </c>
      <c r="E492" s="3" t="s">
        <v>2936</v>
      </c>
      <c r="F492" s="3" t="s">
        <v>2937</v>
      </c>
      <c r="G492" s="3" t="s">
        <v>2993</v>
      </c>
      <c r="H492" s="3" t="s">
        <v>2994</v>
      </c>
      <c r="I492" s="3" t="s">
        <v>3183</v>
      </c>
      <c r="J492" s="4">
        <v>-64.107142999999994</v>
      </c>
      <c r="K492" s="4">
        <v>-10.401189</v>
      </c>
      <c r="L492" s="4">
        <v>-13.857143000000001</v>
      </c>
      <c r="M492" s="4">
        <v>7.1047960000000003</v>
      </c>
      <c r="N492" s="4" t="s">
        <v>2924</v>
      </c>
      <c r="O492" s="4">
        <v>5.092905</v>
      </c>
      <c r="P492" s="4">
        <v>14.221698</v>
      </c>
      <c r="Q492" s="4">
        <v>10.89484</v>
      </c>
      <c r="R492" s="4">
        <v>7.3405170000000002</v>
      </c>
      <c r="S492" s="3" t="s">
        <v>3958</v>
      </c>
      <c r="T492" s="4">
        <v>6.03</v>
      </c>
      <c r="U492" s="4">
        <v>916.21617543000002</v>
      </c>
      <c r="V492" s="10">
        <v>1669.6941750000001</v>
      </c>
      <c r="W492" s="4">
        <v>0</v>
      </c>
      <c r="X492" s="4">
        <v>17.754999999999999</v>
      </c>
      <c r="Y492" s="4">
        <v>5.15</v>
      </c>
      <c r="Z492" s="4" t="s">
        <v>2924</v>
      </c>
      <c r="AA492" s="10">
        <v>8.5483413666000008</v>
      </c>
      <c r="AB492" s="10">
        <v>9.8481136697</v>
      </c>
      <c r="AC492" s="4">
        <v>1.6999709999999999</v>
      </c>
      <c r="AD492" s="4">
        <v>1.5375019130211001</v>
      </c>
      <c r="AE492" s="4">
        <v>1.8374454475873001</v>
      </c>
      <c r="AF492" s="4">
        <v>10.89484</v>
      </c>
      <c r="AG492" s="4">
        <v>7.6238157520445</v>
      </c>
      <c r="AH492" s="4">
        <v>9.4209786352876996</v>
      </c>
      <c r="AI492" s="4">
        <v>14.221698</v>
      </c>
      <c r="AJ492" s="4" t="s">
        <v>2924</v>
      </c>
    </row>
    <row r="493" spans="1:36" x14ac:dyDescent="0.3">
      <c r="A493" s="1" t="s">
        <v>212</v>
      </c>
      <c r="B493" s="2">
        <v>29279924</v>
      </c>
      <c r="C493" s="3" t="s">
        <v>2940</v>
      </c>
      <c r="D493" s="4">
        <v>918.58460886</v>
      </c>
      <c r="E493" s="3" t="s">
        <v>2920</v>
      </c>
      <c r="F493" s="3" t="s">
        <v>2921</v>
      </c>
      <c r="G493" s="3" t="s">
        <v>2941</v>
      </c>
      <c r="H493" s="3" t="s">
        <v>2941</v>
      </c>
      <c r="I493" s="3" t="s">
        <v>2942</v>
      </c>
      <c r="J493" s="4">
        <v>36.299999999999997</v>
      </c>
      <c r="K493" s="4">
        <v>18.521739</v>
      </c>
      <c r="L493" s="4">
        <v>-6.3552039999999996</v>
      </c>
      <c r="M493" s="4">
        <v>4.484477</v>
      </c>
      <c r="N493" s="4" t="s">
        <v>2924</v>
      </c>
      <c r="O493" s="4" t="s">
        <v>2924</v>
      </c>
      <c r="P493" s="4">
        <v>3.3098589999999999</v>
      </c>
      <c r="Q493" s="4" t="s">
        <v>2924</v>
      </c>
      <c r="R493" s="4" t="s">
        <v>2924</v>
      </c>
      <c r="S493" s="3" t="s">
        <v>3959</v>
      </c>
      <c r="T493" s="4">
        <v>27.26</v>
      </c>
      <c r="U493" s="4">
        <v>918.58460886</v>
      </c>
      <c r="V493" s="10">
        <v>635.94260799999995</v>
      </c>
      <c r="W493" s="4">
        <v>0</v>
      </c>
      <c r="X493" s="4">
        <v>36.369999999999997</v>
      </c>
      <c r="Y493" s="4">
        <v>14.35</v>
      </c>
      <c r="Z493" s="4" t="s">
        <v>2924</v>
      </c>
      <c r="AA493" s="10" t="s">
        <v>2924</v>
      </c>
      <c r="AB493" s="10" t="s">
        <v>2924</v>
      </c>
      <c r="AC493" s="4" t="s">
        <v>2934</v>
      </c>
      <c r="AD493" s="4" t="s">
        <v>2934</v>
      </c>
      <c r="AE493" s="4" t="s">
        <v>2934</v>
      </c>
      <c r="AF493" s="4" t="s">
        <v>2924</v>
      </c>
      <c r="AG493" s="4" t="s">
        <v>2924</v>
      </c>
      <c r="AH493" s="4" t="s">
        <v>2924</v>
      </c>
      <c r="AI493" s="4">
        <v>3.3098589999999999</v>
      </c>
      <c r="AJ493" s="4">
        <v>3.3098589999999999</v>
      </c>
    </row>
    <row r="494" spans="1:36" x14ac:dyDescent="0.3">
      <c r="A494" s="1" t="s">
        <v>1431</v>
      </c>
      <c r="B494" s="2">
        <v>5730726</v>
      </c>
      <c r="C494" s="3" t="s">
        <v>2940</v>
      </c>
      <c r="D494" s="4">
        <v>921.37350000000004</v>
      </c>
      <c r="E494" s="3" t="s">
        <v>2930</v>
      </c>
      <c r="F494" s="3" t="s">
        <v>2953</v>
      </c>
      <c r="G494" s="3" t="s">
        <v>2954</v>
      </c>
      <c r="H494" s="3" t="s">
        <v>2955</v>
      </c>
      <c r="I494" s="3"/>
      <c r="J494" s="4">
        <v>4.2233499999999999</v>
      </c>
      <c r="K494" s="4">
        <v>-9.9789549999999991</v>
      </c>
      <c r="L494" s="4">
        <v>-3.369729</v>
      </c>
      <c r="M494" s="4">
        <v>-0.67724499999999999</v>
      </c>
      <c r="N494" s="4" t="s">
        <v>2934</v>
      </c>
      <c r="O494" s="4" t="s">
        <v>2934</v>
      </c>
      <c r="P494" s="4" t="s">
        <v>2934</v>
      </c>
      <c r="Q494" s="4" t="s">
        <v>2934</v>
      </c>
      <c r="R494" s="4" t="s">
        <v>2934</v>
      </c>
      <c r="S494" s="3" t="s">
        <v>5173</v>
      </c>
      <c r="T494" s="4">
        <v>51.33</v>
      </c>
      <c r="U494" s="4">
        <v>921.37350000000004</v>
      </c>
      <c r="V494" s="10" t="s">
        <v>2934</v>
      </c>
      <c r="W494" s="4">
        <v>0.31218390804597701</v>
      </c>
      <c r="X494" s="4">
        <v>57.3</v>
      </c>
      <c r="Y494" s="4">
        <v>48.31</v>
      </c>
      <c r="Z494" s="4" t="s">
        <v>2934</v>
      </c>
      <c r="AA494" s="10" t="s">
        <v>2934</v>
      </c>
      <c r="AB494" s="10" t="s">
        <v>2934</v>
      </c>
      <c r="AC494" s="4" t="s">
        <v>2934</v>
      </c>
      <c r="AD494" s="4" t="s">
        <v>2934</v>
      </c>
      <c r="AE494" s="4" t="s">
        <v>2934</v>
      </c>
      <c r="AF494" s="4" t="s">
        <v>2934</v>
      </c>
      <c r="AG494" s="4" t="s">
        <v>2934</v>
      </c>
      <c r="AH494" s="4" t="s">
        <v>2934</v>
      </c>
      <c r="AI494" s="4" t="s">
        <v>2934</v>
      </c>
      <c r="AJ494" s="4" t="s">
        <v>2934</v>
      </c>
    </row>
    <row r="495" spans="1:36" x14ac:dyDescent="0.3">
      <c r="A495" s="1" t="s">
        <v>145</v>
      </c>
      <c r="B495" s="2">
        <v>4074586</v>
      </c>
      <c r="C495" s="3" t="s">
        <v>2935</v>
      </c>
      <c r="D495" s="4">
        <v>922.90702127999998</v>
      </c>
      <c r="E495" s="3" t="s">
        <v>2920</v>
      </c>
      <c r="F495" s="3" t="s">
        <v>2960</v>
      </c>
      <c r="G495" s="3" t="s">
        <v>2973</v>
      </c>
      <c r="H495" s="3" t="s">
        <v>3004</v>
      </c>
      <c r="I495" s="3" t="s">
        <v>3139</v>
      </c>
      <c r="J495" s="4">
        <v>-67.628204999999994</v>
      </c>
      <c r="K495" s="4">
        <v>-43.058492000000001</v>
      </c>
      <c r="L495" s="4">
        <v>-7.7976419999999997</v>
      </c>
      <c r="M495" s="4">
        <v>5.666957</v>
      </c>
      <c r="N495" s="4">
        <v>17.438849000000001</v>
      </c>
      <c r="O495" s="4">
        <v>8.3846419999999995</v>
      </c>
      <c r="P495" s="4">
        <v>1.0347040000000001</v>
      </c>
      <c r="Q495" s="4">
        <v>6.4848179999999997</v>
      </c>
      <c r="R495" s="4">
        <v>9.4467829999999999</v>
      </c>
      <c r="S495" s="3" t="s">
        <v>3892</v>
      </c>
      <c r="T495" s="4">
        <v>24.24</v>
      </c>
      <c r="U495" s="4">
        <v>922.90702127999998</v>
      </c>
      <c r="V495" s="10">
        <v>2066.773021</v>
      </c>
      <c r="W495" s="4">
        <v>0</v>
      </c>
      <c r="X495" s="4">
        <v>80.22</v>
      </c>
      <c r="Y495" s="4">
        <v>22.465</v>
      </c>
      <c r="Z495" s="4">
        <v>17.438849000000001</v>
      </c>
      <c r="AA495" s="10">
        <v>15.1727591387</v>
      </c>
      <c r="AB495" s="10">
        <v>7.9649332640999999</v>
      </c>
      <c r="AC495" s="4">
        <v>0.67379999999999995</v>
      </c>
      <c r="AD495" s="4">
        <v>0.77025988113069999</v>
      </c>
      <c r="AE495" s="4">
        <v>0.7021632897833</v>
      </c>
      <c r="AF495" s="4">
        <v>6.4848179999999997</v>
      </c>
      <c r="AG495" s="4">
        <v>8.6348359305443996</v>
      </c>
      <c r="AH495" s="4">
        <v>6.2482420800350997</v>
      </c>
      <c r="AI495" s="4">
        <v>1.0347040000000001</v>
      </c>
      <c r="AJ495" s="4" t="s">
        <v>2924</v>
      </c>
    </row>
    <row r="496" spans="1:36" x14ac:dyDescent="0.3">
      <c r="A496" s="1" t="s">
        <v>2086</v>
      </c>
      <c r="B496" s="2">
        <v>102284</v>
      </c>
      <c r="C496" s="3" t="s">
        <v>2919</v>
      </c>
      <c r="D496" s="4">
        <v>923.62885788000006</v>
      </c>
      <c r="E496" s="3" t="s">
        <v>2930</v>
      </c>
      <c r="F496" s="3" t="s">
        <v>2931</v>
      </c>
      <c r="G496" s="3" t="s">
        <v>2931</v>
      </c>
      <c r="H496" s="3" t="s">
        <v>2932</v>
      </c>
      <c r="I496" s="3" t="s">
        <v>2933</v>
      </c>
      <c r="J496" s="4">
        <v>6.9294609999999999</v>
      </c>
      <c r="K496" s="4">
        <v>11.413748</v>
      </c>
      <c r="L496" s="4">
        <v>-7.568149</v>
      </c>
      <c r="M496" s="4">
        <v>-1.678749</v>
      </c>
      <c r="N496" s="4">
        <v>13.0812182741117</v>
      </c>
      <c r="O496" s="4">
        <v>9.9344640000000002</v>
      </c>
      <c r="P496" s="4">
        <v>0.90640500000000002</v>
      </c>
      <c r="Q496" s="4" t="s">
        <v>2934</v>
      </c>
      <c r="R496" s="4" t="s">
        <v>2934</v>
      </c>
      <c r="S496" s="3" t="s">
        <v>5825</v>
      </c>
      <c r="T496" s="4">
        <v>25.77</v>
      </c>
      <c r="U496" s="4">
        <v>923.62885788000006</v>
      </c>
      <c r="V496" s="10" t="s">
        <v>2934</v>
      </c>
      <c r="W496" s="4">
        <v>4.8117966627861897</v>
      </c>
      <c r="X496" s="4">
        <v>29.63</v>
      </c>
      <c r="Y496" s="4">
        <v>18.63</v>
      </c>
      <c r="Z496" s="4">
        <v>13.081218</v>
      </c>
      <c r="AA496" s="10">
        <v>12.0606542799</v>
      </c>
      <c r="AB496" s="10">
        <v>12.5299634846</v>
      </c>
      <c r="AC496" s="4" t="s">
        <v>2934</v>
      </c>
      <c r="AD496" s="4" t="s">
        <v>2934</v>
      </c>
      <c r="AE496" s="4" t="s">
        <v>2934</v>
      </c>
      <c r="AF496" s="4" t="s">
        <v>2934</v>
      </c>
      <c r="AG496" s="4" t="s">
        <v>2934</v>
      </c>
      <c r="AH496" s="4" t="s">
        <v>2934</v>
      </c>
      <c r="AI496" s="4">
        <v>0.90640500000000002</v>
      </c>
      <c r="AJ496" s="4">
        <v>1.29348</v>
      </c>
    </row>
    <row r="497" spans="1:36" x14ac:dyDescent="0.3">
      <c r="A497" s="1" t="s">
        <v>2182</v>
      </c>
      <c r="B497" s="2">
        <v>10800443</v>
      </c>
      <c r="C497" s="3" t="s">
        <v>2919</v>
      </c>
      <c r="D497" s="4">
        <v>923.67384344000004</v>
      </c>
      <c r="E497" s="3" t="s">
        <v>2920</v>
      </c>
      <c r="F497" s="3" t="s">
        <v>2921</v>
      </c>
      <c r="G497" s="3" t="s">
        <v>2941</v>
      </c>
      <c r="H497" s="3" t="s">
        <v>2941</v>
      </c>
      <c r="I497" s="3" t="s">
        <v>3048</v>
      </c>
      <c r="J497" s="4">
        <v>45.432977999999999</v>
      </c>
      <c r="K497" s="4">
        <v>9.8566310000000001</v>
      </c>
      <c r="L497" s="4">
        <v>-12.740214</v>
      </c>
      <c r="M497" s="4">
        <v>-1.8414729999999999</v>
      </c>
      <c r="N497" s="4" t="s">
        <v>2924</v>
      </c>
      <c r="O497" s="4" t="s">
        <v>2924</v>
      </c>
      <c r="P497" s="4">
        <v>2.198315</v>
      </c>
      <c r="Q497" s="4" t="s">
        <v>2924</v>
      </c>
      <c r="R497" s="4" t="s">
        <v>2924</v>
      </c>
      <c r="S497" s="3" t="s">
        <v>5921</v>
      </c>
      <c r="T497" s="4">
        <v>12.26</v>
      </c>
      <c r="U497" s="4">
        <v>923.67384344000004</v>
      </c>
      <c r="V497" s="10">
        <v>567.73884299999997</v>
      </c>
      <c r="W497" s="4">
        <v>0</v>
      </c>
      <c r="X497" s="4">
        <v>17</v>
      </c>
      <c r="Y497" s="4">
        <v>4.92</v>
      </c>
      <c r="Z497" s="4" t="s">
        <v>2924</v>
      </c>
      <c r="AA497" s="10" t="s">
        <v>2924</v>
      </c>
      <c r="AB497" s="10" t="s">
        <v>2924</v>
      </c>
      <c r="AC497" s="4" t="s">
        <v>2934</v>
      </c>
      <c r="AD497" s="4" t="s">
        <v>2934</v>
      </c>
      <c r="AE497" s="4">
        <v>67.234575771392002</v>
      </c>
      <c r="AF497" s="4" t="s">
        <v>2924</v>
      </c>
      <c r="AG497" s="4" t="s">
        <v>2924</v>
      </c>
      <c r="AH497" s="4" t="s">
        <v>2924</v>
      </c>
      <c r="AI497" s="4">
        <v>2.198315</v>
      </c>
      <c r="AJ497" s="4">
        <v>2.198315</v>
      </c>
    </row>
    <row r="498" spans="1:36" x14ac:dyDescent="0.3">
      <c r="A498" s="1" t="s">
        <v>463</v>
      </c>
      <c r="B498" s="2">
        <v>5931440</v>
      </c>
      <c r="C498" s="3" t="s">
        <v>2919</v>
      </c>
      <c r="D498" s="4">
        <v>925.02760713999999</v>
      </c>
      <c r="E498" s="3" t="s">
        <v>2930</v>
      </c>
      <c r="F498" s="3" t="s">
        <v>2953</v>
      </c>
      <c r="G498" s="3" t="s">
        <v>2954</v>
      </c>
      <c r="H498" s="3" t="s">
        <v>2955</v>
      </c>
      <c r="I498" s="3"/>
      <c r="J498" s="4">
        <v>6.1028770000000003</v>
      </c>
      <c r="K498" s="4">
        <v>2.6138279999999998</v>
      </c>
      <c r="L498" s="4">
        <v>-0.73409500000000005</v>
      </c>
      <c r="M498" s="4">
        <v>0.247117</v>
      </c>
      <c r="N498" s="4">
        <v>12.243461</v>
      </c>
      <c r="O498" s="4">
        <v>12.946809</v>
      </c>
      <c r="P498" s="4">
        <v>1.181095</v>
      </c>
      <c r="Q498" s="4" t="s">
        <v>2934</v>
      </c>
      <c r="R498" s="4">
        <v>96.858954999999995</v>
      </c>
      <c r="S498" s="3" t="s">
        <v>4206</v>
      </c>
      <c r="T498" s="4">
        <v>12.17</v>
      </c>
      <c r="U498" s="4">
        <v>925.02760713999999</v>
      </c>
      <c r="V498" s="10">
        <v>1409.8994869999999</v>
      </c>
      <c r="W498" s="4">
        <v>9.8603122432210402</v>
      </c>
      <c r="X498" s="5">
        <v>12.59</v>
      </c>
      <c r="Y498" s="5">
        <v>10.7697</v>
      </c>
      <c r="Z498" s="4">
        <v>12.243461</v>
      </c>
      <c r="AA498" s="10" t="s">
        <v>2934</v>
      </c>
      <c r="AB498" s="10" t="s">
        <v>2934</v>
      </c>
      <c r="AC498" s="4">
        <v>74.828872000000004</v>
      </c>
      <c r="AD498" s="4" t="s">
        <v>2934</v>
      </c>
      <c r="AE498" s="4" t="s">
        <v>2934</v>
      </c>
      <c r="AF498" s="4" t="s">
        <v>2934</v>
      </c>
      <c r="AG498" s="4" t="s">
        <v>2934</v>
      </c>
      <c r="AH498" s="4" t="s">
        <v>2934</v>
      </c>
      <c r="AI498" s="4">
        <v>1.181095</v>
      </c>
      <c r="AJ498" s="4">
        <v>1.181095</v>
      </c>
    </row>
    <row r="499" spans="1:36" x14ac:dyDescent="0.3">
      <c r="A499" s="1" t="s">
        <v>4</v>
      </c>
      <c r="B499" s="2">
        <v>19357914</v>
      </c>
      <c r="C499" s="3" t="s">
        <v>2940</v>
      </c>
      <c r="D499" s="4">
        <v>926.54789359999995</v>
      </c>
      <c r="E499" s="3" t="s">
        <v>2920</v>
      </c>
      <c r="F499" s="3" t="s">
        <v>2921</v>
      </c>
      <c r="G499" s="3" t="s">
        <v>2941</v>
      </c>
      <c r="H499" s="3" t="s">
        <v>2941</v>
      </c>
      <c r="I499" s="3" t="s">
        <v>2942</v>
      </c>
      <c r="J499" s="4">
        <v>-29.453893999999998</v>
      </c>
      <c r="K499" s="4">
        <v>8.6147480000000005</v>
      </c>
      <c r="L499" s="4">
        <v>-13.785558</v>
      </c>
      <c r="M499" s="4">
        <v>-0.75566800000000001</v>
      </c>
      <c r="N499" s="4" t="s">
        <v>2924</v>
      </c>
      <c r="O499" s="4" t="s">
        <v>2924</v>
      </c>
      <c r="P499" s="4">
        <v>2.2116189999999998</v>
      </c>
      <c r="Q499" s="4" t="s">
        <v>2924</v>
      </c>
      <c r="R499" s="4" t="s">
        <v>2924</v>
      </c>
      <c r="S499" s="3" t="s">
        <v>3751</v>
      </c>
      <c r="T499" s="4">
        <v>7.88</v>
      </c>
      <c r="U499" s="4">
        <v>926.54789359999995</v>
      </c>
      <c r="V499" s="10">
        <v>540.34189300000003</v>
      </c>
      <c r="W499" s="4">
        <v>0</v>
      </c>
      <c r="X499" s="4">
        <v>16.63</v>
      </c>
      <c r="Y499" s="4">
        <v>6.43</v>
      </c>
      <c r="Z499" s="4" t="s">
        <v>2924</v>
      </c>
      <c r="AA499" s="10" t="s">
        <v>2924</v>
      </c>
      <c r="AB499" s="10" t="s">
        <v>2924</v>
      </c>
      <c r="AC499" s="4" t="s">
        <v>2934</v>
      </c>
      <c r="AD499" s="4" t="s">
        <v>2934</v>
      </c>
      <c r="AE499" s="4" t="s">
        <v>2934</v>
      </c>
      <c r="AF499" s="4" t="s">
        <v>2924</v>
      </c>
      <c r="AG499" s="4" t="s">
        <v>2924</v>
      </c>
      <c r="AH499" s="4" t="s">
        <v>2924</v>
      </c>
      <c r="AI499" s="4">
        <v>2.2116189999999998</v>
      </c>
      <c r="AJ499" s="4">
        <v>2.2116189999999998</v>
      </c>
    </row>
    <row r="500" spans="1:36" x14ac:dyDescent="0.3">
      <c r="A500" s="1" t="s">
        <v>1617</v>
      </c>
      <c r="B500" s="2">
        <v>101352435</v>
      </c>
      <c r="C500" s="3" t="s">
        <v>2935</v>
      </c>
      <c r="D500" s="4">
        <v>926.82113088000006</v>
      </c>
      <c r="E500" s="3" t="s">
        <v>2925</v>
      </c>
      <c r="F500" s="3" t="s">
        <v>3011</v>
      </c>
      <c r="G500" s="3" t="s">
        <v>3443</v>
      </c>
      <c r="H500" s="3" t="s">
        <v>3496</v>
      </c>
      <c r="I500" s="3" t="s">
        <v>3497</v>
      </c>
      <c r="J500" s="4">
        <v>-59.681697999999997</v>
      </c>
      <c r="K500" s="4">
        <v>-26.570048</v>
      </c>
      <c r="L500" s="4">
        <v>-23.489933000000001</v>
      </c>
      <c r="M500" s="4">
        <v>-11.627907</v>
      </c>
      <c r="N500" s="4" t="s">
        <v>2924</v>
      </c>
      <c r="O500" s="4" t="s">
        <v>2924</v>
      </c>
      <c r="P500" s="4">
        <v>6.7355980000000004</v>
      </c>
      <c r="Q500" s="4" t="s">
        <v>2924</v>
      </c>
      <c r="R500" s="4" t="s">
        <v>2924</v>
      </c>
      <c r="S500" s="3" t="s">
        <v>5358</v>
      </c>
      <c r="T500" s="4">
        <v>4.5599999999999996</v>
      </c>
      <c r="U500" s="4">
        <v>926.82113088000006</v>
      </c>
      <c r="V500" s="10">
        <v>839.38212999999996</v>
      </c>
      <c r="W500" s="4">
        <v>0</v>
      </c>
      <c r="X500" s="5">
        <v>11.77</v>
      </c>
      <c r="Y500" s="5">
        <v>4.3499999999999996</v>
      </c>
      <c r="Z500" s="4" t="s">
        <v>2924</v>
      </c>
      <c r="AA500" s="10" t="s">
        <v>2924</v>
      </c>
      <c r="AB500" s="10" t="s">
        <v>2924</v>
      </c>
      <c r="AC500" s="4">
        <v>27.109199</v>
      </c>
      <c r="AD500" s="4">
        <v>17.925023959296901</v>
      </c>
      <c r="AE500" s="4">
        <v>30.151123064881801</v>
      </c>
      <c r="AF500" s="4" t="s">
        <v>2924</v>
      </c>
      <c r="AG500" s="4" t="s">
        <v>2924</v>
      </c>
      <c r="AH500" s="4" t="s">
        <v>2924</v>
      </c>
      <c r="AI500" s="4">
        <v>6.7355980000000004</v>
      </c>
      <c r="AJ500" s="4">
        <v>7.2266240000000002</v>
      </c>
    </row>
    <row r="501" spans="1:36" x14ac:dyDescent="0.3">
      <c r="A501" s="1" t="s">
        <v>2253</v>
      </c>
      <c r="B501" s="2">
        <v>103068</v>
      </c>
      <c r="C501" s="3" t="s">
        <v>2935</v>
      </c>
      <c r="D501" s="4">
        <v>926.95056350000004</v>
      </c>
      <c r="E501" s="3" t="s">
        <v>2976</v>
      </c>
      <c r="F501" s="3" t="s">
        <v>2977</v>
      </c>
      <c r="G501" s="3" t="s">
        <v>2978</v>
      </c>
      <c r="H501" s="3" t="s">
        <v>2978</v>
      </c>
      <c r="I501" s="3" t="s">
        <v>2979</v>
      </c>
      <c r="J501" s="4">
        <v>-2.3427549999999999</v>
      </c>
      <c r="K501" s="4">
        <v>-6.4862229999999998</v>
      </c>
      <c r="L501" s="4">
        <v>-6.2805470000000003</v>
      </c>
      <c r="M501" s="5">
        <v>-0.80186199999999996</v>
      </c>
      <c r="N501" s="4">
        <v>20.8423913043478</v>
      </c>
      <c r="O501" s="4">
        <v>8.1129680000000004</v>
      </c>
      <c r="P501" s="4">
        <v>5.9365329999999998</v>
      </c>
      <c r="Q501" s="4">
        <v>16.357028</v>
      </c>
      <c r="R501" s="4">
        <v>22.054459000000001</v>
      </c>
      <c r="S501" s="3" t="s">
        <v>5992</v>
      </c>
      <c r="T501" s="4">
        <v>38.35</v>
      </c>
      <c r="U501" s="4">
        <v>926.95056350000004</v>
      </c>
      <c r="V501" s="10">
        <v>2765.1605629999999</v>
      </c>
      <c r="W501" s="4">
        <v>6.1538461538461497</v>
      </c>
      <c r="X501" s="4">
        <v>42.389899999999997</v>
      </c>
      <c r="Y501" s="4">
        <v>34.869999999999997</v>
      </c>
      <c r="Z501" s="4">
        <v>20.740940999999999</v>
      </c>
      <c r="AA501" s="10">
        <v>27.992700729900001</v>
      </c>
      <c r="AB501" s="10">
        <v>22.4269005847</v>
      </c>
      <c r="AC501" s="4">
        <v>10.332954000000001</v>
      </c>
      <c r="AD501" s="4">
        <v>9.7842998988011995</v>
      </c>
      <c r="AE501" s="4">
        <v>10.2464206791519</v>
      </c>
      <c r="AF501" s="4">
        <v>16.357028</v>
      </c>
      <c r="AG501" s="4">
        <v>15.4984758176162</v>
      </c>
      <c r="AH501" s="4">
        <v>16.043029740251502</v>
      </c>
      <c r="AI501" s="4">
        <v>5.9365329999999998</v>
      </c>
      <c r="AJ501" s="4">
        <v>5.9365329999999998</v>
      </c>
    </row>
    <row r="502" spans="1:36" x14ac:dyDescent="0.3">
      <c r="A502" s="1" t="s">
        <v>2107</v>
      </c>
      <c r="B502" s="2">
        <v>6659781</v>
      </c>
      <c r="C502" s="3" t="s">
        <v>2935</v>
      </c>
      <c r="D502" s="4">
        <v>930.48490384000002</v>
      </c>
      <c r="E502" s="3" t="s">
        <v>3093</v>
      </c>
      <c r="F502" s="3" t="s">
        <v>3093</v>
      </c>
      <c r="G502" s="3" t="s">
        <v>3172</v>
      </c>
      <c r="H502" s="3" t="s">
        <v>3173</v>
      </c>
      <c r="I502" s="3" t="s">
        <v>3274</v>
      </c>
      <c r="J502" s="4">
        <v>7.8758949999999999</v>
      </c>
      <c r="K502" s="5">
        <v>19.893899000000001</v>
      </c>
      <c r="L502" s="4">
        <v>6.6037739999999996</v>
      </c>
      <c r="M502" s="4">
        <v>3.4324940000000002</v>
      </c>
      <c r="N502" s="4" t="s">
        <v>2924</v>
      </c>
      <c r="O502" s="4">
        <v>7.9788170000000003</v>
      </c>
      <c r="P502" s="4">
        <v>1.1208929999999999</v>
      </c>
      <c r="Q502" s="4">
        <v>3.2822710000000002</v>
      </c>
      <c r="R502" s="4">
        <v>12.008475000000001</v>
      </c>
      <c r="S502" s="3" t="s">
        <v>5846</v>
      </c>
      <c r="T502" s="5">
        <v>9.0399999999999991</v>
      </c>
      <c r="U502" s="4">
        <v>930.48490384000002</v>
      </c>
      <c r="V502" s="10">
        <v>1048.4329029999999</v>
      </c>
      <c r="W502" s="4">
        <v>0</v>
      </c>
      <c r="X502" s="5">
        <v>10.015000000000001</v>
      </c>
      <c r="Y502" s="5">
        <v>6.5350000000000001</v>
      </c>
      <c r="Z502" s="4" t="s">
        <v>2924</v>
      </c>
      <c r="AA502" s="10">
        <v>26.3633712452</v>
      </c>
      <c r="AB502" s="10">
        <v>24.3423001319</v>
      </c>
      <c r="AC502" s="4">
        <v>0.71248900000000004</v>
      </c>
      <c r="AD502" s="4">
        <v>0.7543825726401</v>
      </c>
      <c r="AE502" s="4">
        <v>0.72549078077130003</v>
      </c>
      <c r="AF502" s="4">
        <v>3.2822710000000002</v>
      </c>
      <c r="AG502" s="4">
        <v>3.7040986628708001</v>
      </c>
      <c r="AH502" s="4">
        <v>3.6403920243056</v>
      </c>
      <c r="AI502" s="4">
        <v>1.1208929999999999</v>
      </c>
      <c r="AJ502" s="4">
        <v>1.25993</v>
      </c>
    </row>
    <row r="503" spans="1:36" x14ac:dyDescent="0.3">
      <c r="A503" s="1" t="s">
        <v>494</v>
      </c>
      <c r="B503" s="2">
        <v>4622047</v>
      </c>
      <c r="C503" s="3" t="s">
        <v>2919</v>
      </c>
      <c r="D503" s="4">
        <v>930.56646936000004</v>
      </c>
      <c r="E503" s="3" t="s">
        <v>2930</v>
      </c>
      <c r="F503" s="3" t="s">
        <v>2953</v>
      </c>
      <c r="G503" s="3" t="s">
        <v>2954</v>
      </c>
      <c r="H503" s="3" t="s">
        <v>2955</v>
      </c>
      <c r="I503" s="3" t="s">
        <v>3308</v>
      </c>
      <c r="J503" s="4">
        <v>22.192513000000002</v>
      </c>
      <c r="K503" s="4">
        <v>4.3379000000000003</v>
      </c>
      <c r="L503" s="4">
        <v>5.5427249999999999</v>
      </c>
      <c r="M503" s="4">
        <v>1.5555559999999999</v>
      </c>
      <c r="N503" s="4">
        <v>10.609401999999999</v>
      </c>
      <c r="O503" s="4">
        <v>3.4245040000000002</v>
      </c>
      <c r="P503" s="5">
        <v>1.085124</v>
      </c>
      <c r="Q503" s="4" t="s">
        <v>2934</v>
      </c>
      <c r="R503" s="4">
        <v>14.55466</v>
      </c>
      <c r="S503" s="3" t="s">
        <v>4237</v>
      </c>
      <c r="T503" s="4">
        <v>18.28</v>
      </c>
      <c r="U503" s="4">
        <v>930.56646936000004</v>
      </c>
      <c r="V503" s="10">
        <v>1802.918469</v>
      </c>
      <c r="W503" s="4">
        <v>9.8468271334792092</v>
      </c>
      <c r="X503" s="4">
        <v>18.739999999999998</v>
      </c>
      <c r="Y503" s="4">
        <v>14.76</v>
      </c>
      <c r="Z503" s="4">
        <v>10.609401999999999</v>
      </c>
      <c r="AA503" s="10">
        <v>10.487664945400001</v>
      </c>
      <c r="AB503" s="10">
        <v>9.2585089141000001</v>
      </c>
      <c r="AC503" s="5">
        <v>7.5460859999999998</v>
      </c>
      <c r="AD503" s="4">
        <v>7.6843767765331004</v>
      </c>
      <c r="AE503" s="4">
        <v>7.7929331757098002</v>
      </c>
      <c r="AF503" s="4" t="s">
        <v>2934</v>
      </c>
      <c r="AG503" s="4" t="s">
        <v>2934</v>
      </c>
      <c r="AH503" s="4" t="s">
        <v>2934</v>
      </c>
      <c r="AI503" s="5">
        <v>1.085124</v>
      </c>
      <c r="AJ503" s="5">
        <v>1.085124</v>
      </c>
    </row>
    <row r="504" spans="1:36" x14ac:dyDescent="0.3">
      <c r="A504" s="1" t="s">
        <v>2853</v>
      </c>
      <c r="B504" s="2">
        <v>4963899</v>
      </c>
      <c r="C504" s="3" t="s">
        <v>2935</v>
      </c>
      <c r="D504" s="4">
        <v>931.02999345000001</v>
      </c>
      <c r="E504" s="3" t="s">
        <v>2945</v>
      </c>
      <c r="F504" s="3" t="s">
        <v>2990</v>
      </c>
      <c r="G504" s="3" t="s">
        <v>2990</v>
      </c>
      <c r="H504" s="3" t="s">
        <v>3029</v>
      </c>
      <c r="I504" s="3" t="s">
        <v>3030</v>
      </c>
      <c r="J504" s="18">
        <v>-83.245231000000004</v>
      </c>
      <c r="K504" s="18">
        <v>-28.388998000000001</v>
      </c>
      <c r="L504" s="18">
        <v>-18.273543</v>
      </c>
      <c r="M504" s="18">
        <v>3.5511360000000001</v>
      </c>
      <c r="N504" s="4" t="s">
        <v>2924</v>
      </c>
      <c r="O504" s="4" t="s">
        <v>2924</v>
      </c>
      <c r="P504" s="4">
        <v>1.470944</v>
      </c>
      <c r="Q504" s="4" t="s">
        <v>2924</v>
      </c>
      <c r="R504" s="4" t="s">
        <v>2924</v>
      </c>
      <c r="S504" s="3" t="s">
        <v>6591</v>
      </c>
      <c r="T504" s="4">
        <v>7.29</v>
      </c>
      <c r="U504" s="4">
        <v>931.02999345000001</v>
      </c>
      <c r="V504" s="10">
        <v>5552.7299929999999</v>
      </c>
      <c r="W504" s="4">
        <v>0</v>
      </c>
      <c r="X504" s="18">
        <v>45.68</v>
      </c>
      <c r="Y504" s="19">
        <v>6.1</v>
      </c>
      <c r="Z504" s="4" t="s">
        <v>2924</v>
      </c>
      <c r="AA504" s="10" t="s">
        <v>2924</v>
      </c>
      <c r="AB504" s="10" t="s">
        <v>2924</v>
      </c>
      <c r="AC504" s="4">
        <v>6.902088</v>
      </c>
      <c r="AD504" s="4">
        <v>6.6923445918755</v>
      </c>
      <c r="AE504" s="4">
        <v>7.0333157540444002</v>
      </c>
      <c r="AF504" s="4" t="s">
        <v>2924</v>
      </c>
      <c r="AG504" s="4" t="s">
        <v>2924</v>
      </c>
      <c r="AH504" s="4" t="s">
        <v>2924</v>
      </c>
      <c r="AI504" s="4">
        <v>1.470944</v>
      </c>
      <c r="AJ504" s="4">
        <v>3.7596699999999998</v>
      </c>
    </row>
    <row r="505" spans="1:36" x14ac:dyDescent="0.3">
      <c r="A505" s="1" t="s">
        <v>2414</v>
      </c>
      <c r="B505" s="2">
        <v>4495177</v>
      </c>
      <c r="C505" s="3" t="s">
        <v>2919</v>
      </c>
      <c r="D505" s="4">
        <v>933.06660436000004</v>
      </c>
      <c r="E505" s="3" t="s">
        <v>3006</v>
      </c>
      <c r="F505" s="3" t="s">
        <v>3007</v>
      </c>
      <c r="G505" s="3" t="s">
        <v>3008</v>
      </c>
      <c r="H505" s="3" t="s">
        <v>3009</v>
      </c>
      <c r="I505" s="3" t="s">
        <v>3356</v>
      </c>
      <c r="J505" s="4">
        <v>42.778793</v>
      </c>
      <c r="K505" s="4">
        <v>19.785276</v>
      </c>
      <c r="L505" s="4">
        <v>0</v>
      </c>
      <c r="M505" s="4">
        <v>1.034929</v>
      </c>
      <c r="N505" s="4" t="s">
        <v>2924</v>
      </c>
      <c r="O505" s="4" t="s">
        <v>2924</v>
      </c>
      <c r="P505" s="4">
        <v>5.6594199999999999</v>
      </c>
      <c r="Q505" s="4">
        <v>15.87669</v>
      </c>
      <c r="R505" s="4">
        <v>8.8139299999999992</v>
      </c>
      <c r="S505" s="3" t="s">
        <v>6153</v>
      </c>
      <c r="T505" s="4">
        <v>7.81</v>
      </c>
      <c r="U505" s="4">
        <v>933.06660436000004</v>
      </c>
      <c r="V505" s="10">
        <v>1365.8716039999999</v>
      </c>
      <c r="W505" s="4">
        <v>0</v>
      </c>
      <c r="X505" s="5">
        <v>8.11</v>
      </c>
      <c r="Y505" s="4">
        <v>4.875</v>
      </c>
      <c r="Z505" s="4" t="s">
        <v>2924</v>
      </c>
      <c r="AA505" s="10">
        <v>35.101123595499999</v>
      </c>
      <c r="AB505" s="10">
        <v>66.001859207300001</v>
      </c>
      <c r="AC505" s="4">
        <v>1.9192130000000001</v>
      </c>
      <c r="AD505" s="4">
        <v>1.7645182786914</v>
      </c>
      <c r="AE505" s="4">
        <v>1.8909197830482001</v>
      </c>
      <c r="AF505" s="4">
        <v>15.87669</v>
      </c>
      <c r="AG505" s="4">
        <v>13.207546259766399</v>
      </c>
      <c r="AH505" s="4">
        <v>15.0927657419029</v>
      </c>
      <c r="AI505" s="4">
        <v>5.6594199999999999</v>
      </c>
      <c r="AJ505" s="4">
        <v>6.6752140000000004</v>
      </c>
    </row>
    <row r="506" spans="1:36" x14ac:dyDescent="0.3">
      <c r="A506" s="1" t="s">
        <v>2240</v>
      </c>
      <c r="B506" s="2">
        <v>4979305</v>
      </c>
      <c r="C506" s="3" t="s">
        <v>2935</v>
      </c>
      <c r="D506" s="4">
        <v>933.07808</v>
      </c>
      <c r="E506" s="3" t="s">
        <v>3093</v>
      </c>
      <c r="F506" s="3" t="s">
        <v>3093</v>
      </c>
      <c r="G506" s="3" t="s">
        <v>3094</v>
      </c>
      <c r="H506" s="3" t="s">
        <v>3147</v>
      </c>
      <c r="I506" s="3" t="s">
        <v>3148</v>
      </c>
      <c r="J506" s="4">
        <v>-5.6881820000000003</v>
      </c>
      <c r="K506" s="4">
        <v>3.6101670000000001</v>
      </c>
      <c r="L506" s="4">
        <v>-0.40460600000000002</v>
      </c>
      <c r="M506" s="4">
        <v>3.2258070000000001</v>
      </c>
      <c r="N506" s="4">
        <v>9.8613250000000008</v>
      </c>
      <c r="O506" s="4" t="s">
        <v>2934</v>
      </c>
      <c r="P506" s="4">
        <v>109.401709</v>
      </c>
      <c r="Q506" s="4" t="s">
        <v>2934</v>
      </c>
      <c r="R506" s="4" t="s">
        <v>2934</v>
      </c>
      <c r="S506" s="3" t="s">
        <v>5979</v>
      </c>
      <c r="T506" s="4">
        <v>64</v>
      </c>
      <c r="U506" s="4">
        <v>933.07808</v>
      </c>
      <c r="V506" s="10">
        <v>924.41174999999998</v>
      </c>
      <c r="W506" s="4">
        <v>5.8344374999999999</v>
      </c>
      <c r="X506" s="4">
        <v>70.239999999999995</v>
      </c>
      <c r="Y506" s="4">
        <v>57.73</v>
      </c>
      <c r="Z506" s="4">
        <v>9.8613250000000008</v>
      </c>
      <c r="AA506" s="10" t="s">
        <v>2934</v>
      </c>
      <c r="AB506" s="10">
        <v>14.502193722578468</v>
      </c>
      <c r="AC506" s="4">
        <v>9.4352149999999995</v>
      </c>
      <c r="AD506" s="4" t="s">
        <v>2934</v>
      </c>
      <c r="AE506" s="4" t="s">
        <v>2934</v>
      </c>
      <c r="AF506" s="4" t="s">
        <v>2934</v>
      </c>
      <c r="AG506" s="4" t="s">
        <v>2934</v>
      </c>
      <c r="AH506" s="4" t="s">
        <v>2934</v>
      </c>
      <c r="AI506" s="4">
        <v>109.401709</v>
      </c>
      <c r="AJ506" s="4">
        <v>109.401709</v>
      </c>
    </row>
    <row r="507" spans="1:36" x14ac:dyDescent="0.3">
      <c r="A507" s="1" t="s">
        <v>2542</v>
      </c>
      <c r="B507" s="2">
        <v>19098526</v>
      </c>
      <c r="C507" s="3" t="s">
        <v>2956</v>
      </c>
      <c r="D507" s="4">
        <v>934.45712085000002</v>
      </c>
      <c r="E507" s="3" t="s">
        <v>2976</v>
      </c>
      <c r="F507" s="3" t="s">
        <v>3316</v>
      </c>
      <c r="G507" s="3" t="s">
        <v>3316</v>
      </c>
      <c r="H507" s="3" t="s">
        <v>3317</v>
      </c>
      <c r="I507" s="3" t="s">
        <v>3276</v>
      </c>
      <c r="J507" s="4">
        <v>195.625</v>
      </c>
      <c r="K507" s="4">
        <v>-14.466545999999999</v>
      </c>
      <c r="L507" s="4">
        <v>-11.588785</v>
      </c>
      <c r="M507" s="4">
        <v>0.42462899999999998</v>
      </c>
      <c r="N507" s="4" t="s">
        <v>2924</v>
      </c>
      <c r="O507" s="4">
        <v>23.186274999999998</v>
      </c>
      <c r="P507" s="4">
        <v>31.324503</v>
      </c>
      <c r="Q507" s="4" t="s">
        <v>2924</v>
      </c>
      <c r="R507" s="4">
        <v>23.993943000000002</v>
      </c>
      <c r="S507" s="3" t="s">
        <v>6280</v>
      </c>
      <c r="T507" s="4">
        <v>4.7300000000000004</v>
      </c>
      <c r="U507" s="4">
        <v>934.45712085000002</v>
      </c>
      <c r="V507" s="10">
        <v>902.66711999999995</v>
      </c>
      <c r="W507" s="4">
        <v>0</v>
      </c>
      <c r="X507" s="4">
        <v>6.75</v>
      </c>
      <c r="Y507" s="5">
        <v>1.52</v>
      </c>
      <c r="Z507" s="4" t="s">
        <v>2924</v>
      </c>
      <c r="AA507" s="10" t="s">
        <v>2924</v>
      </c>
      <c r="AB507" s="10" t="s">
        <v>2924</v>
      </c>
      <c r="AC507" s="4">
        <v>0.82408999999999999</v>
      </c>
      <c r="AD507" s="4">
        <v>0.60217941250579998</v>
      </c>
      <c r="AE507" s="4">
        <v>0.74392290017700002</v>
      </c>
      <c r="AF507" s="4" t="s">
        <v>2924</v>
      </c>
      <c r="AG507" s="4">
        <v>20.4833660477032</v>
      </c>
      <c r="AH507" s="4">
        <v>23.768784264159901</v>
      </c>
      <c r="AI507" s="4">
        <v>31.324503</v>
      </c>
      <c r="AJ507" s="4">
        <v>57.682926999999999</v>
      </c>
    </row>
    <row r="508" spans="1:36" x14ac:dyDescent="0.3">
      <c r="A508" s="1" t="s">
        <v>447</v>
      </c>
      <c r="B508" s="2">
        <v>1015471</v>
      </c>
      <c r="C508" s="3" t="s">
        <v>2956</v>
      </c>
      <c r="D508" s="4">
        <v>934.58481143999995</v>
      </c>
      <c r="E508" s="3" t="s">
        <v>2930</v>
      </c>
      <c r="F508" s="3" t="s">
        <v>2931</v>
      </c>
      <c r="G508" s="3" t="s">
        <v>2931</v>
      </c>
      <c r="H508" s="3" t="s">
        <v>2932</v>
      </c>
      <c r="I508" s="3" t="s">
        <v>2933</v>
      </c>
      <c r="J508" s="4">
        <v>-0.73131999999999997</v>
      </c>
      <c r="K508" s="5">
        <v>2.1931259999999999</v>
      </c>
      <c r="L508" s="4">
        <v>-9.4022059999999996</v>
      </c>
      <c r="M508" s="4">
        <v>-2.7414329999999998</v>
      </c>
      <c r="N508" s="4">
        <v>35.276836158192097</v>
      </c>
      <c r="O508" s="4">
        <v>100.709677</v>
      </c>
      <c r="P508" s="4">
        <v>1.283981</v>
      </c>
      <c r="Q508" s="4" t="s">
        <v>2934</v>
      </c>
      <c r="R508" s="4" t="s">
        <v>2934</v>
      </c>
      <c r="S508" s="3" t="s">
        <v>4190</v>
      </c>
      <c r="T508" s="4">
        <v>62.44</v>
      </c>
      <c r="U508" s="4">
        <v>934.58481143999995</v>
      </c>
      <c r="V508" s="10" t="s">
        <v>2934</v>
      </c>
      <c r="W508" s="4">
        <v>3.5233824471492601</v>
      </c>
      <c r="X508" s="4">
        <v>75.319999999999993</v>
      </c>
      <c r="Y508" s="4">
        <v>46.000100000000003</v>
      </c>
      <c r="Z508" s="4">
        <v>32.285418999999997</v>
      </c>
      <c r="AA508" s="10">
        <v>8.4435429343999999</v>
      </c>
      <c r="AB508" s="10">
        <v>9.2985852567999991</v>
      </c>
      <c r="AC508" s="4" t="s">
        <v>2934</v>
      </c>
      <c r="AD508" s="4" t="s">
        <v>2934</v>
      </c>
      <c r="AE508" s="4" t="s">
        <v>2934</v>
      </c>
      <c r="AF508" s="4" t="s">
        <v>2934</v>
      </c>
      <c r="AG508" s="4" t="s">
        <v>2934</v>
      </c>
      <c r="AH508" s="4" t="s">
        <v>2934</v>
      </c>
      <c r="AI508" s="4">
        <v>1.283981</v>
      </c>
      <c r="AJ508" s="4">
        <v>1.4753559999999999</v>
      </c>
    </row>
    <row r="509" spans="1:36" x14ac:dyDescent="0.3">
      <c r="A509" s="1" t="s">
        <v>1880</v>
      </c>
      <c r="B509" s="2">
        <v>19662153</v>
      </c>
      <c r="C509" s="3" t="s">
        <v>2935</v>
      </c>
      <c r="D509" s="4">
        <v>935.15652439999997</v>
      </c>
      <c r="E509" s="3" t="s">
        <v>2930</v>
      </c>
      <c r="F509" s="3" t="s">
        <v>2953</v>
      </c>
      <c r="G509" s="3" t="s">
        <v>2954</v>
      </c>
      <c r="H509" s="3" t="s">
        <v>2955</v>
      </c>
      <c r="I509" s="3" t="s">
        <v>3001</v>
      </c>
      <c r="J509" s="4">
        <v>-4.42577</v>
      </c>
      <c r="K509" s="4">
        <v>-4.2648710000000003</v>
      </c>
      <c r="L509" s="4">
        <v>-1.1014489999999999</v>
      </c>
      <c r="M509" s="4">
        <v>0.88704899999999998</v>
      </c>
      <c r="N509" s="4">
        <v>7.2905982905982896</v>
      </c>
      <c r="O509" s="4" t="s">
        <v>2924</v>
      </c>
      <c r="P509" s="4" t="s">
        <v>2934</v>
      </c>
      <c r="Q509" s="4" t="s">
        <v>2934</v>
      </c>
      <c r="R509" s="4" t="s">
        <v>2934</v>
      </c>
      <c r="S509" s="3" t="s">
        <v>5620</v>
      </c>
      <c r="T509" s="4">
        <v>17.059999999999999</v>
      </c>
      <c r="U509" s="4">
        <v>935.15652439999997</v>
      </c>
      <c r="V509" s="10" t="s">
        <v>2934</v>
      </c>
      <c r="W509" s="4">
        <v>10.5509964830012</v>
      </c>
      <c r="X509" s="4">
        <v>18.100000000000001</v>
      </c>
      <c r="Y509" s="4">
        <v>16.0001</v>
      </c>
      <c r="Z509" s="4" t="s">
        <v>2934</v>
      </c>
      <c r="AA509" s="10">
        <v>7.9201485608000004</v>
      </c>
      <c r="AB509" s="10">
        <v>7.4459773826999998</v>
      </c>
      <c r="AC509" s="4" t="s">
        <v>2934</v>
      </c>
      <c r="AD509" s="4" t="s">
        <v>2934</v>
      </c>
      <c r="AE509" s="4" t="s">
        <v>2934</v>
      </c>
      <c r="AF509" s="4" t="s">
        <v>2934</v>
      </c>
      <c r="AG509" s="4" t="s">
        <v>2934</v>
      </c>
      <c r="AH509" s="4" t="s">
        <v>2934</v>
      </c>
      <c r="AI509" s="4" t="s">
        <v>2934</v>
      </c>
      <c r="AJ509" s="4" t="s">
        <v>2934</v>
      </c>
    </row>
    <row r="510" spans="1:36" x14ac:dyDescent="0.3">
      <c r="A510" s="1" t="s">
        <v>118</v>
      </c>
      <c r="B510" s="2">
        <v>1020142</v>
      </c>
      <c r="C510" s="3" t="s">
        <v>2935</v>
      </c>
      <c r="D510" s="4">
        <v>936.90351678000002</v>
      </c>
      <c r="E510" s="3" t="s">
        <v>2930</v>
      </c>
      <c r="F510" s="3" t="s">
        <v>2931</v>
      </c>
      <c r="G510" s="3" t="s">
        <v>2931</v>
      </c>
      <c r="H510" s="3" t="s">
        <v>2932</v>
      </c>
      <c r="I510" s="3" t="s">
        <v>2933</v>
      </c>
      <c r="J510" s="4">
        <v>-9.1168089999999999</v>
      </c>
      <c r="K510" s="4">
        <v>8.8737200000000005</v>
      </c>
      <c r="L510" s="4">
        <v>-10.964912</v>
      </c>
      <c r="M510" s="4">
        <v>4.4803000000000003E-2</v>
      </c>
      <c r="N510" s="4" t="s">
        <v>2924</v>
      </c>
      <c r="O510" s="4" t="s">
        <v>2924</v>
      </c>
      <c r="P510" s="4">
        <v>1.0375430000000001</v>
      </c>
      <c r="Q510" s="4" t="s">
        <v>2934</v>
      </c>
      <c r="R510" s="4" t="s">
        <v>2934</v>
      </c>
      <c r="S510" s="3" t="s">
        <v>3865</v>
      </c>
      <c r="T510" s="4">
        <v>22.33</v>
      </c>
      <c r="U510" s="4">
        <v>936.90351678000002</v>
      </c>
      <c r="V510" s="10" t="s">
        <v>2934</v>
      </c>
      <c r="W510" s="4">
        <v>1.61218092252575</v>
      </c>
      <c r="X510" s="4">
        <v>27</v>
      </c>
      <c r="Y510" s="4">
        <v>18.54</v>
      </c>
      <c r="Z510" s="4" t="s">
        <v>2924</v>
      </c>
      <c r="AA510" s="10">
        <v>12.4228094575</v>
      </c>
      <c r="AB510" s="10">
        <v>18.608333333299999</v>
      </c>
      <c r="AC510" s="4" t="s">
        <v>2934</v>
      </c>
      <c r="AD510" s="4" t="s">
        <v>2934</v>
      </c>
      <c r="AE510" s="4" t="s">
        <v>2934</v>
      </c>
      <c r="AF510" s="4" t="s">
        <v>2934</v>
      </c>
      <c r="AG510" s="4" t="s">
        <v>2934</v>
      </c>
      <c r="AH510" s="4" t="s">
        <v>2934</v>
      </c>
      <c r="AI510" s="4">
        <v>1.0375430000000001</v>
      </c>
      <c r="AJ510" s="4">
        <v>1.060103</v>
      </c>
    </row>
    <row r="511" spans="1:36" x14ac:dyDescent="0.3">
      <c r="A511" s="1" t="s">
        <v>614</v>
      </c>
      <c r="B511" s="2">
        <v>4812607</v>
      </c>
      <c r="C511" s="3" t="s">
        <v>2919</v>
      </c>
      <c r="D511" s="4">
        <v>938.80436996000003</v>
      </c>
      <c r="E511" s="3" t="s">
        <v>2920</v>
      </c>
      <c r="F511" s="3" t="s">
        <v>2921</v>
      </c>
      <c r="G511" s="3" t="s">
        <v>3109</v>
      </c>
      <c r="H511" s="3" t="s">
        <v>3109</v>
      </c>
      <c r="I511" s="3" t="s">
        <v>3048</v>
      </c>
      <c r="J511" s="4">
        <v>-5.4256010000000003</v>
      </c>
      <c r="K511" s="4">
        <v>-23.915316000000001</v>
      </c>
      <c r="L511" s="4">
        <v>-5.2100289999999996</v>
      </c>
      <c r="M511" s="4">
        <v>-1.986532</v>
      </c>
      <c r="N511" s="4">
        <v>13.458159999999999</v>
      </c>
      <c r="O511" s="4">
        <v>4.8899710000000001</v>
      </c>
      <c r="P511" s="4">
        <v>4.004677</v>
      </c>
      <c r="Q511" s="4">
        <v>4.907006</v>
      </c>
      <c r="R511" s="5">
        <v>5.3823860000000003</v>
      </c>
      <c r="S511" s="3" t="s">
        <v>4357</v>
      </c>
      <c r="T511" s="4">
        <v>29.11</v>
      </c>
      <c r="U511" s="4">
        <v>938.80436996000003</v>
      </c>
      <c r="V511" s="10">
        <v>1812.054369</v>
      </c>
      <c r="W511" s="4">
        <v>0</v>
      </c>
      <c r="X511" s="4">
        <v>42.287300000000002</v>
      </c>
      <c r="Y511" s="4">
        <v>28.75</v>
      </c>
      <c r="Z511" s="4">
        <v>13.458159999999999</v>
      </c>
      <c r="AA511" s="10">
        <v>4.6096595407000001</v>
      </c>
      <c r="AB511" s="10">
        <v>4.7237322515000004</v>
      </c>
      <c r="AC511" s="4">
        <v>3.0238960000000001</v>
      </c>
      <c r="AD511" s="4">
        <v>2.4470386238333002</v>
      </c>
      <c r="AE511" s="4">
        <v>2.8808770338032001</v>
      </c>
      <c r="AF511" s="4">
        <v>4.907006</v>
      </c>
      <c r="AG511" s="4">
        <v>4.1416255598284</v>
      </c>
      <c r="AH511" s="4">
        <v>4.5658868162713997</v>
      </c>
      <c r="AI511" s="4">
        <v>4.004677</v>
      </c>
      <c r="AJ511" s="4" t="s">
        <v>2924</v>
      </c>
    </row>
    <row r="512" spans="1:36" x14ac:dyDescent="0.3">
      <c r="A512" s="1" t="s">
        <v>1455</v>
      </c>
      <c r="B512" s="2">
        <v>4434479</v>
      </c>
      <c r="C512" s="3" t="s">
        <v>2970</v>
      </c>
      <c r="D512" s="4">
        <v>939.55860959999995</v>
      </c>
      <c r="E512" s="3" t="s">
        <v>3031</v>
      </c>
      <c r="F512" s="3" t="s">
        <v>3031</v>
      </c>
      <c r="G512" s="3" t="s">
        <v>3051</v>
      </c>
      <c r="H512" s="3" t="s">
        <v>3270</v>
      </c>
      <c r="I512" s="3" t="s">
        <v>3527</v>
      </c>
      <c r="J512" s="4">
        <v>-22.619047999999999</v>
      </c>
      <c r="K512" s="4">
        <v>-10.447761</v>
      </c>
      <c r="L512" s="4">
        <v>-15.492958</v>
      </c>
      <c r="M512" s="4">
        <v>7.8838169999999996</v>
      </c>
      <c r="N512" s="4" t="s">
        <v>2924</v>
      </c>
      <c r="O512" s="4" t="s">
        <v>2924</v>
      </c>
      <c r="P512" s="4">
        <v>3.757225</v>
      </c>
      <c r="Q512" s="4" t="s">
        <v>2924</v>
      </c>
      <c r="R512" s="4" t="s">
        <v>2924</v>
      </c>
      <c r="S512" s="3" t="s">
        <v>5196</v>
      </c>
      <c r="T512" s="4">
        <v>7.8</v>
      </c>
      <c r="U512" s="4">
        <v>939.55860959999995</v>
      </c>
      <c r="V512" s="10">
        <v>953.80860900000005</v>
      </c>
      <c r="W512" s="4">
        <v>0</v>
      </c>
      <c r="X512" s="4">
        <v>12.98</v>
      </c>
      <c r="Y512" s="4">
        <v>6.31</v>
      </c>
      <c r="Z512" s="4" t="s">
        <v>2924</v>
      </c>
      <c r="AA512" s="10" t="s">
        <v>2924</v>
      </c>
      <c r="AB512" s="10" t="s">
        <v>2924</v>
      </c>
      <c r="AC512" s="4">
        <v>294.38537300000002</v>
      </c>
      <c r="AD512" s="4" t="s">
        <v>2924</v>
      </c>
      <c r="AE512" s="4" t="s">
        <v>2924</v>
      </c>
      <c r="AF512" s="4" t="s">
        <v>2924</v>
      </c>
      <c r="AG512" s="4" t="s">
        <v>2924</v>
      </c>
      <c r="AH512" s="4" t="s">
        <v>2924</v>
      </c>
      <c r="AI512" s="4">
        <v>3.757225</v>
      </c>
      <c r="AJ512" s="4">
        <v>3.757225</v>
      </c>
    </row>
    <row r="513" spans="1:36" x14ac:dyDescent="0.3">
      <c r="A513" s="1" t="s">
        <v>1782</v>
      </c>
      <c r="B513" s="2">
        <v>106131381</v>
      </c>
      <c r="C513" s="3" t="s">
        <v>2956</v>
      </c>
      <c r="D513" s="4">
        <v>943.89480244000003</v>
      </c>
      <c r="E513" s="3" t="s">
        <v>2936</v>
      </c>
      <c r="F513" s="3" t="s">
        <v>2937</v>
      </c>
      <c r="G513" s="3" t="s">
        <v>2993</v>
      </c>
      <c r="H513" s="3" t="s">
        <v>3255</v>
      </c>
      <c r="I513" s="3" t="s">
        <v>3595</v>
      </c>
      <c r="J513" s="4">
        <v>418.68978800000002</v>
      </c>
      <c r="K513" s="4">
        <v>79.586391000000006</v>
      </c>
      <c r="L513" s="4">
        <v>0.56032899999999997</v>
      </c>
      <c r="M513" s="4">
        <v>6.8678049999999997</v>
      </c>
      <c r="N513" s="4" t="s">
        <v>2924</v>
      </c>
      <c r="O513" s="4" t="s">
        <v>2924</v>
      </c>
      <c r="P513" s="4">
        <v>60.089286000000001</v>
      </c>
      <c r="Q513" s="4" t="s">
        <v>2924</v>
      </c>
      <c r="R513" s="4" t="s">
        <v>2934</v>
      </c>
      <c r="S513" s="3" t="s">
        <v>5523</v>
      </c>
      <c r="T513" s="4">
        <v>26.92</v>
      </c>
      <c r="U513" s="4">
        <v>943.89480244000003</v>
      </c>
      <c r="V513" s="10">
        <v>932.07606199999998</v>
      </c>
      <c r="W513" s="4">
        <v>0</v>
      </c>
      <c r="X513" s="4">
        <v>37.51</v>
      </c>
      <c r="Y513" s="5">
        <v>3.25</v>
      </c>
      <c r="Z513" s="4" t="s">
        <v>2924</v>
      </c>
      <c r="AA513" s="10" t="s">
        <v>2924</v>
      </c>
      <c r="AB513" s="10" t="s">
        <v>2924</v>
      </c>
      <c r="AC513" s="4" t="s">
        <v>2934</v>
      </c>
      <c r="AD513" s="4" t="s">
        <v>2924</v>
      </c>
      <c r="AE513" s="4" t="s">
        <v>2934</v>
      </c>
      <c r="AF513" s="4" t="s">
        <v>2924</v>
      </c>
      <c r="AG513" s="4" t="s">
        <v>2924</v>
      </c>
      <c r="AH513" s="4" t="s">
        <v>2924</v>
      </c>
      <c r="AI513" s="4">
        <v>60.089286000000001</v>
      </c>
      <c r="AJ513" s="4">
        <v>60.089286000000001</v>
      </c>
    </row>
    <row r="514" spans="1:36" x14ac:dyDescent="0.3">
      <c r="A514" s="1" t="s">
        <v>1725</v>
      </c>
      <c r="B514" s="2">
        <v>4104374</v>
      </c>
      <c r="C514" s="3" t="s">
        <v>2919</v>
      </c>
      <c r="D514" s="4">
        <v>944.18297600000005</v>
      </c>
      <c r="E514" s="3" t="s">
        <v>3090</v>
      </c>
      <c r="F514" s="3" t="s">
        <v>3090</v>
      </c>
      <c r="G514" s="3" t="s">
        <v>3130</v>
      </c>
      <c r="H514" s="3" t="s">
        <v>3130</v>
      </c>
      <c r="I514" s="3" t="s">
        <v>3131</v>
      </c>
      <c r="J514" s="4">
        <v>-19.414812999999999</v>
      </c>
      <c r="K514" s="4">
        <v>-18.231019</v>
      </c>
      <c r="L514" s="4">
        <v>-19.044702999999998</v>
      </c>
      <c r="M514" s="4">
        <v>-3.4507940000000001</v>
      </c>
      <c r="N514" s="4">
        <v>22.991304</v>
      </c>
      <c r="O514" s="4" t="s">
        <v>2924</v>
      </c>
      <c r="P514" s="4">
        <v>2.136479</v>
      </c>
      <c r="Q514" s="4">
        <v>15.769508</v>
      </c>
      <c r="R514" s="4">
        <v>19.624531999999999</v>
      </c>
      <c r="S514" s="3" t="s">
        <v>5466</v>
      </c>
      <c r="T514" s="4">
        <v>52.88</v>
      </c>
      <c r="U514" s="4">
        <v>944.18297600000005</v>
      </c>
      <c r="V514" s="10">
        <v>1320.443976</v>
      </c>
      <c r="W514" s="4">
        <v>2.57186081694402</v>
      </c>
      <c r="X514" s="4">
        <v>70.73</v>
      </c>
      <c r="Y514" s="4">
        <v>45.42</v>
      </c>
      <c r="Z514" s="4">
        <v>22.991304</v>
      </c>
      <c r="AA514" s="10">
        <v>21.194388777499999</v>
      </c>
      <c r="AB514" s="10">
        <v>22.406779661000002</v>
      </c>
      <c r="AC514" s="4">
        <v>7.2009030000000003</v>
      </c>
      <c r="AD514" s="4">
        <v>6.5530718411911</v>
      </c>
      <c r="AE514" s="4">
        <v>7.0141560013418003</v>
      </c>
      <c r="AF514" s="4">
        <v>15.769508</v>
      </c>
      <c r="AG514" s="4">
        <v>15.7784586044344</v>
      </c>
      <c r="AH514" s="4">
        <v>16.782980763511201</v>
      </c>
      <c r="AI514" s="4">
        <v>2.136479</v>
      </c>
      <c r="AJ514" s="4">
        <v>2.136479</v>
      </c>
    </row>
    <row r="515" spans="1:36" x14ac:dyDescent="0.3">
      <c r="A515" s="1" t="s">
        <v>1461</v>
      </c>
      <c r="B515" s="2">
        <v>111800434</v>
      </c>
      <c r="C515" s="3" t="s">
        <v>2940</v>
      </c>
      <c r="D515" s="4">
        <v>945.02350000000001</v>
      </c>
      <c r="E515" s="3" t="s">
        <v>2930</v>
      </c>
      <c r="F515" s="3" t="s">
        <v>2953</v>
      </c>
      <c r="G515" s="3" t="s">
        <v>2954</v>
      </c>
      <c r="H515" s="3" t="s">
        <v>2955</v>
      </c>
      <c r="I515" s="3"/>
      <c r="J515" s="4">
        <v>32.007475999999997</v>
      </c>
      <c r="K515" s="4">
        <v>12.721463999999999</v>
      </c>
      <c r="L515" s="4">
        <v>2.0510120000000001</v>
      </c>
      <c r="M515" s="4">
        <v>0.271283</v>
      </c>
      <c r="N515" s="4" t="s">
        <v>2934</v>
      </c>
      <c r="O515" s="4" t="s">
        <v>2934</v>
      </c>
      <c r="P515" s="4" t="s">
        <v>2934</v>
      </c>
      <c r="Q515" s="4" t="s">
        <v>2934</v>
      </c>
      <c r="R515" s="4" t="s">
        <v>2934</v>
      </c>
      <c r="S515" s="3" t="s">
        <v>5202</v>
      </c>
      <c r="T515" s="4">
        <v>77.62</v>
      </c>
      <c r="U515" s="4">
        <v>945.02350000000001</v>
      </c>
      <c r="V515" s="10" t="s">
        <v>2934</v>
      </c>
      <c r="W515" s="4">
        <v>0</v>
      </c>
      <c r="X515" s="4">
        <v>81.38</v>
      </c>
      <c r="Y515" s="4">
        <v>55.66</v>
      </c>
      <c r="Z515" s="4" t="s">
        <v>2934</v>
      </c>
      <c r="AA515" s="10" t="s">
        <v>2934</v>
      </c>
      <c r="AB515" s="10" t="s">
        <v>2934</v>
      </c>
      <c r="AC515" s="4" t="s">
        <v>2934</v>
      </c>
      <c r="AD515" s="4" t="s">
        <v>2934</v>
      </c>
      <c r="AE515" s="4" t="s">
        <v>2934</v>
      </c>
      <c r="AF515" s="4" t="s">
        <v>2934</v>
      </c>
      <c r="AG515" s="4" t="s">
        <v>2934</v>
      </c>
      <c r="AH515" s="4" t="s">
        <v>2934</v>
      </c>
      <c r="AI515" s="4" t="s">
        <v>2934</v>
      </c>
      <c r="AJ515" s="4" t="s">
        <v>2934</v>
      </c>
    </row>
    <row r="516" spans="1:36" x14ac:dyDescent="0.3">
      <c r="A516" s="1" t="s">
        <v>1121</v>
      </c>
      <c r="B516" s="2">
        <v>4264305</v>
      </c>
      <c r="C516" s="3" t="s">
        <v>2935</v>
      </c>
      <c r="D516" s="4">
        <v>946.58975504</v>
      </c>
      <c r="E516" s="3" t="s">
        <v>2936</v>
      </c>
      <c r="F516" s="3" t="s">
        <v>2937</v>
      </c>
      <c r="G516" s="3" t="s">
        <v>3037</v>
      </c>
      <c r="H516" s="3" t="s">
        <v>3037</v>
      </c>
      <c r="I516" s="3" t="s">
        <v>3475</v>
      </c>
      <c r="J516" s="4">
        <v>-36.251286999999998</v>
      </c>
      <c r="K516" s="4">
        <v>-27.176470999999999</v>
      </c>
      <c r="L516" s="4">
        <v>-13.092313000000001</v>
      </c>
      <c r="M516" s="4">
        <v>-1.746032</v>
      </c>
      <c r="N516" s="4">
        <v>14.564705999999999</v>
      </c>
      <c r="O516" s="4">
        <v>23.992248</v>
      </c>
      <c r="P516" s="4">
        <v>3.3903880000000002</v>
      </c>
      <c r="Q516" s="4">
        <v>9.0941419999999997</v>
      </c>
      <c r="R516" s="4">
        <v>36.210920000000002</v>
      </c>
      <c r="S516" s="3" t="s">
        <v>4863</v>
      </c>
      <c r="T516" s="4">
        <v>24.76</v>
      </c>
      <c r="U516" s="4">
        <v>946.58975504</v>
      </c>
      <c r="V516" s="10">
        <v>993.98975499999995</v>
      </c>
      <c r="W516" s="4">
        <v>4.03877221324717</v>
      </c>
      <c r="X516" s="4">
        <v>46.965000000000003</v>
      </c>
      <c r="Y516" s="4">
        <v>24.594999999999999</v>
      </c>
      <c r="Z516" s="4">
        <v>14.496487</v>
      </c>
      <c r="AA516" s="10">
        <v>14.1082621082</v>
      </c>
      <c r="AB516" s="10">
        <v>15.331269349799999</v>
      </c>
      <c r="AC516" s="4">
        <v>0.74528700000000003</v>
      </c>
      <c r="AD516" s="4">
        <v>0.73650311164659998</v>
      </c>
      <c r="AE516" s="4">
        <v>0.75111771851310005</v>
      </c>
      <c r="AF516" s="4">
        <v>9.0941419999999997</v>
      </c>
      <c r="AG516" s="4">
        <v>10.2473170618557</v>
      </c>
      <c r="AH516" s="4">
        <v>11.4251695977011</v>
      </c>
      <c r="AI516" s="4">
        <v>3.3903880000000002</v>
      </c>
      <c r="AJ516" s="4">
        <v>4.4500359999999999</v>
      </c>
    </row>
    <row r="517" spans="1:36" x14ac:dyDescent="0.3">
      <c r="A517" s="1" t="s">
        <v>537</v>
      </c>
      <c r="B517" s="2">
        <v>7001816</v>
      </c>
      <c r="C517" s="3" t="s">
        <v>2919</v>
      </c>
      <c r="D517" s="4">
        <v>947.55125380000004</v>
      </c>
      <c r="E517" s="3" t="s">
        <v>2920</v>
      </c>
      <c r="F517" s="3" t="s">
        <v>2960</v>
      </c>
      <c r="G517" s="3" t="s">
        <v>2961</v>
      </c>
      <c r="H517" s="3" t="s">
        <v>2962</v>
      </c>
      <c r="I517" s="3" t="s">
        <v>2963</v>
      </c>
      <c r="J517" s="5">
        <v>5.8</v>
      </c>
      <c r="K517" s="5">
        <v>5.8</v>
      </c>
      <c r="L517" s="4">
        <v>-8.2871009999999998</v>
      </c>
      <c r="M517" s="4">
        <v>-1.745914</v>
      </c>
      <c r="N517" s="4" t="s">
        <v>2924</v>
      </c>
      <c r="O517" s="4" t="s">
        <v>2924</v>
      </c>
      <c r="P517" s="4" t="s">
        <v>2924</v>
      </c>
      <c r="Q517" s="4" t="s">
        <v>2924</v>
      </c>
      <c r="R517" s="4" t="s">
        <v>2934</v>
      </c>
      <c r="S517" s="3" t="s">
        <v>4280</v>
      </c>
      <c r="T517" s="4">
        <v>26.45</v>
      </c>
      <c r="U517" s="4">
        <v>947.55125380000004</v>
      </c>
      <c r="V517" s="10">
        <v>1102.978253</v>
      </c>
      <c r="W517" s="4">
        <v>0</v>
      </c>
      <c r="X517" s="4">
        <v>32.748899999999999</v>
      </c>
      <c r="Y517" s="4">
        <v>23</v>
      </c>
      <c r="Z517" s="4" t="s">
        <v>2924</v>
      </c>
      <c r="AA517" s="10" t="s">
        <v>2924</v>
      </c>
      <c r="AB517" s="10" t="s">
        <v>2924</v>
      </c>
      <c r="AC517" s="4">
        <v>18.370418000000001</v>
      </c>
      <c r="AD517" s="4">
        <v>14.4128541280639</v>
      </c>
      <c r="AE517" s="4">
        <v>17.1369889701181</v>
      </c>
      <c r="AF517" s="4" t="s">
        <v>2924</v>
      </c>
      <c r="AG517" s="4" t="s">
        <v>2924</v>
      </c>
      <c r="AH517" s="4" t="s">
        <v>2924</v>
      </c>
      <c r="AI517" s="4" t="s">
        <v>2924</v>
      </c>
      <c r="AJ517" s="4" t="s">
        <v>2924</v>
      </c>
    </row>
    <row r="518" spans="1:36" x14ac:dyDescent="0.3">
      <c r="A518" s="1" t="s">
        <v>426</v>
      </c>
      <c r="B518" s="2">
        <v>4010845</v>
      </c>
      <c r="C518" s="3" t="s">
        <v>2935</v>
      </c>
      <c r="D518" s="4">
        <v>951.30844000000002</v>
      </c>
      <c r="E518" s="3" t="s">
        <v>3093</v>
      </c>
      <c r="F518" s="3" t="s">
        <v>3093</v>
      </c>
      <c r="G518" s="3" t="s">
        <v>3172</v>
      </c>
      <c r="H518" s="3" t="s">
        <v>3173</v>
      </c>
      <c r="I518" s="3" t="s">
        <v>3274</v>
      </c>
      <c r="J518" s="4">
        <v>17.545100999999999</v>
      </c>
      <c r="K518" s="4">
        <v>-4.0427379999999999</v>
      </c>
      <c r="L518" s="4">
        <v>-12.414338000000001</v>
      </c>
      <c r="M518" s="4">
        <v>1.901257</v>
      </c>
      <c r="N518" s="4">
        <v>17.280290999999998</v>
      </c>
      <c r="O518" s="4" t="s">
        <v>2924</v>
      </c>
      <c r="P518" s="4">
        <v>1.0579769999999999</v>
      </c>
      <c r="Q518" s="4">
        <v>4.2567789999999999</v>
      </c>
      <c r="R518" s="4" t="s">
        <v>2924</v>
      </c>
      <c r="S518" s="3" t="s">
        <v>4169</v>
      </c>
      <c r="T518" s="4">
        <v>33.229999999999997</v>
      </c>
      <c r="U518" s="4">
        <v>951.30844000000002</v>
      </c>
      <c r="V518" s="10">
        <v>1658.1004399999999</v>
      </c>
      <c r="W518" s="4">
        <v>0</v>
      </c>
      <c r="X518" s="4">
        <v>41.5</v>
      </c>
      <c r="Y518" s="4">
        <v>24.33</v>
      </c>
      <c r="Z518" s="4">
        <v>17.280290999999998</v>
      </c>
      <c r="AA518" s="10">
        <v>10.4992101105</v>
      </c>
      <c r="AB518" s="10">
        <v>9.4942857142000001</v>
      </c>
      <c r="AC518" s="4">
        <v>1.212178</v>
      </c>
      <c r="AD518" s="4">
        <v>1.0980434025363</v>
      </c>
      <c r="AE518" s="4">
        <v>1.1694057690951001</v>
      </c>
      <c r="AF518" s="4">
        <v>4.2567789999999999</v>
      </c>
      <c r="AG518" s="4">
        <v>7.2327172955289001</v>
      </c>
      <c r="AH518" s="4">
        <v>7.3044072246695997</v>
      </c>
      <c r="AI518" s="4">
        <v>1.0579769999999999</v>
      </c>
      <c r="AJ518" s="4">
        <v>1.0579769999999999</v>
      </c>
    </row>
    <row r="519" spans="1:36" x14ac:dyDescent="0.3">
      <c r="A519" s="1" t="s">
        <v>413</v>
      </c>
      <c r="B519" s="2">
        <v>103209</v>
      </c>
      <c r="C519" s="3" t="s">
        <v>2935</v>
      </c>
      <c r="D519" s="4">
        <v>951.38986938000005</v>
      </c>
      <c r="E519" s="3" t="s">
        <v>2976</v>
      </c>
      <c r="F519" s="3" t="s">
        <v>2977</v>
      </c>
      <c r="G519" s="3" t="s">
        <v>3269</v>
      </c>
      <c r="H519" s="3" t="s">
        <v>3269</v>
      </c>
      <c r="I519" s="3" t="s">
        <v>2979</v>
      </c>
      <c r="J519" s="4">
        <v>2.0370370000000002</v>
      </c>
      <c r="K519" s="4">
        <v>3.3771110000000002</v>
      </c>
      <c r="L519" s="4">
        <v>-4.5060659999999997</v>
      </c>
      <c r="M519" s="4">
        <v>2.2263449999999998</v>
      </c>
      <c r="N519" s="4" t="s">
        <v>2924</v>
      </c>
      <c r="O519" s="4">
        <v>4.9954669999999997</v>
      </c>
      <c r="P519" s="4">
        <v>0.86594400000000005</v>
      </c>
      <c r="Q519" s="4">
        <v>53.698428</v>
      </c>
      <c r="R519" s="4">
        <v>21.091006</v>
      </c>
      <c r="S519" s="3" t="s">
        <v>4157</v>
      </c>
      <c r="T519" s="4">
        <v>5.51</v>
      </c>
      <c r="U519" s="4">
        <v>951.38986938000005</v>
      </c>
      <c r="V519" s="10">
        <v>3209.5818690000001</v>
      </c>
      <c r="W519" s="4">
        <v>10.8892921960073</v>
      </c>
      <c r="X519" s="4">
        <v>6.54</v>
      </c>
      <c r="Y519" s="4">
        <v>3.85</v>
      </c>
      <c r="Z519" s="4" t="s">
        <v>2924</v>
      </c>
      <c r="AA519" s="10" t="s">
        <v>2924</v>
      </c>
      <c r="AB519" s="10" t="s">
        <v>2924</v>
      </c>
      <c r="AC519" s="4">
        <v>10.457185000000001</v>
      </c>
      <c r="AD519" s="4">
        <v>6.3991778258143999</v>
      </c>
      <c r="AE519" s="4">
        <v>6.5040083974648004</v>
      </c>
      <c r="AF519" s="4">
        <v>53.698428</v>
      </c>
      <c r="AG519" s="4">
        <v>11.083981487684801</v>
      </c>
      <c r="AH519" s="4">
        <v>12.9759593242453</v>
      </c>
      <c r="AI519" s="4">
        <v>0.86594400000000005</v>
      </c>
      <c r="AJ519" s="4">
        <v>0.87100900000000003</v>
      </c>
    </row>
    <row r="520" spans="1:36" x14ac:dyDescent="0.3">
      <c r="A520" s="1" t="s">
        <v>995</v>
      </c>
      <c r="B520" s="2">
        <v>5727295</v>
      </c>
      <c r="C520" s="3" t="s">
        <v>2940</v>
      </c>
      <c r="D520" s="4">
        <v>951.65620248000005</v>
      </c>
      <c r="E520" s="3" t="s">
        <v>2930</v>
      </c>
      <c r="F520" s="3" t="s">
        <v>2953</v>
      </c>
      <c r="G520" s="3" t="s">
        <v>2954</v>
      </c>
      <c r="H520" s="3" t="s">
        <v>2955</v>
      </c>
      <c r="I520" s="3"/>
      <c r="J520" s="4">
        <v>10.572302000000001</v>
      </c>
      <c r="K520" s="4">
        <v>2.1800570000000001</v>
      </c>
      <c r="L520" s="4">
        <v>-7.5855769999999998</v>
      </c>
      <c r="M520" s="4">
        <v>-0.14794399999999999</v>
      </c>
      <c r="N520" s="4" t="s">
        <v>2934</v>
      </c>
      <c r="O520" s="4" t="s">
        <v>2934</v>
      </c>
      <c r="P520" s="4" t="s">
        <v>2934</v>
      </c>
      <c r="Q520" s="4" t="s">
        <v>2934</v>
      </c>
      <c r="R520" s="4" t="s">
        <v>2934</v>
      </c>
      <c r="S520" s="3" t="s">
        <v>4737</v>
      </c>
      <c r="T520" s="4">
        <v>101.24</v>
      </c>
      <c r="U520" s="4">
        <v>951.65620248000005</v>
      </c>
      <c r="V520" s="10" t="s">
        <v>2934</v>
      </c>
      <c r="W520" s="4">
        <v>2.4510789240319202</v>
      </c>
      <c r="X520" s="4">
        <v>111.87</v>
      </c>
      <c r="Y520" s="4">
        <v>85.190899999999999</v>
      </c>
      <c r="Z520" s="4" t="s">
        <v>2934</v>
      </c>
      <c r="AA520" s="10" t="s">
        <v>2934</v>
      </c>
      <c r="AB520" s="10" t="s">
        <v>2934</v>
      </c>
      <c r="AC520" s="4" t="s">
        <v>2934</v>
      </c>
      <c r="AD520" s="4" t="s">
        <v>2934</v>
      </c>
      <c r="AE520" s="4" t="s">
        <v>2934</v>
      </c>
      <c r="AF520" s="4" t="s">
        <v>2934</v>
      </c>
      <c r="AG520" s="4" t="s">
        <v>2934</v>
      </c>
      <c r="AH520" s="4" t="s">
        <v>2934</v>
      </c>
      <c r="AI520" s="4" t="s">
        <v>2934</v>
      </c>
      <c r="AJ520" s="4" t="s">
        <v>2934</v>
      </c>
    </row>
    <row r="521" spans="1:36" x14ac:dyDescent="0.3">
      <c r="A521" s="1" t="s">
        <v>28</v>
      </c>
      <c r="B521" s="2">
        <v>5328081</v>
      </c>
      <c r="C521" s="3" t="s">
        <v>2940</v>
      </c>
      <c r="D521" s="4">
        <v>951.94327439999995</v>
      </c>
      <c r="E521" s="3" t="s">
        <v>2945</v>
      </c>
      <c r="F521" s="3" t="s">
        <v>2990</v>
      </c>
      <c r="G521" s="3" t="s">
        <v>2990</v>
      </c>
      <c r="H521" s="3" t="s">
        <v>2991</v>
      </c>
      <c r="I521" s="3" t="s">
        <v>2992</v>
      </c>
      <c r="J521" s="4">
        <v>-22.210850000000001</v>
      </c>
      <c r="K521" s="4">
        <v>-22.011288</v>
      </c>
      <c r="L521" s="4">
        <v>-11.986103</v>
      </c>
      <c r="M521" s="4">
        <v>1.945003</v>
      </c>
      <c r="N521" s="4">
        <v>11.394303000000001</v>
      </c>
      <c r="O521" s="4" t="s">
        <v>2924</v>
      </c>
      <c r="P521" s="4">
        <v>1.0704229999999999</v>
      </c>
      <c r="Q521" s="4">
        <v>6.1908019999999997</v>
      </c>
      <c r="R521" s="4" t="s">
        <v>2924</v>
      </c>
      <c r="S521" s="3" t="s">
        <v>3775</v>
      </c>
      <c r="T521" s="4">
        <v>15.2</v>
      </c>
      <c r="U521" s="4">
        <v>951.94327439999995</v>
      </c>
      <c r="V521" s="10">
        <v>934.94727399999999</v>
      </c>
      <c r="W521" s="4">
        <v>0</v>
      </c>
      <c r="X521" s="4">
        <v>34.399900000000002</v>
      </c>
      <c r="Y521" s="4">
        <v>13.87</v>
      </c>
      <c r="Z521" s="4">
        <v>11.394303000000001</v>
      </c>
      <c r="AA521" s="10">
        <v>9.2541856925000001</v>
      </c>
      <c r="AB521" s="10">
        <v>7.5061728394999996</v>
      </c>
      <c r="AC521" s="4">
        <v>1.2825629999999999</v>
      </c>
      <c r="AD521" s="4">
        <v>1.1452504081179999</v>
      </c>
      <c r="AE521" s="4">
        <v>1.2634378059828999</v>
      </c>
      <c r="AF521" s="4">
        <v>6.1908019999999997</v>
      </c>
      <c r="AG521" s="4">
        <v>5.3046653843972003</v>
      </c>
      <c r="AH521" s="4">
        <v>5.7160056940741004</v>
      </c>
      <c r="AI521" s="4">
        <v>1.0704229999999999</v>
      </c>
      <c r="AJ521" s="4">
        <v>1.0840110000000001</v>
      </c>
    </row>
    <row r="522" spans="1:36" x14ac:dyDescent="0.3">
      <c r="A522" s="1" t="s">
        <v>872</v>
      </c>
      <c r="B522" s="2">
        <v>5236028</v>
      </c>
      <c r="C522" s="3" t="s">
        <v>2935</v>
      </c>
      <c r="D522" s="4">
        <v>952.21419638999998</v>
      </c>
      <c r="E522" s="3" t="s">
        <v>2945</v>
      </c>
      <c r="F522" s="3" t="s">
        <v>2946</v>
      </c>
      <c r="G522" s="3" t="s">
        <v>2947</v>
      </c>
      <c r="H522" s="3" t="s">
        <v>2989</v>
      </c>
      <c r="I522" s="3" t="s">
        <v>3418</v>
      </c>
      <c r="J522" s="4">
        <v>4.0206189999999999</v>
      </c>
      <c r="K522" s="4">
        <v>6.5469910000000002</v>
      </c>
      <c r="L522" s="4">
        <v>0.69860299999999997</v>
      </c>
      <c r="M522" s="4">
        <v>-5.0799620000000001</v>
      </c>
      <c r="N522" s="4" t="s">
        <v>2924</v>
      </c>
      <c r="O522" s="4">
        <v>43.304721000000001</v>
      </c>
      <c r="P522" s="4">
        <v>13.453333000000001</v>
      </c>
      <c r="Q522" s="4">
        <v>34.194108999999997</v>
      </c>
      <c r="R522" s="4">
        <v>36.411721999999997</v>
      </c>
      <c r="S522" s="3" t="s">
        <v>4615</v>
      </c>
      <c r="T522" s="4">
        <v>10.09</v>
      </c>
      <c r="U522" s="4">
        <v>952.21419638999998</v>
      </c>
      <c r="V522" s="10">
        <v>951.29719599999999</v>
      </c>
      <c r="W522" s="4">
        <v>0</v>
      </c>
      <c r="X522" s="4">
        <v>11.375</v>
      </c>
      <c r="Y522" s="4">
        <v>7.52</v>
      </c>
      <c r="Z522" s="4" t="s">
        <v>2924</v>
      </c>
      <c r="AA522" s="10">
        <v>37.663307204100001</v>
      </c>
      <c r="AB522" s="10">
        <v>47.578629697700002</v>
      </c>
      <c r="AC522" s="5">
        <v>4.8744730000000001</v>
      </c>
      <c r="AD522" s="4">
        <v>4.1375732863249999</v>
      </c>
      <c r="AE522" s="4">
        <v>4.6759189611162002</v>
      </c>
      <c r="AF522" s="4">
        <v>34.194108999999997</v>
      </c>
      <c r="AG522" s="4">
        <v>18.443462487712999</v>
      </c>
      <c r="AH522" s="4">
        <v>22.214253545872801</v>
      </c>
      <c r="AI522" s="4">
        <v>13.453333000000001</v>
      </c>
      <c r="AJ522" s="4">
        <v>13.453333000000001</v>
      </c>
    </row>
    <row r="523" spans="1:36" x14ac:dyDescent="0.3">
      <c r="A523" s="1" t="s">
        <v>36</v>
      </c>
      <c r="B523" s="2">
        <v>4910946</v>
      </c>
      <c r="C523" s="3" t="s">
        <v>2935</v>
      </c>
      <c r="D523" s="4">
        <v>954.92450546999999</v>
      </c>
      <c r="E523" s="3" t="s">
        <v>3006</v>
      </c>
      <c r="F523" s="3" t="s">
        <v>3007</v>
      </c>
      <c r="G523" s="3" t="s">
        <v>3008</v>
      </c>
      <c r="H523" s="3" t="s">
        <v>3009</v>
      </c>
      <c r="I523" s="3" t="s">
        <v>3010</v>
      </c>
      <c r="J523" s="4">
        <v>-14.684685</v>
      </c>
      <c r="K523" s="4">
        <v>-16.710642</v>
      </c>
      <c r="L523" s="4">
        <v>-11.906976999999999</v>
      </c>
      <c r="M523" s="4">
        <v>-1.5592520000000001</v>
      </c>
      <c r="N523" s="4">
        <v>6.246702</v>
      </c>
      <c r="O523" s="4">
        <v>12.235142</v>
      </c>
      <c r="P523" s="4">
        <v>0.683755</v>
      </c>
      <c r="Q523" s="4">
        <v>4.2725249999999999</v>
      </c>
      <c r="R523" s="4">
        <v>16.504968999999999</v>
      </c>
      <c r="S523" s="3" t="s">
        <v>3783</v>
      </c>
      <c r="T523" s="5">
        <v>9.4700000000000006</v>
      </c>
      <c r="U523" s="4">
        <v>954.92450546999999</v>
      </c>
      <c r="V523" s="10">
        <v>2009.855505</v>
      </c>
      <c r="W523" s="4">
        <v>3.6135163674762398</v>
      </c>
      <c r="X523" s="4">
        <v>12.074999999999999</v>
      </c>
      <c r="Y523" s="4">
        <v>8.7200000000000006</v>
      </c>
      <c r="Z523" s="4">
        <v>6.246702</v>
      </c>
      <c r="AA523" s="10">
        <v>5.1680855707999998</v>
      </c>
      <c r="AB523" s="10">
        <v>5.7393939393000002</v>
      </c>
      <c r="AC523" s="4">
        <v>1.4268130000000001</v>
      </c>
      <c r="AD523" s="4">
        <v>1.2512700401257</v>
      </c>
      <c r="AE523" s="4">
        <v>1.3341225523206</v>
      </c>
      <c r="AF523" s="4">
        <v>4.2725249999999999</v>
      </c>
      <c r="AG523" s="4">
        <v>3.8093459735635</v>
      </c>
      <c r="AH523" s="4">
        <v>4.2502438990657998</v>
      </c>
      <c r="AI523" s="4">
        <v>0.683755</v>
      </c>
      <c r="AJ523" s="4">
        <v>0.70299199999999995</v>
      </c>
    </row>
    <row r="524" spans="1:36" x14ac:dyDescent="0.3">
      <c r="A524" s="1" t="s">
        <v>857</v>
      </c>
      <c r="B524" s="2">
        <v>6543220</v>
      </c>
      <c r="C524" s="3" t="s">
        <v>2935</v>
      </c>
      <c r="D524" s="4">
        <v>960.11661877999995</v>
      </c>
      <c r="E524" s="3" t="s">
        <v>3102</v>
      </c>
      <c r="F524" s="3" t="s">
        <v>3103</v>
      </c>
      <c r="G524" s="3" t="s">
        <v>3292</v>
      </c>
      <c r="H524" s="3" t="s">
        <v>3375</v>
      </c>
      <c r="I524" s="3" t="s">
        <v>3413</v>
      </c>
      <c r="J524" s="4">
        <v>-20.903009999999998</v>
      </c>
      <c r="K524" s="4">
        <v>-4.4444439999999998</v>
      </c>
      <c r="L524" s="4">
        <v>-1.8672200000000001</v>
      </c>
      <c r="M524" s="4">
        <v>-1.25261</v>
      </c>
      <c r="N524" s="4" t="s">
        <v>2924</v>
      </c>
      <c r="O524" s="4">
        <v>38.455285000000003</v>
      </c>
      <c r="P524" s="4">
        <v>2.4571429999999999</v>
      </c>
      <c r="Q524" s="4">
        <v>12.032681</v>
      </c>
      <c r="R524" s="4">
        <v>13.312538</v>
      </c>
      <c r="S524" s="3" t="s">
        <v>4600</v>
      </c>
      <c r="T524" s="5">
        <v>4.7300000000000004</v>
      </c>
      <c r="U524" s="4">
        <v>960.11661877999995</v>
      </c>
      <c r="V524" s="10">
        <v>1184.3166180000001</v>
      </c>
      <c r="W524" s="4">
        <v>1.2684989429175499</v>
      </c>
      <c r="X524" s="5">
        <v>7.05</v>
      </c>
      <c r="Y524" s="4">
        <v>3.92</v>
      </c>
      <c r="Z524" s="4" t="s">
        <v>2924</v>
      </c>
      <c r="AA524" s="10">
        <v>45.047619047600001</v>
      </c>
      <c r="AB524" s="10" t="s">
        <v>2924</v>
      </c>
      <c r="AC524" s="4">
        <v>3.0096989999999999</v>
      </c>
      <c r="AD524" s="4">
        <v>2.8054402889968002</v>
      </c>
      <c r="AE524" s="4">
        <v>2.9604214923134999</v>
      </c>
      <c r="AF524" s="4">
        <v>12.032681</v>
      </c>
      <c r="AG524" s="4">
        <v>10.7469747549909</v>
      </c>
      <c r="AH524" s="4">
        <v>11.702733379446601</v>
      </c>
      <c r="AI524" s="4">
        <v>2.4571429999999999</v>
      </c>
      <c r="AJ524" s="4" t="s">
        <v>2924</v>
      </c>
    </row>
    <row r="525" spans="1:36" x14ac:dyDescent="0.3">
      <c r="A525" s="1" t="s">
        <v>1751</v>
      </c>
      <c r="B525" s="2">
        <v>5292029</v>
      </c>
      <c r="C525" s="3" t="s">
        <v>2935</v>
      </c>
      <c r="D525" s="4">
        <v>961.14475314000003</v>
      </c>
      <c r="E525" s="3" t="s">
        <v>2930</v>
      </c>
      <c r="F525" s="3" t="s">
        <v>2953</v>
      </c>
      <c r="G525" s="3" t="s">
        <v>3101</v>
      </c>
      <c r="H525" s="3" t="s">
        <v>3101</v>
      </c>
      <c r="I525" s="3" t="s">
        <v>3211</v>
      </c>
      <c r="J525" s="4">
        <v>38.108150999999999</v>
      </c>
      <c r="K525" s="4">
        <v>114.35999</v>
      </c>
      <c r="L525" s="4">
        <v>2.3105000000000001E-2</v>
      </c>
      <c r="M525" s="4">
        <v>-0.195965</v>
      </c>
      <c r="N525" s="4" t="s">
        <v>2924</v>
      </c>
      <c r="O525" s="4">
        <v>5.3132859999999997</v>
      </c>
      <c r="P525" s="4">
        <v>3.4041049999999999</v>
      </c>
      <c r="Q525" s="4">
        <v>21.296658000000001</v>
      </c>
      <c r="R525" s="4">
        <v>19.098019000000001</v>
      </c>
      <c r="S525" s="3" t="s">
        <v>5492</v>
      </c>
      <c r="T525" s="4">
        <v>86.58</v>
      </c>
      <c r="U525" s="4">
        <v>961.14475314000003</v>
      </c>
      <c r="V525" s="10">
        <v>1034.5277530000001</v>
      </c>
      <c r="W525" s="4">
        <v>0</v>
      </c>
      <c r="X525" s="4">
        <v>106.8199</v>
      </c>
      <c r="Y525" s="4">
        <v>36.65</v>
      </c>
      <c r="Z525" s="4" t="s">
        <v>2924</v>
      </c>
      <c r="AA525" s="10">
        <v>33.159708923700002</v>
      </c>
      <c r="AB525" s="10">
        <v>76.732870702699998</v>
      </c>
      <c r="AC525" s="4">
        <v>2.0678930000000002</v>
      </c>
      <c r="AD525" s="4">
        <v>1.6252276208076</v>
      </c>
      <c r="AE525" s="4">
        <v>1.9229140390335</v>
      </c>
      <c r="AF525" s="4">
        <v>21.296658000000001</v>
      </c>
      <c r="AG525" s="4">
        <v>10.5474403185863</v>
      </c>
      <c r="AH525" s="4">
        <v>11.4154786537931</v>
      </c>
      <c r="AI525" s="4">
        <v>3.4041049999999999</v>
      </c>
      <c r="AJ525" s="4">
        <v>8.2120840000000008</v>
      </c>
    </row>
    <row r="526" spans="1:36" x14ac:dyDescent="0.3">
      <c r="A526" s="1" t="s">
        <v>2560</v>
      </c>
      <c r="B526" s="2">
        <v>4990886</v>
      </c>
      <c r="C526" s="3" t="s">
        <v>2935</v>
      </c>
      <c r="D526" s="4">
        <v>964.06876404000002</v>
      </c>
      <c r="E526" s="3" t="s">
        <v>2936</v>
      </c>
      <c r="F526" s="3" t="s">
        <v>2937</v>
      </c>
      <c r="G526" s="3" t="s">
        <v>2993</v>
      </c>
      <c r="H526" s="3" t="s">
        <v>2994</v>
      </c>
      <c r="I526" s="3" t="s">
        <v>3393</v>
      </c>
      <c r="J526" s="4">
        <v>-12.127725</v>
      </c>
      <c r="K526" s="4">
        <v>-4.120603</v>
      </c>
      <c r="L526" s="4">
        <v>-9.7160879999999992</v>
      </c>
      <c r="M526" s="4">
        <v>-0.31347999999999998</v>
      </c>
      <c r="N526" s="4">
        <v>22.186046999999999</v>
      </c>
      <c r="O526" s="4">
        <v>13.442931</v>
      </c>
      <c r="P526" s="4">
        <v>1.970396</v>
      </c>
      <c r="Q526" s="4">
        <v>11.509166</v>
      </c>
      <c r="R526" s="4">
        <v>18.539200999999998</v>
      </c>
      <c r="S526" s="3" t="s">
        <v>6298</v>
      </c>
      <c r="T526" s="4">
        <v>28.62</v>
      </c>
      <c r="U526" s="4">
        <v>964.06876404000002</v>
      </c>
      <c r="V526" s="10">
        <v>1106.2897640000001</v>
      </c>
      <c r="W526" s="4">
        <v>0</v>
      </c>
      <c r="X526" s="4">
        <v>35.93</v>
      </c>
      <c r="Y526" s="4">
        <v>23.76</v>
      </c>
      <c r="Z526" s="4">
        <v>22.186046999999999</v>
      </c>
      <c r="AA526" s="10">
        <v>15.366442953</v>
      </c>
      <c r="AB526" s="10">
        <v>15.9</v>
      </c>
      <c r="AC526" s="4">
        <v>2.24011</v>
      </c>
      <c r="AD526" s="4">
        <v>2.1098750312297998</v>
      </c>
      <c r="AE526" s="4">
        <v>2.2093064405084002</v>
      </c>
      <c r="AF526" s="4">
        <v>11.509166</v>
      </c>
      <c r="AG526" s="4">
        <v>9.7688390665342997</v>
      </c>
      <c r="AH526" s="4">
        <v>10.2691441434333</v>
      </c>
      <c r="AI526" s="4">
        <v>1.970396</v>
      </c>
      <c r="AJ526" s="5">
        <v>9.6558700000000002</v>
      </c>
    </row>
    <row r="527" spans="1:36" x14ac:dyDescent="0.3">
      <c r="A527" s="1" t="s">
        <v>2350</v>
      </c>
      <c r="B527" s="2">
        <v>1021743</v>
      </c>
      <c r="C527" s="3" t="s">
        <v>2935</v>
      </c>
      <c r="D527" s="4">
        <v>964.11064934000001</v>
      </c>
      <c r="E527" s="3" t="s">
        <v>2930</v>
      </c>
      <c r="F527" s="3" t="s">
        <v>2931</v>
      </c>
      <c r="G527" s="3" t="s">
        <v>2931</v>
      </c>
      <c r="H527" s="3" t="s">
        <v>2932</v>
      </c>
      <c r="I527" s="3" t="s">
        <v>2933</v>
      </c>
      <c r="J527" s="4">
        <v>1.5644960000000001</v>
      </c>
      <c r="K527" s="4">
        <v>-2.9295089999999999</v>
      </c>
      <c r="L527" s="4">
        <v>-9.6563479999999995</v>
      </c>
      <c r="M527" s="4">
        <v>-1.394916</v>
      </c>
      <c r="N527" s="4">
        <v>11.4837545126354</v>
      </c>
      <c r="O527" s="4" t="s">
        <v>2924</v>
      </c>
      <c r="P527" s="4">
        <v>1.19726</v>
      </c>
      <c r="Q527" s="4" t="s">
        <v>2934</v>
      </c>
      <c r="R527" s="4" t="s">
        <v>2934</v>
      </c>
      <c r="S527" s="3" t="s">
        <v>6089</v>
      </c>
      <c r="T527" s="4">
        <v>31.81</v>
      </c>
      <c r="U527" s="4">
        <v>964.11064934000001</v>
      </c>
      <c r="V527" s="10" t="s">
        <v>2934</v>
      </c>
      <c r="W527" s="4">
        <v>4.5268783401446102</v>
      </c>
      <c r="X527" s="4">
        <v>38</v>
      </c>
      <c r="Y527" s="4">
        <v>25.3</v>
      </c>
      <c r="Z527" s="4">
        <v>11.458933999999999</v>
      </c>
      <c r="AA527" s="10">
        <v>11.3202846975</v>
      </c>
      <c r="AB527" s="10">
        <v>10.650657755899999</v>
      </c>
      <c r="AC527" s="4" t="s">
        <v>2934</v>
      </c>
      <c r="AD527" s="4" t="s">
        <v>2934</v>
      </c>
      <c r="AE527" s="4" t="s">
        <v>2934</v>
      </c>
      <c r="AF527" s="4" t="s">
        <v>2934</v>
      </c>
      <c r="AG527" s="4" t="s">
        <v>2934</v>
      </c>
      <c r="AH527" s="4" t="s">
        <v>2934</v>
      </c>
      <c r="AI527" s="4">
        <v>1.19726</v>
      </c>
      <c r="AJ527" s="4">
        <v>1.601148</v>
      </c>
    </row>
    <row r="528" spans="1:36" x14ac:dyDescent="0.3">
      <c r="A528" s="1" t="s">
        <v>1215</v>
      </c>
      <c r="B528" s="2">
        <v>4627536</v>
      </c>
      <c r="C528" s="3" t="s">
        <v>2919</v>
      </c>
      <c r="D528" s="4">
        <v>965.67253525000001</v>
      </c>
      <c r="E528" s="3" t="s">
        <v>2920</v>
      </c>
      <c r="F528" s="3" t="s">
        <v>2960</v>
      </c>
      <c r="G528" s="3" t="s">
        <v>3330</v>
      </c>
      <c r="H528" s="3" t="s">
        <v>3330</v>
      </c>
      <c r="I528" s="3" t="s">
        <v>2949</v>
      </c>
      <c r="J528" s="4">
        <v>17.462078999999999</v>
      </c>
      <c r="K528" s="4">
        <v>11.599297</v>
      </c>
      <c r="L528" s="4">
        <v>-3.8752650000000002</v>
      </c>
      <c r="M528" s="4">
        <v>0.95389500000000005</v>
      </c>
      <c r="N528" s="4">
        <v>48.921418000000003</v>
      </c>
      <c r="O528" s="4">
        <v>29.756326000000001</v>
      </c>
      <c r="P528" s="4">
        <v>2.7164609999999998</v>
      </c>
      <c r="Q528" s="4">
        <v>19.927430000000001</v>
      </c>
      <c r="R528" s="4">
        <v>20.580641</v>
      </c>
      <c r="S528" s="3" t="s">
        <v>4957</v>
      </c>
      <c r="T528" s="4">
        <v>31.75</v>
      </c>
      <c r="U528" s="4">
        <v>965.67253525000001</v>
      </c>
      <c r="V528" s="10">
        <v>888.72353499999997</v>
      </c>
      <c r="W528" s="4">
        <v>0.35275590551181102</v>
      </c>
      <c r="X528" s="4">
        <v>33.520000000000003</v>
      </c>
      <c r="Y528" s="4">
        <v>23.92</v>
      </c>
      <c r="Z528" s="4">
        <v>48.921418000000003</v>
      </c>
      <c r="AA528" s="10">
        <v>48.5994183376</v>
      </c>
      <c r="AB528" s="10">
        <v>48.597186720300002</v>
      </c>
      <c r="AC528" s="5">
        <v>3.085931</v>
      </c>
      <c r="AD528" s="4">
        <v>2.9482581785707</v>
      </c>
      <c r="AE528" s="4">
        <v>3.0545103615857001</v>
      </c>
      <c r="AF528" s="4">
        <v>19.927430000000001</v>
      </c>
      <c r="AG528" s="4">
        <v>13.0032999005062</v>
      </c>
      <c r="AH528" s="4">
        <v>13.288761537268799</v>
      </c>
      <c r="AI528" s="4">
        <v>2.7164609999999998</v>
      </c>
      <c r="AJ528" s="4">
        <v>15.111851</v>
      </c>
    </row>
    <row r="529" spans="1:36" x14ac:dyDescent="0.3">
      <c r="A529" s="1" t="s">
        <v>1811</v>
      </c>
      <c r="B529" s="2">
        <v>4544827</v>
      </c>
      <c r="C529" s="3" t="s">
        <v>2940</v>
      </c>
      <c r="D529" s="4">
        <v>967.18987838999999</v>
      </c>
      <c r="E529" s="3" t="s">
        <v>2930</v>
      </c>
      <c r="F529" s="3" t="s">
        <v>2953</v>
      </c>
      <c r="G529" s="3" t="s">
        <v>3101</v>
      </c>
      <c r="H529" s="3" t="s">
        <v>3101</v>
      </c>
      <c r="I529" s="3" t="s">
        <v>3041</v>
      </c>
      <c r="J529" s="4">
        <v>-10.529890999999999</v>
      </c>
      <c r="K529" s="4">
        <v>5.8681669999999997</v>
      </c>
      <c r="L529" s="4">
        <v>-7.4490509999999999</v>
      </c>
      <c r="M529" s="4">
        <v>1.3076920000000001</v>
      </c>
      <c r="N529" s="4" t="s">
        <v>2924</v>
      </c>
      <c r="O529" s="4">
        <v>15.475911</v>
      </c>
      <c r="P529" s="4">
        <v>3.0241099999999999</v>
      </c>
      <c r="Q529" s="4">
        <v>26.61917</v>
      </c>
      <c r="R529" s="4">
        <v>11.347248</v>
      </c>
      <c r="S529" s="3" t="s">
        <v>5552</v>
      </c>
      <c r="T529" s="4">
        <v>13.17</v>
      </c>
      <c r="U529" s="4">
        <v>967.18987838999999</v>
      </c>
      <c r="V529" s="10">
        <v>902.38987799999995</v>
      </c>
      <c r="W529" s="4">
        <v>0</v>
      </c>
      <c r="X529" s="4">
        <v>17.3</v>
      </c>
      <c r="Y529" s="5">
        <v>10.1</v>
      </c>
      <c r="Z529" s="4" t="s">
        <v>2924</v>
      </c>
      <c r="AA529" s="10">
        <v>49.848599545699997</v>
      </c>
      <c r="AB529" s="10" t="s">
        <v>2924</v>
      </c>
      <c r="AC529" s="4">
        <v>1.4155139999999999</v>
      </c>
      <c r="AD529" s="4">
        <v>1.2455764603285</v>
      </c>
      <c r="AE529" s="4">
        <v>1.3421942519262</v>
      </c>
      <c r="AF529" s="4">
        <v>26.61917</v>
      </c>
      <c r="AG529" s="4">
        <v>7.1040560489858002</v>
      </c>
      <c r="AH529" s="4">
        <v>9.0317663516688995</v>
      </c>
      <c r="AI529" s="4">
        <v>3.0241099999999999</v>
      </c>
      <c r="AJ529" s="4">
        <v>5.6066409999999998</v>
      </c>
    </row>
    <row r="530" spans="1:36" x14ac:dyDescent="0.3">
      <c r="A530" s="1" t="s">
        <v>1140</v>
      </c>
      <c r="B530" s="2">
        <v>4309485</v>
      </c>
      <c r="C530" s="3" t="s">
        <v>2919</v>
      </c>
      <c r="D530" s="4">
        <v>967.24234791000003</v>
      </c>
      <c r="E530" s="3" t="s">
        <v>3102</v>
      </c>
      <c r="F530" s="3" t="s">
        <v>3142</v>
      </c>
      <c r="G530" s="3" t="s">
        <v>3476</v>
      </c>
      <c r="H530" s="3" t="s">
        <v>3476</v>
      </c>
      <c r="I530" s="3" t="s">
        <v>3409</v>
      </c>
      <c r="J530" s="4">
        <v>-24.086870999999999</v>
      </c>
      <c r="K530" s="4">
        <v>6.2154699999999998</v>
      </c>
      <c r="L530" s="4">
        <v>-5.5282559999999998</v>
      </c>
      <c r="M530" s="4">
        <v>1.98939</v>
      </c>
      <c r="N530" s="4">
        <v>17.883721000000001</v>
      </c>
      <c r="O530" s="4">
        <v>12.148498999999999</v>
      </c>
      <c r="P530" s="4">
        <v>18.397129</v>
      </c>
      <c r="Q530" s="4">
        <v>10.51632</v>
      </c>
      <c r="R530" s="4">
        <v>14.257832000000001</v>
      </c>
      <c r="S530" s="3" t="s">
        <v>4882</v>
      </c>
      <c r="T530" s="5">
        <v>7.69</v>
      </c>
      <c r="U530" s="4">
        <v>967.24234791000003</v>
      </c>
      <c r="V530" s="10">
        <v>1449.401347</v>
      </c>
      <c r="W530" s="4">
        <v>0</v>
      </c>
      <c r="X530" s="5">
        <v>11.17</v>
      </c>
      <c r="Y530" s="5">
        <v>6.1699000000000002</v>
      </c>
      <c r="Z530" s="4">
        <v>17.883721000000001</v>
      </c>
      <c r="AA530" s="10">
        <v>25.5736614566</v>
      </c>
      <c r="AB530" s="10">
        <v>20.914357203000002</v>
      </c>
      <c r="AC530" s="4">
        <v>3.581245</v>
      </c>
      <c r="AD530" s="4">
        <v>3.4476720908658001</v>
      </c>
      <c r="AE530" s="4">
        <v>3.5831738500245001</v>
      </c>
      <c r="AF530" s="4">
        <v>10.51632</v>
      </c>
      <c r="AG530" s="4">
        <v>12.3631819682297</v>
      </c>
      <c r="AH530" s="4">
        <v>11.2107649464287</v>
      </c>
      <c r="AI530" s="4">
        <v>18.397129</v>
      </c>
      <c r="AJ530" s="4" t="s">
        <v>2924</v>
      </c>
    </row>
    <row r="531" spans="1:36" x14ac:dyDescent="0.3">
      <c r="A531" s="1" t="s">
        <v>627</v>
      </c>
      <c r="B531" s="2">
        <v>100405</v>
      </c>
      <c r="C531" s="3" t="s">
        <v>2919</v>
      </c>
      <c r="D531" s="4">
        <v>967.36293510999997</v>
      </c>
      <c r="E531" s="3" t="s">
        <v>2930</v>
      </c>
      <c r="F531" s="3" t="s">
        <v>2931</v>
      </c>
      <c r="G531" s="3" t="s">
        <v>2931</v>
      </c>
      <c r="H531" s="3" t="s">
        <v>2932</v>
      </c>
      <c r="I531" s="3" t="s">
        <v>2933</v>
      </c>
      <c r="J531" s="4">
        <v>22.138622999999999</v>
      </c>
      <c r="K531" s="4">
        <v>11.094981000000001</v>
      </c>
      <c r="L531" s="4">
        <v>-9.0955370000000002</v>
      </c>
      <c r="M531" s="4">
        <v>-1.50763</v>
      </c>
      <c r="N531" s="4">
        <v>12.175000000000001</v>
      </c>
      <c r="O531" s="4">
        <v>9.964658</v>
      </c>
      <c r="P531" s="4">
        <v>1.2711779999999999</v>
      </c>
      <c r="Q531" s="4" t="s">
        <v>2934</v>
      </c>
      <c r="R531" s="4" t="s">
        <v>2934</v>
      </c>
      <c r="S531" s="3" t="s">
        <v>4370</v>
      </c>
      <c r="T531" s="4">
        <v>53.57</v>
      </c>
      <c r="U531" s="4">
        <v>967.36293510999997</v>
      </c>
      <c r="V531" s="10" t="s">
        <v>2934</v>
      </c>
      <c r="W531" s="4">
        <v>3.5094269180511501</v>
      </c>
      <c r="X531" s="4">
        <v>61.664999999999999</v>
      </c>
      <c r="Y531" s="4">
        <v>38.44</v>
      </c>
      <c r="Z531" s="4">
        <v>12.175000000000001</v>
      </c>
      <c r="AA531" s="10">
        <v>11.137214137200001</v>
      </c>
      <c r="AB531" s="10">
        <v>11.765015933300001</v>
      </c>
      <c r="AC531" s="4" t="s">
        <v>2934</v>
      </c>
      <c r="AD531" s="4" t="s">
        <v>2934</v>
      </c>
      <c r="AE531" s="4" t="s">
        <v>2934</v>
      </c>
      <c r="AF531" s="4" t="s">
        <v>2934</v>
      </c>
      <c r="AG531" s="4" t="s">
        <v>2934</v>
      </c>
      <c r="AH531" s="4" t="s">
        <v>2934</v>
      </c>
      <c r="AI531" s="4">
        <v>1.2711779999999999</v>
      </c>
      <c r="AJ531" s="4">
        <v>1.390887</v>
      </c>
    </row>
    <row r="532" spans="1:36" x14ac:dyDescent="0.3">
      <c r="A532" s="1" t="s">
        <v>1597</v>
      </c>
      <c r="B532" s="2">
        <v>4773096</v>
      </c>
      <c r="C532" s="3" t="s">
        <v>2956</v>
      </c>
      <c r="D532" s="4">
        <v>968.35937590000003</v>
      </c>
      <c r="E532" s="3" t="s">
        <v>2936</v>
      </c>
      <c r="F532" s="3" t="s">
        <v>2937</v>
      </c>
      <c r="G532" s="3" t="s">
        <v>3035</v>
      </c>
      <c r="H532" s="3" t="s">
        <v>3035</v>
      </c>
      <c r="I532" s="3" t="s">
        <v>3353</v>
      </c>
      <c r="J532" s="4">
        <v>88.915768999999997</v>
      </c>
      <c r="K532" s="4">
        <v>14.962527</v>
      </c>
      <c r="L532" s="4">
        <v>-13.021466</v>
      </c>
      <c r="M532" s="4">
        <v>-4.300357</v>
      </c>
      <c r="N532" s="4">
        <v>39.439852999999999</v>
      </c>
      <c r="O532" s="4">
        <v>38.921613000000001</v>
      </c>
      <c r="P532" s="4">
        <v>6.8098939999999999</v>
      </c>
      <c r="Q532" s="4">
        <v>18.029592999999998</v>
      </c>
      <c r="R532" s="4">
        <v>38.20729</v>
      </c>
      <c r="S532" s="3" t="s">
        <v>5338</v>
      </c>
      <c r="T532" s="4">
        <v>85.9</v>
      </c>
      <c r="U532" s="4">
        <v>968.35937590000003</v>
      </c>
      <c r="V532" s="10">
        <v>962.85237500000005</v>
      </c>
      <c r="W532" s="4">
        <v>0</v>
      </c>
      <c r="X532" s="5">
        <v>107</v>
      </c>
      <c r="Y532" s="4">
        <v>35.234999999999999</v>
      </c>
      <c r="Z532" s="4">
        <v>39.439852999999999</v>
      </c>
      <c r="AA532" s="10">
        <v>30.034965034900001</v>
      </c>
      <c r="AB532" s="10">
        <v>33.642341569599999</v>
      </c>
      <c r="AC532" s="4">
        <v>1.8594269999999999</v>
      </c>
      <c r="AD532" s="4">
        <v>1.7096592178254999</v>
      </c>
      <c r="AE532" s="4">
        <v>1.8358065165184001</v>
      </c>
      <c r="AF532" s="4">
        <v>18.029592999999998</v>
      </c>
      <c r="AG532" s="4">
        <v>14.535924561628599</v>
      </c>
      <c r="AH532" s="4">
        <v>15.916843726686199</v>
      </c>
      <c r="AI532" s="4">
        <v>6.8098939999999999</v>
      </c>
      <c r="AJ532" s="4">
        <v>10.98887</v>
      </c>
    </row>
    <row r="533" spans="1:36" x14ac:dyDescent="0.3">
      <c r="A533" s="1" t="s">
        <v>2293</v>
      </c>
      <c r="B533" s="2">
        <v>4911171</v>
      </c>
      <c r="C533" s="3" t="s">
        <v>2919</v>
      </c>
      <c r="D533" s="4">
        <v>969.32386755000005</v>
      </c>
      <c r="E533" s="3" t="s">
        <v>2925</v>
      </c>
      <c r="F533" s="3" t="s">
        <v>2926</v>
      </c>
      <c r="G533" s="3" t="s">
        <v>2927</v>
      </c>
      <c r="H533" s="3" t="s">
        <v>2964</v>
      </c>
      <c r="I533" s="3" t="s">
        <v>3296</v>
      </c>
      <c r="J533" s="4">
        <v>18.073485999999999</v>
      </c>
      <c r="K533" s="4">
        <v>-18.244326999999998</v>
      </c>
      <c r="L533" s="4">
        <v>6.1291279999999997</v>
      </c>
      <c r="M533" s="4">
        <v>2.9437229999999999</v>
      </c>
      <c r="N533" s="4">
        <v>13.113970999999999</v>
      </c>
      <c r="O533" s="4">
        <v>13.075513000000001</v>
      </c>
      <c r="P533" s="4">
        <v>1.524945</v>
      </c>
      <c r="Q533" s="4">
        <v>5.6556550000000003</v>
      </c>
      <c r="R533" s="4">
        <v>43.347996000000002</v>
      </c>
      <c r="S533" s="3" t="s">
        <v>6032</v>
      </c>
      <c r="T533" s="4">
        <v>35.67</v>
      </c>
      <c r="U533" s="4">
        <v>969.32386755000005</v>
      </c>
      <c r="V533" s="10">
        <v>1254.3338670000001</v>
      </c>
      <c r="W533" s="4">
        <v>1.5138772077375899</v>
      </c>
      <c r="X533" s="4">
        <v>46.92</v>
      </c>
      <c r="Y533" s="4">
        <v>24.94</v>
      </c>
      <c r="Z533" s="4">
        <v>13.113970999999999</v>
      </c>
      <c r="AA533" s="10">
        <v>11.7335526315</v>
      </c>
      <c r="AB533" s="10">
        <v>13.5799320051</v>
      </c>
      <c r="AC533" s="4">
        <v>1.028046</v>
      </c>
      <c r="AD533" s="4">
        <v>0.97583837680520003</v>
      </c>
      <c r="AE533" s="4">
        <v>1.0299457632379001</v>
      </c>
      <c r="AF533" s="4">
        <v>5.6556550000000003</v>
      </c>
      <c r="AG533" s="4">
        <v>8.6625267058011008</v>
      </c>
      <c r="AH533" s="4">
        <v>10.0628469073406</v>
      </c>
      <c r="AI533" s="4">
        <v>1.524945</v>
      </c>
      <c r="AJ533" s="4">
        <v>1.6809609999999999</v>
      </c>
    </row>
    <row r="534" spans="1:36" x14ac:dyDescent="0.3">
      <c r="A534" s="1" t="s">
        <v>2114</v>
      </c>
      <c r="B534" s="2">
        <v>4992327</v>
      </c>
      <c r="C534" s="3" t="s">
        <v>2935</v>
      </c>
      <c r="D534" s="4">
        <v>969.61860655999999</v>
      </c>
      <c r="E534" s="3" t="s">
        <v>2936</v>
      </c>
      <c r="F534" s="3" t="s">
        <v>2937</v>
      </c>
      <c r="G534" s="3" t="s">
        <v>3044</v>
      </c>
      <c r="H534" s="3" t="s">
        <v>3066</v>
      </c>
      <c r="I534" s="3" t="s">
        <v>3067</v>
      </c>
      <c r="J534" s="4">
        <v>1.540041</v>
      </c>
      <c r="K534" s="4">
        <v>34.466349000000001</v>
      </c>
      <c r="L534" s="4">
        <v>-3.0392160000000001</v>
      </c>
      <c r="M534" s="4">
        <v>-2.8487230000000001</v>
      </c>
      <c r="N534" s="4">
        <v>41.995753999999998</v>
      </c>
      <c r="O534" s="4">
        <v>19.642502</v>
      </c>
      <c r="P534" s="4">
        <v>1.425945</v>
      </c>
      <c r="Q534" s="4">
        <v>12.538356</v>
      </c>
      <c r="R534" s="4">
        <v>17.134174000000002</v>
      </c>
      <c r="S534" s="3" t="s">
        <v>5853</v>
      </c>
      <c r="T534" s="4">
        <v>39.56</v>
      </c>
      <c r="U534" s="4">
        <v>969.61860655999999</v>
      </c>
      <c r="V534" s="10">
        <v>856.08760600000005</v>
      </c>
      <c r="W534" s="4">
        <v>0</v>
      </c>
      <c r="X534" s="4">
        <v>45.15</v>
      </c>
      <c r="Y534" s="4">
        <v>25.754999999999999</v>
      </c>
      <c r="Z534" s="4">
        <v>41.995753999999998</v>
      </c>
      <c r="AA534" s="10">
        <v>26.865874363300001</v>
      </c>
      <c r="AB534" s="10">
        <v>25.165394402</v>
      </c>
      <c r="AC534" s="4">
        <v>1.697953</v>
      </c>
      <c r="AD534" s="4">
        <v>1.700188542736</v>
      </c>
      <c r="AE534" s="4">
        <v>1.7147487068592999</v>
      </c>
      <c r="AF534" s="4">
        <v>12.538356</v>
      </c>
      <c r="AG534" s="4">
        <v>11.714469940270501</v>
      </c>
      <c r="AH534" s="4">
        <v>10.9351063509095</v>
      </c>
      <c r="AI534" s="4">
        <v>1.425945</v>
      </c>
      <c r="AJ534" s="4">
        <v>2.5308679999999999</v>
      </c>
    </row>
    <row r="535" spans="1:36" x14ac:dyDescent="0.3">
      <c r="A535" s="1" t="s">
        <v>359</v>
      </c>
      <c r="B535" s="2">
        <v>5726614</v>
      </c>
      <c r="C535" s="3" t="s">
        <v>2935</v>
      </c>
      <c r="D535" s="4">
        <v>972.44084194000004</v>
      </c>
      <c r="E535" s="3" t="s">
        <v>2930</v>
      </c>
      <c r="F535" s="3" t="s">
        <v>2953</v>
      </c>
      <c r="G535" s="3" t="s">
        <v>2954</v>
      </c>
      <c r="H535" s="3" t="s">
        <v>2955</v>
      </c>
      <c r="I535" s="3"/>
      <c r="J535" s="4">
        <v>0.96899199999999996</v>
      </c>
      <c r="K535" s="4">
        <v>-6.8811439999999999</v>
      </c>
      <c r="L535" s="4">
        <v>-5.013674</v>
      </c>
      <c r="M535" s="4">
        <v>-0.572519</v>
      </c>
      <c r="N535" s="4">
        <v>9.8580889999999997</v>
      </c>
      <c r="O535" s="4">
        <v>9.3536800000000007</v>
      </c>
      <c r="P535" s="4">
        <v>0.92498899999999995</v>
      </c>
      <c r="Q535" s="4" t="s">
        <v>2934</v>
      </c>
      <c r="R535" s="4" t="s">
        <v>2924</v>
      </c>
      <c r="S535" s="3" t="s">
        <v>4104</v>
      </c>
      <c r="T535" s="4">
        <v>10.42</v>
      </c>
      <c r="U535" s="4">
        <v>972.44084194000004</v>
      </c>
      <c r="V535" s="10">
        <v>1568.523171</v>
      </c>
      <c r="W535" s="4">
        <v>9.6621880998080591</v>
      </c>
      <c r="X535" s="5">
        <v>11.3</v>
      </c>
      <c r="Y535" s="4">
        <v>9.92</v>
      </c>
      <c r="Z535" s="4">
        <v>9.8580889999999997</v>
      </c>
      <c r="AA535" s="10" t="s">
        <v>2934</v>
      </c>
      <c r="AB535" s="10" t="s">
        <v>2934</v>
      </c>
      <c r="AC535" s="4">
        <v>14.574144</v>
      </c>
      <c r="AD535" s="4" t="s">
        <v>2934</v>
      </c>
      <c r="AE535" s="4" t="s">
        <v>2934</v>
      </c>
      <c r="AF535" s="4" t="s">
        <v>2934</v>
      </c>
      <c r="AG535" s="4" t="s">
        <v>2934</v>
      </c>
      <c r="AH535" s="4" t="s">
        <v>2934</v>
      </c>
      <c r="AI535" s="4">
        <v>0.92498899999999995</v>
      </c>
      <c r="AJ535" s="4">
        <v>0.92498899999999995</v>
      </c>
    </row>
    <row r="536" spans="1:36" x14ac:dyDescent="0.3">
      <c r="A536" s="1" t="s">
        <v>2146</v>
      </c>
      <c r="B536" s="2">
        <v>4880081</v>
      </c>
      <c r="C536" s="3" t="s">
        <v>2919</v>
      </c>
      <c r="D536" s="4">
        <v>975.12201918000005</v>
      </c>
      <c r="E536" s="3" t="s">
        <v>2945</v>
      </c>
      <c r="F536" s="3" t="s">
        <v>2946</v>
      </c>
      <c r="G536" s="3" t="s">
        <v>2947</v>
      </c>
      <c r="H536" s="3" t="s">
        <v>2948</v>
      </c>
      <c r="I536" s="3" t="s">
        <v>3160</v>
      </c>
      <c r="J536" s="4">
        <v>39.208632999999999</v>
      </c>
      <c r="K536" s="4">
        <v>6.5626429999999996</v>
      </c>
      <c r="L536" s="4">
        <v>-3.5714290000000002</v>
      </c>
      <c r="M536" s="4">
        <v>2.8343669999999999</v>
      </c>
      <c r="N536" s="4" t="s">
        <v>2924</v>
      </c>
      <c r="O536" s="4">
        <v>17.238306999999999</v>
      </c>
      <c r="P536" s="4">
        <v>3.1795149999999999</v>
      </c>
      <c r="Q536" s="4" t="s">
        <v>2924</v>
      </c>
      <c r="R536" s="4">
        <v>18.976917</v>
      </c>
      <c r="S536" s="3" t="s">
        <v>5885</v>
      </c>
      <c r="T536" s="4">
        <v>23.22</v>
      </c>
      <c r="U536" s="4">
        <v>975.12201918000005</v>
      </c>
      <c r="V536" s="10">
        <v>680.70201899999995</v>
      </c>
      <c r="W536" s="4">
        <v>0</v>
      </c>
      <c r="X536" s="4">
        <v>24.76</v>
      </c>
      <c r="Y536" s="4">
        <v>15.71</v>
      </c>
      <c r="Z536" s="4" t="s">
        <v>2924</v>
      </c>
      <c r="AA536" s="10">
        <v>25.4020347883</v>
      </c>
      <c r="AB536" s="10">
        <v>28.084179970899999</v>
      </c>
      <c r="AC536" s="4">
        <v>2.550583</v>
      </c>
      <c r="AD536" s="4">
        <v>2.3878860448172001</v>
      </c>
      <c r="AE536" s="4">
        <v>2.4900824775644002</v>
      </c>
      <c r="AF536" s="4" t="s">
        <v>2924</v>
      </c>
      <c r="AG536" s="4">
        <v>18.152053840000001</v>
      </c>
      <c r="AH536" s="4">
        <v>20.441502072072101</v>
      </c>
      <c r="AI536" s="4">
        <v>3.1795149999999999</v>
      </c>
      <c r="AJ536" s="4">
        <v>4.31759</v>
      </c>
    </row>
    <row r="537" spans="1:36" x14ac:dyDescent="0.3">
      <c r="A537" s="1" t="s">
        <v>2583</v>
      </c>
      <c r="B537" s="2">
        <v>4993467</v>
      </c>
      <c r="C537" s="3" t="s">
        <v>2940</v>
      </c>
      <c r="D537" s="4">
        <v>975.21535476999998</v>
      </c>
      <c r="E537" s="3" t="s">
        <v>2936</v>
      </c>
      <c r="F537" s="3" t="s">
        <v>2937</v>
      </c>
      <c r="G537" s="3" t="s">
        <v>3037</v>
      </c>
      <c r="H537" s="3" t="s">
        <v>3037</v>
      </c>
      <c r="I537" s="3" t="s">
        <v>3592</v>
      </c>
      <c r="J537" s="4">
        <v>-3.0366780000000002</v>
      </c>
      <c r="K537" s="4">
        <v>-12.748970999999999</v>
      </c>
      <c r="L537" s="4">
        <v>0.923458</v>
      </c>
      <c r="M537" s="4">
        <v>0.245863</v>
      </c>
      <c r="N537" s="4">
        <v>53.567458000000002</v>
      </c>
      <c r="O537" s="4">
        <v>55.882973</v>
      </c>
      <c r="P537" s="4">
        <v>3.6286149999999999</v>
      </c>
      <c r="Q537" s="4">
        <v>21.775148000000002</v>
      </c>
      <c r="R537" s="4">
        <v>117.113345</v>
      </c>
      <c r="S537" s="3" t="s">
        <v>6321</v>
      </c>
      <c r="T537" s="5">
        <v>106.01</v>
      </c>
      <c r="U537" s="4">
        <v>975.21535476999998</v>
      </c>
      <c r="V537" s="10">
        <v>972.26035400000001</v>
      </c>
      <c r="W537" s="4">
        <v>0</v>
      </c>
      <c r="X537" s="4">
        <v>147.11500000000001</v>
      </c>
      <c r="Y537" s="4">
        <v>94.29</v>
      </c>
      <c r="Z537" s="4">
        <v>53.567458000000002</v>
      </c>
      <c r="AA537" s="10">
        <v>64.054380664600004</v>
      </c>
      <c r="AB537" s="10">
        <v>63.403110047799998</v>
      </c>
      <c r="AC537" s="4">
        <v>3.5928209999999998</v>
      </c>
      <c r="AD537" s="4">
        <v>3.2938996307213002</v>
      </c>
      <c r="AE537" s="4">
        <v>3.4576043155848</v>
      </c>
      <c r="AF537" s="4">
        <v>21.775148000000002</v>
      </c>
      <c r="AG537" s="4">
        <v>21.877405791459701</v>
      </c>
      <c r="AH537" s="4">
        <v>22.981618541105298</v>
      </c>
      <c r="AI537" s="4">
        <v>3.6286149999999999</v>
      </c>
      <c r="AJ537" s="4">
        <v>9.1767660000000006</v>
      </c>
    </row>
    <row r="538" spans="1:36" x14ac:dyDescent="0.3">
      <c r="A538" s="1" t="s">
        <v>2442</v>
      </c>
      <c r="B538" s="2">
        <v>13411898</v>
      </c>
      <c r="C538" s="3" t="s">
        <v>2956</v>
      </c>
      <c r="D538" s="4">
        <v>977.04395499999998</v>
      </c>
      <c r="E538" s="3" t="s">
        <v>2925</v>
      </c>
      <c r="F538" s="3" t="s">
        <v>2980</v>
      </c>
      <c r="G538" s="3" t="s">
        <v>2981</v>
      </c>
      <c r="H538" s="3" t="s">
        <v>3059</v>
      </c>
      <c r="I538" s="3" t="s">
        <v>3203</v>
      </c>
      <c r="J538" s="4">
        <v>1.4902359999999999</v>
      </c>
      <c r="K538" s="4">
        <v>33.086252999999999</v>
      </c>
      <c r="L538" s="4">
        <v>18.975904</v>
      </c>
      <c r="M538" s="4">
        <v>4.8301489999999996</v>
      </c>
      <c r="N538" s="4">
        <v>11.285714</v>
      </c>
      <c r="O538" s="4">
        <v>7.7633650000000003</v>
      </c>
      <c r="P538" s="4">
        <v>2.3720870000000001</v>
      </c>
      <c r="Q538" s="4">
        <v>4.3844070000000004</v>
      </c>
      <c r="R538" s="4">
        <v>8.977487</v>
      </c>
      <c r="S538" s="3" t="s">
        <v>6180</v>
      </c>
      <c r="T538" s="4">
        <v>9.875</v>
      </c>
      <c r="U538" s="4">
        <v>977.04395499999998</v>
      </c>
      <c r="V538" s="10">
        <v>995.65495499999997</v>
      </c>
      <c r="W538" s="4">
        <v>0</v>
      </c>
      <c r="X538" s="4">
        <v>11.84</v>
      </c>
      <c r="Y538" s="5">
        <v>6.11</v>
      </c>
      <c r="Z538" s="4">
        <v>11.285714</v>
      </c>
      <c r="AA538" s="10">
        <v>26.2144942925</v>
      </c>
      <c r="AB538" s="10">
        <v>14.8124259378</v>
      </c>
      <c r="AC538" s="4">
        <v>2.3219349999999999</v>
      </c>
      <c r="AD538" s="4">
        <v>3.0529079827175001</v>
      </c>
      <c r="AE538" s="4">
        <v>2.6016591455447999</v>
      </c>
      <c r="AF538" s="4">
        <v>4.3844070000000004</v>
      </c>
      <c r="AG538" s="4">
        <v>6.7304315863974002</v>
      </c>
      <c r="AH538" s="4">
        <v>5.2531919056136003</v>
      </c>
      <c r="AI538" s="4">
        <v>2.3720870000000001</v>
      </c>
      <c r="AJ538" s="4">
        <v>3.0917349999999999</v>
      </c>
    </row>
    <row r="539" spans="1:36" x14ac:dyDescent="0.3">
      <c r="A539" s="1" t="s">
        <v>1086</v>
      </c>
      <c r="B539" s="2">
        <v>4576404</v>
      </c>
      <c r="C539" s="3" t="s">
        <v>2935</v>
      </c>
      <c r="D539" s="4">
        <v>977.24921804999997</v>
      </c>
      <c r="E539" s="3" t="s">
        <v>3031</v>
      </c>
      <c r="F539" s="3" t="s">
        <v>3031</v>
      </c>
      <c r="G539" s="3" t="s">
        <v>3051</v>
      </c>
      <c r="H539" s="3" t="s">
        <v>3471</v>
      </c>
      <c r="I539" s="3" t="s">
        <v>3053</v>
      </c>
      <c r="J539" s="4">
        <v>115.443425</v>
      </c>
      <c r="K539" s="4">
        <v>-11.383648000000001</v>
      </c>
      <c r="L539" s="4">
        <v>-8.6251619999999996</v>
      </c>
      <c r="M539" s="4">
        <v>1.9536899999999999</v>
      </c>
      <c r="N539" s="4">
        <v>30.106838</v>
      </c>
      <c r="O539" s="4">
        <v>11.72213</v>
      </c>
      <c r="P539" s="4">
        <v>2.493805</v>
      </c>
      <c r="Q539" s="4">
        <v>24.033961000000001</v>
      </c>
      <c r="R539" s="4" t="s">
        <v>2924</v>
      </c>
      <c r="S539" s="3" t="s">
        <v>4828</v>
      </c>
      <c r="T539" s="4">
        <v>14.09</v>
      </c>
      <c r="U539" s="4">
        <v>977.24921804999997</v>
      </c>
      <c r="V539" s="10">
        <v>860.70421799999997</v>
      </c>
      <c r="W539" s="4">
        <v>0</v>
      </c>
      <c r="X539" s="4">
        <v>20.309999999999999</v>
      </c>
      <c r="Y539" s="4">
        <v>5.42</v>
      </c>
      <c r="Z539" s="4">
        <v>30.106838</v>
      </c>
      <c r="AA539" s="10">
        <v>21.909500855200001</v>
      </c>
      <c r="AB539" s="10">
        <v>29.425277754500001</v>
      </c>
      <c r="AC539" s="4" t="s">
        <v>2934</v>
      </c>
      <c r="AD539" s="4">
        <v>3.2205957642656999</v>
      </c>
      <c r="AE539" s="4">
        <v>3.3621258515624999</v>
      </c>
      <c r="AF539" s="4">
        <v>24.033961000000001</v>
      </c>
      <c r="AG539" s="4">
        <v>6.2489506577084999</v>
      </c>
      <c r="AH539" s="4">
        <v>6.9232023631596</v>
      </c>
      <c r="AI539" s="4">
        <v>2.493805</v>
      </c>
      <c r="AJ539" s="4">
        <v>2.493805</v>
      </c>
    </row>
    <row r="540" spans="1:36" x14ac:dyDescent="0.3">
      <c r="A540" s="1" t="s">
        <v>2571</v>
      </c>
      <c r="B540" s="2">
        <v>100461</v>
      </c>
      <c r="C540" s="3" t="s">
        <v>2970</v>
      </c>
      <c r="D540" s="4">
        <v>978.33856553999999</v>
      </c>
      <c r="E540" s="3" t="s">
        <v>2930</v>
      </c>
      <c r="F540" s="3" t="s">
        <v>2931</v>
      </c>
      <c r="G540" s="3" t="s">
        <v>2931</v>
      </c>
      <c r="H540" s="3" t="s">
        <v>2932</v>
      </c>
      <c r="I540" s="3" t="s">
        <v>2933</v>
      </c>
      <c r="J540" s="4">
        <v>12.850739000000001</v>
      </c>
      <c r="K540" s="4">
        <v>18.249825999999999</v>
      </c>
      <c r="L540" s="4">
        <v>-11.990159</v>
      </c>
      <c r="M540" s="4">
        <v>-2.032286</v>
      </c>
      <c r="N540" s="4">
        <v>14.6803455723542</v>
      </c>
      <c r="O540" s="4">
        <v>11.419691</v>
      </c>
      <c r="P540" s="4">
        <v>1.350004</v>
      </c>
      <c r="Q540" s="4" t="s">
        <v>2934</v>
      </c>
      <c r="R540" s="4" t="s">
        <v>2934</v>
      </c>
      <c r="S540" s="3" t="s">
        <v>6309</v>
      </c>
      <c r="T540" s="4">
        <v>67.97</v>
      </c>
      <c r="U540" s="4">
        <v>978.33856553999999</v>
      </c>
      <c r="V540" s="10" t="s">
        <v>2934</v>
      </c>
      <c r="W540" s="4">
        <v>3.6486685302339299</v>
      </c>
      <c r="X540" s="4">
        <v>79.010000000000005</v>
      </c>
      <c r="Y540" s="4">
        <v>43.09</v>
      </c>
      <c r="Z540" s="4">
        <v>14.632939</v>
      </c>
      <c r="AA540" s="10">
        <v>13.7313131313</v>
      </c>
      <c r="AB540" s="10">
        <v>14.4925373134</v>
      </c>
      <c r="AC540" s="4" t="s">
        <v>2934</v>
      </c>
      <c r="AD540" s="4" t="s">
        <v>2934</v>
      </c>
      <c r="AE540" s="4" t="s">
        <v>2934</v>
      </c>
      <c r="AF540" s="4" t="s">
        <v>2934</v>
      </c>
      <c r="AG540" s="4" t="s">
        <v>2934</v>
      </c>
      <c r="AH540" s="4" t="s">
        <v>2934</v>
      </c>
      <c r="AI540" s="4">
        <v>1.350004</v>
      </c>
      <c r="AJ540" s="4">
        <v>1.5548439999999999</v>
      </c>
    </row>
    <row r="541" spans="1:36" x14ac:dyDescent="0.3">
      <c r="A541" s="1" t="s">
        <v>1607</v>
      </c>
      <c r="B541" s="2">
        <v>5090909</v>
      </c>
      <c r="C541" s="3" t="s">
        <v>2956</v>
      </c>
      <c r="D541" s="4">
        <v>979.24570497000002</v>
      </c>
      <c r="E541" s="3" t="s">
        <v>2920</v>
      </c>
      <c r="F541" s="3" t="s">
        <v>2921</v>
      </c>
      <c r="G541" s="3" t="s">
        <v>3109</v>
      </c>
      <c r="H541" s="3" t="s">
        <v>3109</v>
      </c>
      <c r="I541" s="3" t="s">
        <v>2942</v>
      </c>
      <c r="J541" s="4">
        <v>-3.8237739999999998</v>
      </c>
      <c r="K541" s="5">
        <v>15.584415999999999</v>
      </c>
      <c r="L541" s="4">
        <v>-0.38743</v>
      </c>
      <c r="M541" s="4">
        <v>4.2342339999999998</v>
      </c>
      <c r="N541" s="4" t="s">
        <v>2924</v>
      </c>
      <c r="O541" s="4" t="s">
        <v>2924</v>
      </c>
      <c r="P541" s="4">
        <v>8.8523340000000008</v>
      </c>
      <c r="Q541" s="4" t="s">
        <v>2924</v>
      </c>
      <c r="R541" s="4" t="s">
        <v>2924</v>
      </c>
      <c r="S541" s="3" t="s">
        <v>5348</v>
      </c>
      <c r="T541" s="4">
        <v>11.57</v>
      </c>
      <c r="U541" s="4">
        <v>979.24570497000002</v>
      </c>
      <c r="V541" s="10">
        <v>890.71270400000003</v>
      </c>
      <c r="W541" s="4">
        <v>0</v>
      </c>
      <c r="X541" s="4">
        <v>16.989999999999998</v>
      </c>
      <c r="Y541" s="4">
        <v>8.26</v>
      </c>
      <c r="Z541" s="4" t="s">
        <v>2924</v>
      </c>
      <c r="AA541" s="10" t="s">
        <v>2924</v>
      </c>
      <c r="AB541" s="10" t="s">
        <v>2924</v>
      </c>
      <c r="AC541" s="4">
        <v>57.060391000000003</v>
      </c>
      <c r="AD541" s="4">
        <v>28.9312670200603</v>
      </c>
      <c r="AE541" s="4">
        <v>56.727367587080103</v>
      </c>
      <c r="AF541" s="4" t="s">
        <v>2924</v>
      </c>
      <c r="AG541" s="4" t="s">
        <v>2924</v>
      </c>
      <c r="AH541" s="4" t="s">
        <v>2924</v>
      </c>
      <c r="AI541" s="4">
        <v>8.8523340000000008</v>
      </c>
      <c r="AJ541" s="4">
        <v>9.4603429999999999</v>
      </c>
    </row>
    <row r="542" spans="1:36" x14ac:dyDescent="0.3">
      <c r="A542" s="1" t="s">
        <v>383</v>
      </c>
      <c r="B542" s="2">
        <v>5731221</v>
      </c>
      <c r="C542" s="3" t="s">
        <v>2935</v>
      </c>
      <c r="D542" s="4">
        <v>982.50097259999995</v>
      </c>
      <c r="E542" s="3" t="s">
        <v>2930</v>
      </c>
      <c r="F542" s="3" t="s">
        <v>2953</v>
      </c>
      <c r="G542" s="3" t="s">
        <v>2954</v>
      </c>
      <c r="H542" s="3" t="s">
        <v>2955</v>
      </c>
      <c r="I542" s="3"/>
      <c r="J542" s="4">
        <v>-2.2140219999999999</v>
      </c>
      <c r="K542" s="4">
        <v>-12.396694</v>
      </c>
      <c r="L542" s="4">
        <v>-5.4134440000000001</v>
      </c>
      <c r="M542" s="4">
        <v>0.125945</v>
      </c>
      <c r="N542" s="4" t="s">
        <v>2934</v>
      </c>
      <c r="O542" s="4" t="s">
        <v>2934</v>
      </c>
      <c r="P542" s="4" t="s">
        <v>2934</v>
      </c>
      <c r="Q542" s="4" t="s">
        <v>2934</v>
      </c>
      <c r="R542" s="4" t="s">
        <v>2934</v>
      </c>
      <c r="S542" s="3" t="s">
        <v>4128</v>
      </c>
      <c r="T542" s="4">
        <v>15.9</v>
      </c>
      <c r="U542" s="4">
        <v>982.50097259999995</v>
      </c>
      <c r="V542" s="10" t="s">
        <v>2934</v>
      </c>
      <c r="W542" s="4">
        <v>7.01132075471698</v>
      </c>
      <c r="X542" s="4">
        <v>18.420000000000002</v>
      </c>
      <c r="Y542" s="4">
        <v>15.39</v>
      </c>
      <c r="Z542" s="4" t="s">
        <v>2934</v>
      </c>
      <c r="AA542" s="10" t="s">
        <v>2934</v>
      </c>
      <c r="AB542" s="10" t="s">
        <v>2934</v>
      </c>
      <c r="AC542" s="4" t="s">
        <v>2934</v>
      </c>
      <c r="AD542" s="4" t="s">
        <v>2934</v>
      </c>
      <c r="AE542" s="4" t="s">
        <v>2934</v>
      </c>
      <c r="AF542" s="4" t="s">
        <v>2934</v>
      </c>
      <c r="AG542" s="4" t="s">
        <v>2934</v>
      </c>
      <c r="AH542" s="4" t="s">
        <v>2934</v>
      </c>
      <c r="AI542" s="4" t="s">
        <v>2934</v>
      </c>
      <c r="AJ542" s="4" t="s">
        <v>2934</v>
      </c>
    </row>
    <row r="543" spans="1:36" x14ac:dyDescent="0.3">
      <c r="A543" s="1" t="s">
        <v>2163</v>
      </c>
      <c r="B543" s="2">
        <v>10449086</v>
      </c>
      <c r="C543" s="3" t="s">
        <v>2956</v>
      </c>
      <c r="D543" s="4">
        <v>982.77118731999997</v>
      </c>
      <c r="E543" s="3" t="s">
        <v>2945</v>
      </c>
      <c r="F543" s="3" t="s">
        <v>3021</v>
      </c>
      <c r="G543" s="3" t="s">
        <v>3027</v>
      </c>
      <c r="H543" s="3" t="s">
        <v>3028</v>
      </c>
      <c r="I543" s="3" t="s">
        <v>3634</v>
      </c>
      <c r="J543" s="4">
        <v>1293.181818</v>
      </c>
      <c r="K543" s="4">
        <v>378.90625</v>
      </c>
      <c r="L543" s="4">
        <v>32.254584999999999</v>
      </c>
      <c r="M543" s="4">
        <v>14.046512</v>
      </c>
      <c r="N543" s="4" t="s">
        <v>2924</v>
      </c>
      <c r="O543" s="4" t="s">
        <v>2924</v>
      </c>
      <c r="P543" s="4">
        <v>35.433526000000001</v>
      </c>
      <c r="Q543" s="4" t="s">
        <v>2924</v>
      </c>
      <c r="R543" s="4" t="s">
        <v>2924</v>
      </c>
      <c r="S543" s="3" t="s">
        <v>5902</v>
      </c>
      <c r="T543" s="4">
        <v>12.26</v>
      </c>
      <c r="U543" s="4">
        <v>982.77118731999997</v>
      </c>
      <c r="V543" s="10">
        <v>991.97972700000003</v>
      </c>
      <c r="W543" s="4">
        <v>0</v>
      </c>
      <c r="X543" s="5">
        <v>14.91</v>
      </c>
      <c r="Y543" s="4">
        <v>0.5625</v>
      </c>
      <c r="Z543" s="4" t="s">
        <v>2924</v>
      </c>
      <c r="AA543" s="10" t="s">
        <v>2924</v>
      </c>
      <c r="AB543" s="10" t="s">
        <v>2924</v>
      </c>
      <c r="AC543" s="4">
        <v>60.234439999999999</v>
      </c>
      <c r="AD543" s="4">
        <v>15.550952781827601</v>
      </c>
      <c r="AE543" s="4">
        <v>40.110781084468897</v>
      </c>
      <c r="AF543" s="4" t="s">
        <v>2924</v>
      </c>
      <c r="AG543" s="4" t="s">
        <v>2924</v>
      </c>
      <c r="AH543" s="4" t="s">
        <v>2924</v>
      </c>
      <c r="AI543" s="4">
        <v>35.433526000000001</v>
      </c>
      <c r="AJ543" s="4" t="s">
        <v>2924</v>
      </c>
    </row>
    <row r="544" spans="1:36" x14ac:dyDescent="0.3">
      <c r="A544" s="1" t="s">
        <v>140</v>
      </c>
      <c r="B544" s="2">
        <v>4041394</v>
      </c>
      <c r="C544" s="3" t="s">
        <v>2919</v>
      </c>
      <c r="D544" s="4">
        <v>983.04108582000003</v>
      </c>
      <c r="E544" s="3" t="s">
        <v>2930</v>
      </c>
      <c r="F544" s="3" t="s">
        <v>2957</v>
      </c>
      <c r="G544" s="3" t="s">
        <v>2957</v>
      </c>
      <c r="H544" s="3" t="s">
        <v>3113</v>
      </c>
      <c r="I544" s="3" t="s">
        <v>3125</v>
      </c>
      <c r="J544" s="4">
        <v>10.367679000000001</v>
      </c>
      <c r="K544" s="4">
        <v>6.8501659999999998</v>
      </c>
      <c r="L544" s="4">
        <v>-12.119149</v>
      </c>
      <c r="M544" s="4">
        <v>-1.6009150000000001</v>
      </c>
      <c r="N544" s="4">
        <v>16.134374999999999</v>
      </c>
      <c r="O544" s="4">
        <v>59.981029773258598</v>
      </c>
      <c r="P544" s="5">
        <v>3.1270060000000002</v>
      </c>
      <c r="Q544" s="4">
        <v>11.858812</v>
      </c>
      <c r="R544" s="4">
        <v>17.112310000000001</v>
      </c>
      <c r="S544" s="3" t="s">
        <v>3887</v>
      </c>
      <c r="T544" s="4">
        <v>51.63</v>
      </c>
      <c r="U544" s="4">
        <v>983.04108582000003</v>
      </c>
      <c r="V544" s="10">
        <v>919.37808500000006</v>
      </c>
      <c r="W544" s="4">
        <v>2.8665504551617298</v>
      </c>
      <c r="X544" s="4">
        <v>60.239899999999999</v>
      </c>
      <c r="Y544" s="4">
        <v>41.97</v>
      </c>
      <c r="Z544" s="4">
        <v>16.079103</v>
      </c>
      <c r="AA544" s="10">
        <v>23.031627782400001</v>
      </c>
      <c r="AB544" s="10">
        <v>20.790631933699999</v>
      </c>
      <c r="AC544" s="4">
        <v>2.9169749999999999</v>
      </c>
      <c r="AD544" s="4">
        <v>2.9482507291435001</v>
      </c>
      <c r="AE544" s="4">
        <v>2.9432059909146999</v>
      </c>
      <c r="AF544" s="4">
        <v>11.858812</v>
      </c>
      <c r="AG544" s="4" t="s">
        <v>2934</v>
      </c>
      <c r="AH544" s="4" t="s">
        <v>2934</v>
      </c>
      <c r="AI544" s="5">
        <v>3.1270060000000002</v>
      </c>
      <c r="AJ544" s="5">
        <v>3.1270060000000002</v>
      </c>
    </row>
    <row r="545" spans="1:36" x14ac:dyDescent="0.3">
      <c r="A545" s="1" t="s">
        <v>1608</v>
      </c>
      <c r="B545" s="2">
        <v>4133826</v>
      </c>
      <c r="C545" s="3" t="s">
        <v>2919</v>
      </c>
      <c r="D545" s="4">
        <v>985.87079712000002</v>
      </c>
      <c r="E545" s="3" t="s">
        <v>2936</v>
      </c>
      <c r="F545" s="3" t="s">
        <v>2966</v>
      </c>
      <c r="G545" s="3" t="s">
        <v>2967</v>
      </c>
      <c r="H545" s="3" t="s">
        <v>2999</v>
      </c>
      <c r="I545" s="3" t="s">
        <v>3000</v>
      </c>
      <c r="J545" s="4">
        <v>86.345147999999995</v>
      </c>
      <c r="K545" s="4">
        <v>42.978154000000004</v>
      </c>
      <c r="L545" s="4">
        <v>25.518591000000001</v>
      </c>
      <c r="M545" s="5">
        <v>3.5852710000000001</v>
      </c>
      <c r="N545" s="4">
        <v>50.904761999999998</v>
      </c>
      <c r="O545" s="4">
        <v>15.947290000000001</v>
      </c>
      <c r="P545" s="4">
        <v>5.3917279999999996</v>
      </c>
      <c r="Q545" s="4">
        <v>21.887547999999999</v>
      </c>
      <c r="R545" s="4">
        <v>17.691278000000001</v>
      </c>
      <c r="S545" s="3" t="s">
        <v>5349</v>
      </c>
      <c r="T545" s="4">
        <v>32.07</v>
      </c>
      <c r="U545" s="4">
        <v>985.87079712000002</v>
      </c>
      <c r="V545" s="10">
        <v>844.77179699999999</v>
      </c>
      <c r="W545" s="4">
        <v>0</v>
      </c>
      <c r="X545" s="4">
        <v>36</v>
      </c>
      <c r="Y545" s="4">
        <v>13.99</v>
      </c>
      <c r="Z545" s="4">
        <v>50.904761999999998</v>
      </c>
      <c r="AA545" s="10">
        <v>26.725000000000001</v>
      </c>
      <c r="AB545" s="10">
        <v>26.725000000000001</v>
      </c>
      <c r="AC545" s="4">
        <v>2.3251580000000001</v>
      </c>
      <c r="AD545" s="4">
        <v>1.809219869958</v>
      </c>
      <c r="AE545" s="4">
        <v>1.809219869958</v>
      </c>
      <c r="AF545" s="4">
        <v>21.887547999999999</v>
      </c>
      <c r="AG545" s="4">
        <v>14.9899176130314</v>
      </c>
      <c r="AH545" s="4">
        <v>14.9899176130314</v>
      </c>
      <c r="AI545" s="4">
        <v>5.3917279999999996</v>
      </c>
      <c r="AJ545" s="4">
        <v>13.889129000000001</v>
      </c>
    </row>
    <row r="546" spans="1:36" x14ac:dyDescent="0.3">
      <c r="A546" s="1" t="s">
        <v>1363</v>
      </c>
      <c r="B546" s="2">
        <v>5727949</v>
      </c>
      <c r="C546" s="3" t="s">
        <v>2940</v>
      </c>
      <c r="D546" s="4">
        <v>986.61800000000005</v>
      </c>
      <c r="E546" s="3" t="s">
        <v>2930</v>
      </c>
      <c r="F546" s="3" t="s">
        <v>2953</v>
      </c>
      <c r="G546" s="3" t="s">
        <v>2954</v>
      </c>
      <c r="H546" s="3" t="s">
        <v>2955</v>
      </c>
      <c r="I546" s="3"/>
      <c r="J546" s="4">
        <v>-6.6250429999999998</v>
      </c>
      <c r="K546" s="4">
        <v>-7.745031</v>
      </c>
      <c r="L546" s="4">
        <v>-3.754022</v>
      </c>
      <c r="M546" s="4">
        <v>-1.1747430000000001</v>
      </c>
      <c r="N546" s="4" t="s">
        <v>2934</v>
      </c>
      <c r="O546" s="4" t="s">
        <v>2934</v>
      </c>
      <c r="P546" s="4" t="s">
        <v>2934</v>
      </c>
      <c r="Q546" s="4" t="s">
        <v>2934</v>
      </c>
      <c r="R546" s="4" t="s">
        <v>2934</v>
      </c>
      <c r="S546" s="3" t="s">
        <v>5105</v>
      </c>
      <c r="T546" s="4">
        <v>26.92</v>
      </c>
      <c r="U546" s="4">
        <v>986.61800000000005</v>
      </c>
      <c r="V546" s="10" t="s">
        <v>2934</v>
      </c>
      <c r="W546" s="4">
        <v>4.4674591381872197</v>
      </c>
      <c r="X546" s="4">
        <v>29.74</v>
      </c>
      <c r="Y546" s="4">
        <v>26.59</v>
      </c>
      <c r="Z546" s="4" t="s">
        <v>2934</v>
      </c>
      <c r="AA546" s="10" t="s">
        <v>2934</v>
      </c>
      <c r="AB546" s="10" t="s">
        <v>2934</v>
      </c>
      <c r="AC546" s="4" t="s">
        <v>2934</v>
      </c>
      <c r="AD546" s="4" t="s">
        <v>2934</v>
      </c>
      <c r="AE546" s="4" t="s">
        <v>2934</v>
      </c>
      <c r="AF546" s="4" t="s">
        <v>2934</v>
      </c>
      <c r="AG546" s="4" t="s">
        <v>2934</v>
      </c>
      <c r="AH546" s="4" t="s">
        <v>2934</v>
      </c>
      <c r="AI546" s="4" t="s">
        <v>2934</v>
      </c>
      <c r="AJ546" s="4" t="s">
        <v>2934</v>
      </c>
    </row>
    <row r="547" spans="1:36" x14ac:dyDescent="0.3">
      <c r="A547" s="1" t="s">
        <v>297</v>
      </c>
      <c r="B547" s="2">
        <v>1021435</v>
      </c>
      <c r="C547" s="3" t="s">
        <v>2956</v>
      </c>
      <c r="D547" s="4">
        <v>987.88966418999996</v>
      </c>
      <c r="E547" s="3" t="s">
        <v>2930</v>
      </c>
      <c r="F547" s="3" t="s">
        <v>2931</v>
      </c>
      <c r="G547" s="3" t="s">
        <v>2931</v>
      </c>
      <c r="H547" s="3" t="s">
        <v>2932</v>
      </c>
      <c r="I547" s="3" t="s">
        <v>2933</v>
      </c>
      <c r="J547" s="4">
        <v>13.858758</v>
      </c>
      <c r="K547" s="4">
        <v>11.870748000000001</v>
      </c>
      <c r="L547" s="4">
        <v>-7.4737429999999998</v>
      </c>
      <c r="M547" s="4">
        <v>-2.8360409999999998</v>
      </c>
      <c r="N547" s="4">
        <v>12.1216216216216</v>
      </c>
      <c r="O547" s="4">
        <v>20.2317</v>
      </c>
      <c r="P547" s="4">
        <v>1.5707279999999999</v>
      </c>
      <c r="Q547" s="4" t="s">
        <v>2934</v>
      </c>
      <c r="R547" s="4" t="s">
        <v>2934</v>
      </c>
      <c r="S547" s="3" t="s">
        <v>4042</v>
      </c>
      <c r="T547" s="4">
        <v>98.67</v>
      </c>
      <c r="U547" s="4">
        <v>987.88966418999996</v>
      </c>
      <c r="V547" s="10" t="s">
        <v>2934</v>
      </c>
      <c r="W547" s="4">
        <v>1.8242626938279101</v>
      </c>
      <c r="X547" s="4">
        <v>110.485</v>
      </c>
      <c r="Y547" s="4">
        <v>74.900000000000006</v>
      </c>
      <c r="Z547" s="4">
        <v>12.109719999999999</v>
      </c>
      <c r="AA547" s="10">
        <v>15.041158536499999</v>
      </c>
      <c r="AB547" s="10">
        <v>15.612341772100001</v>
      </c>
      <c r="AC547" s="4" t="s">
        <v>2934</v>
      </c>
      <c r="AD547" s="4" t="s">
        <v>2934</v>
      </c>
      <c r="AE547" s="4" t="s">
        <v>2934</v>
      </c>
      <c r="AF547" s="4" t="s">
        <v>2934</v>
      </c>
      <c r="AG547" s="4" t="s">
        <v>2934</v>
      </c>
      <c r="AH547" s="4" t="s">
        <v>2934</v>
      </c>
      <c r="AI547" s="4">
        <v>1.5707279999999999</v>
      </c>
      <c r="AJ547" s="4">
        <v>2.2909220000000001</v>
      </c>
    </row>
    <row r="548" spans="1:36" x14ac:dyDescent="0.3">
      <c r="A548" s="1" t="s">
        <v>133</v>
      </c>
      <c r="B548" s="2">
        <v>4991374</v>
      </c>
      <c r="C548" s="3" t="s">
        <v>2919</v>
      </c>
      <c r="D548" s="4">
        <v>988.69756789999997</v>
      </c>
      <c r="E548" s="3" t="s">
        <v>2936</v>
      </c>
      <c r="F548" s="3" t="s">
        <v>2937</v>
      </c>
      <c r="G548" s="3" t="s">
        <v>2993</v>
      </c>
      <c r="H548" s="3" t="s">
        <v>2994</v>
      </c>
      <c r="I548" s="3" t="s">
        <v>3132</v>
      </c>
      <c r="J548" s="4">
        <v>124.955117</v>
      </c>
      <c r="K548" s="4">
        <v>9.0513490000000001</v>
      </c>
      <c r="L548" s="4">
        <v>-22.582637999999999</v>
      </c>
      <c r="M548" s="4">
        <v>-0.35785299999999998</v>
      </c>
      <c r="N548" s="4" t="s">
        <v>2924</v>
      </c>
      <c r="O548" s="4">
        <v>46.321626999999999</v>
      </c>
      <c r="P548" s="4">
        <v>5.2869200000000003</v>
      </c>
      <c r="Q548" s="4">
        <v>99.916972999999999</v>
      </c>
      <c r="R548" s="4" t="s">
        <v>2924</v>
      </c>
      <c r="S548" s="3" t="s">
        <v>3880</v>
      </c>
      <c r="T548" s="4">
        <v>25.06</v>
      </c>
      <c r="U548" s="4">
        <v>988.69756789999997</v>
      </c>
      <c r="V548" s="10">
        <v>919.93556699999999</v>
      </c>
      <c r="W548" s="4">
        <v>0</v>
      </c>
      <c r="X548" s="4">
        <v>38.020000000000003</v>
      </c>
      <c r="Y548" s="5">
        <v>9.3699999999999992</v>
      </c>
      <c r="Z548" s="4" t="s">
        <v>2924</v>
      </c>
      <c r="AA548" s="10">
        <v>71.599999999999994</v>
      </c>
      <c r="AB548" s="10">
        <v>50.12</v>
      </c>
      <c r="AC548" s="4">
        <v>5.2226929999999996</v>
      </c>
      <c r="AD548" s="4">
        <v>3.9007874078851001</v>
      </c>
      <c r="AE548" s="4">
        <v>4.3674738798461004</v>
      </c>
      <c r="AF548" s="4">
        <v>99.916972999999999</v>
      </c>
      <c r="AG548" s="4">
        <v>78.626971538461504</v>
      </c>
      <c r="AH548" s="4" t="s">
        <v>2924</v>
      </c>
      <c r="AI548" s="4">
        <v>5.2869200000000003</v>
      </c>
      <c r="AJ548" s="4">
        <v>7.5618590000000001</v>
      </c>
    </row>
    <row r="549" spans="1:36" x14ac:dyDescent="0.3">
      <c r="A549" s="1" t="s">
        <v>1417</v>
      </c>
      <c r="B549" s="2">
        <v>6870350</v>
      </c>
      <c r="C549" s="3" t="s">
        <v>2940</v>
      </c>
      <c r="D549" s="4">
        <v>988.86599999999999</v>
      </c>
      <c r="E549" s="3" t="s">
        <v>2930</v>
      </c>
      <c r="F549" s="3" t="s">
        <v>2953</v>
      </c>
      <c r="G549" s="3" t="s">
        <v>2954</v>
      </c>
      <c r="H549" s="3" t="s">
        <v>2955</v>
      </c>
      <c r="I549" s="3"/>
      <c r="J549" s="4">
        <v>0.735294</v>
      </c>
      <c r="K549" s="4">
        <v>-2.1428569999999998</v>
      </c>
      <c r="L549" s="4">
        <v>-0.80450500000000003</v>
      </c>
      <c r="M549" s="4">
        <v>0</v>
      </c>
      <c r="N549" s="4" t="s">
        <v>2934</v>
      </c>
      <c r="O549" s="4" t="s">
        <v>2934</v>
      </c>
      <c r="P549" s="4" t="s">
        <v>2934</v>
      </c>
      <c r="Q549" s="4" t="s">
        <v>2934</v>
      </c>
      <c r="R549" s="4" t="s">
        <v>2934</v>
      </c>
      <c r="S549" s="3" t="s">
        <v>5159</v>
      </c>
      <c r="T549" s="4">
        <v>24.66</v>
      </c>
      <c r="U549" s="4">
        <v>988.86599999999999</v>
      </c>
      <c r="V549" s="10" t="s">
        <v>2934</v>
      </c>
      <c r="W549" s="4">
        <v>4.3798540145985401</v>
      </c>
      <c r="X549" s="4">
        <v>25.2</v>
      </c>
      <c r="Y549" s="4">
        <v>24.164999999999999</v>
      </c>
      <c r="Z549" s="4" t="s">
        <v>2934</v>
      </c>
      <c r="AA549" s="10" t="s">
        <v>2934</v>
      </c>
      <c r="AB549" s="10" t="s">
        <v>2934</v>
      </c>
      <c r="AC549" s="4" t="s">
        <v>2934</v>
      </c>
      <c r="AD549" s="4" t="s">
        <v>2934</v>
      </c>
      <c r="AE549" s="4" t="s">
        <v>2934</v>
      </c>
      <c r="AF549" s="4" t="s">
        <v>2934</v>
      </c>
      <c r="AG549" s="4" t="s">
        <v>2934</v>
      </c>
      <c r="AH549" s="4" t="s">
        <v>2934</v>
      </c>
      <c r="AI549" s="4" t="s">
        <v>2934</v>
      </c>
      <c r="AJ549" s="4" t="s">
        <v>2934</v>
      </c>
    </row>
    <row r="550" spans="1:36" x14ac:dyDescent="0.3">
      <c r="A550" s="1" t="s">
        <v>1132</v>
      </c>
      <c r="B550" s="2">
        <v>5737470</v>
      </c>
      <c r="C550" s="3" t="s">
        <v>2940</v>
      </c>
      <c r="D550" s="4">
        <v>990.29520000000002</v>
      </c>
      <c r="E550" s="3" t="s">
        <v>2930</v>
      </c>
      <c r="F550" s="3" t="s">
        <v>2953</v>
      </c>
      <c r="G550" s="3" t="s">
        <v>2954</v>
      </c>
      <c r="H550" s="3" t="s">
        <v>2955</v>
      </c>
      <c r="I550" s="3"/>
      <c r="J550" s="4">
        <v>24.831868</v>
      </c>
      <c r="K550" s="4">
        <v>4.9282510000000004</v>
      </c>
      <c r="L550" s="4">
        <v>-0.63143499999999997</v>
      </c>
      <c r="M550" s="4">
        <v>0.83577100000000004</v>
      </c>
      <c r="N550" s="4" t="s">
        <v>2934</v>
      </c>
      <c r="O550" s="4" t="s">
        <v>2934</v>
      </c>
      <c r="P550" s="4" t="s">
        <v>2934</v>
      </c>
      <c r="Q550" s="4" t="s">
        <v>2934</v>
      </c>
      <c r="R550" s="4" t="s">
        <v>2934</v>
      </c>
      <c r="S550" s="3" t="s">
        <v>4874</v>
      </c>
      <c r="T550" s="4">
        <v>72.39</v>
      </c>
      <c r="U550" s="4">
        <v>990.29520000000002</v>
      </c>
      <c r="V550" s="10" t="s">
        <v>2934</v>
      </c>
      <c r="W550" s="4">
        <v>0.73323110926923596</v>
      </c>
      <c r="X550" s="4">
        <v>73.91</v>
      </c>
      <c r="Y550" s="4">
        <v>56.85</v>
      </c>
      <c r="Z550" s="4" t="s">
        <v>2934</v>
      </c>
      <c r="AA550" s="10" t="s">
        <v>2934</v>
      </c>
      <c r="AB550" s="10" t="s">
        <v>2934</v>
      </c>
      <c r="AC550" s="4" t="s">
        <v>2934</v>
      </c>
      <c r="AD550" s="4" t="s">
        <v>2934</v>
      </c>
      <c r="AE550" s="4" t="s">
        <v>2934</v>
      </c>
      <c r="AF550" s="4" t="s">
        <v>2934</v>
      </c>
      <c r="AG550" s="4" t="s">
        <v>2934</v>
      </c>
      <c r="AH550" s="4" t="s">
        <v>2934</v>
      </c>
      <c r="AI550" s="4" t="s">
        <v>2934</v>
      </c>
      <c r="AJ550" s="4" t="s">
        <v>2934</v>
      </c>
    </row>
    <row r="551" spans="1:36" x14ac:dyDescent="0.3">
      <c r="A551" s="1" t="s">
        <v>2411</v>
      </c>
      <c r="B551" s="2">
        <v>106290659</v>
      </c>
      <c r="C551" s="3" t="s">
        <v>2956</v>
      </c>
      <c r="D551" s="4">
        <v>991.8193923</v>
      </c>
      <c r="E551" s="3" t="s">
        <v>2925</v>
      </c>
      <c r="F551" s="3" t="s">
        <v>2980</v>
      </c>
      <c r="G551" s="3" t="s">
        <v>3016</v>
      </c>
      <c r="H551" s="3" t="s">
        <v>3017</v>
      </c>
      <c r="I551" s="3" t="s">
        <v>3672</v>
      </c>
      <c r="J551" s="4">
        <v>16</v>
      </c>
      <c r="K551" s="4">
        <v>-8.2454459999999994</v>
      </c>
      <c r="L551" s="4">
        <v>-8.5959889999999994</v>
      </c>
      <c r="M551" s="4">
        <v>2.3529409999999999</v>
      </c>
      <c r="N551" s="4" t="s">
        <v>2924</v>
      </c>
      <c r="O551" s="4" t="s">
        <v>2924</v>
      </c>
      <c r="P551" s="4">
        <v>60.188679</v>
      </c>
      <c r="Q551" s="4" t="s">
        <v>2924</v>
      </c>
      <c r="R551" s="4">
        <v>107.935193</v>
      </c>
      <c r="S551" s="3" t="s">
        <v>6150</v>
      </c>
      <c r="T551" s="4">
        <v>9.57</v>
      </c>
      <c r="U551" s="4">
        <v>991.8193923</v>
      </c>
      <c r="V551" s="10">
        <v>1086.084392</v>
      </c>
      <c r="W551" s="4">
        <v>0</v>
      </c>
      <c r="X551" s="4">
        <v>11.74</v>
      </c>
      <c r="Y551" s="5">
        <v>5.7102000000000004</v>
      </c>
      <c r="Z551" s="4" t="s">
        <v>2924</v>
      </c>
      <c r="AA551" s="10">
        <v>29.90625</v>
      </c>
      <c r="AB551" s="10" t="s">
        <v>2934</v>
      </c>
      <c r="AC551" s="4">
        <v>2.6655389999999999</v>
      </c>
      <c r="AD551" s="4">
        <v>2.1171792863944998</v>
      </c>
      <c r="AE551" s="4">
        <v>2.3856616445727998</v>
      </c>
      <c r="AF551" s="4" t="s">
        <v>2924</v>
      </c>
      <c r="AG551" s="4">
        <v>22.090825534684601</v>
      </c>
      <c r="AH551" s="4">
        <v>43.113984835854097</v>
      </c>
      <c r="AI551" s="4">
        <v>60.188679</v>
      </c>
      <c r="AJ551" s="4" t="s">
        <v>2924</v>
      </c>
    </row>
    <row r="552" spans="1:36" x14ac:dyDescent="0.3">
      <c r="A552" s="1" t="s">
        <v>741</v>
      </c>
      <c r="B552" s="2">
        <v>4006858</v>
      </c>
      <c r="C552" s="3" t="s">
        <v>2935</v>
      </c>
      <c r="D552" s="4">
        <v>993.46920023999996</v>
      </c>
      <c r="E552" s="3" t="s">
        <v>2936</v>
      </c>
      <c r="F552" s="3" t="s">
        <v>2966</v>
      </c>
      <c r="G552" s="3" t="s">
        <v>2967</v>
      </c>
      <c r="H552" s="3" t="s">
        <v>3267</v>
      </c>
      <c r="I552" s="3" t="s">
        <v>3340</v>
      </c>
      <c r="J552" s="4">
        <v>4.6153849999999998</v>
      </c>
      <c r="K552" s="4">
        <v>16.814159</v>
      </c>
      <c r="L552" s="4">
        <v>-3.566824</v>
      </c>
      <c r="M552" s="4">
        <v>0.899281</v>
      </c>
      <c r="N552" s="4">
        <v>18.140663</v>
      </c>
      <c r="O552" s="5">
        <v>7.7246129999999997</v>
      </c>
      <c r="P552" s="4">
        <v>1.621856</v>
      </c>
      <c r="Q552" s="4">
        <v>5.9997740000000004</v>
      </c>
      <c r="R552" s="4">
        <v>8.815061</v>
      </c>
      <c r="S552" s="3" t="s">
        <v>4484</v>
      </c>
      <c r="T552" s="4">
        <v>22.44</v>
      </c>
      <c r="U552" s="4">
        <v>993.46920023999996</v>
      </c>
      <c r="V552" s="10">
        <v>2552.4371999999998</v>
      </c>
      <c r="W552" s="4">
        <v>5.3475935828876997</v>
      </c>
      <c r="X552" s="4">
        <v>24.87</v>
      </c>
      <c r="Y552" s="4">
        <v>18.48</v>
      </c>
      <c r="Z552" s="4">
        <v>18.140663</v>
      </c>
      <c r="AA552" s="10">
        <v>6.7641296155999999</v>
      </c>
      <c r="AB552" s="10">
        <v>6.8676358071000001</v>
      </c>
      <c r="AC552" s="4">
        <v>1.1935199999999999</v>
      </c>
      <c r="AD552" s="4">
        <v>1.1847967228714</v>
      </c>
      <c r="AE552" s="4">
        <v>1.1969645825762001</v>
      </c>
      <c r="AF552" s="4">
        <v>5.9997740000000004</v>
      </c>
      <c r="AG552" s="4">
        <v>6.1386176046176004</v>
      </c>
      <c r="AH552" s="4">
        <v>6.2076663221255997</v>
      </c>
      <c r="AI552" s="4">
        <v>1.621856</v>
      </c>
      <c r="AJ552" s="4" t="s">
        <v>2924</v>
      </c>
    </row>
    <row r="553" spans="1:36" x14ac:dyDescent="0.3">
      <c r="A553" s="1" t="s">
        <v>374</v>
      </c>
      <c r="B553" s="2">
        <v>5721156</v>
      </c>
      <c r="C553" s="3" t="s">
        <v>2935</v>
      </c>
      <c r="D553" s="4">
        <v>993.64038764999998</v>
      </c>
      <c r="E553" s="3" t="s">
        <v>2930</v>
      </c>
      <c r="F553" s="3" t="s">
        <v>2953</v>
      </c>
      <c r="G553" s="3" t="s">
        <v>2954</v>
      </c>
      <c r="H553" s="3" t="s">
        <v>2955</v>
      </c>
      <c r="I553" s="3" t="s">
        <v>2971</v>
      </c>
      <c r="J553" s="4">
        <v>-5.2111409999999996</v>
      </c>
      <c r="K553" s="4">
        <v>-8.578856</v>
      </c>
      <c r="L553" s="4">
        <v>-6.3055060000000003</v>
      </c>
      <c r="M553" s="4">
        <v>-0.47169800000000001</v>
      </c>
      <c r="N553" s="4">
        <v>26.113861</v>
      </c>
      <c r="O553" s="4">
        <v>195.37037000000001</v>
      </c>
      <c r="P553" s="4">
        <v>0.83776700000000004</v>
      </c>
      <c r="Q553" s="4" t="s">
        <v>2934</v>
      </c>
      <c r="R553" s="4">
        <v>36.429549999999999</v>
      </c>
      <c r="S553" s="3" t="s">
        <v>4119</v>
      </c>
      <c r="T553" s="5">
        <v>10.55</v>
      </c>
      <c r="U553" s="4">
        <v>993.64038764999998</v>
      </c>
      <c r="V553" s="10">
        <v>1667.244387</v>
      </c>
      <c r="W553" s="4">
        <v>6.0853080568720399</v>
      </c>
      <c r="X553" s="4">
        <v>11.64</v>
      </c>
      <c r="Y553" s="4">
        <v>10.52</v>
      </c>
      <c r="Z553" s="4">
        <v>26.113861</v>
      </c>
      <c r="AA553" s="10" t="s">
        <v>2934</v>
      </c>
      <c r="AB553" s="10" t="s">
        <v>2934</v>
      </c>
      <c r="AC553" s="4">
        <v>21.155944999999999</v>
      </c>
      <c r="AD553" s="4" t="s">
        <v>2934</v>
      </c>
      <c r="AE553" s="4" t="s">
        <v>2934</v>
      </c>
      <c r="AF553" s="4" t="s">
        <v>2934</v>
      </c>
      <c r="AG553" s="4" t="s">
        <v>2934</v>
      </c>
      <c r="AH553" s="4" t="s">
        <v>2934</v>
      </c>
      <c r="AI553" s="4">
        <v>0.83776700000000004</v>
      </c>
      <c r="AJ553" s="4">
        <v>0.83776700000000004</v>
      </c>
    </row>
    <row r="554" spans="1:36" x14ac:dyDescent="0.3">
      <c r="A554" s="1" t="s">
        <v>329</v>
      </c>
      <c r="B554" s="2">
        <v>20762399</v>
      </c>
      <c r="C554" s="3" t="s">
        <v>2940</v>
      </c>
      <c r="D554" s="4">
        <v>994.17335912999999</v>
      </c>
      <c r="E554" s="3" t="s">
        <v>2920</v>
      </c>
      <c r="F554" s="3" t="s">
        <v>2921</v>
      </c>
      <c r="G554" s="3" t="s">
        <v>2941</v>
      </c>
      <c r="H554" s="3" t="s">
        <v>2941</v>
      </c>
      <c r="I554" s="3" t="s">
        <v>3048</v>
      </c>
      <c r="J554" s="4">
        <v>-21.956429</v>
      </c>
      <c r="K554" s="4">
        <v>-28.183962000000001</v>
      </c>
      <c r="L554" s="4">
        <v>-12.833970000000001</v>
      </c>
      <c r="M554" s="4">
        <v>3.8658329999999999</v>
      </c>
      <c r="N554" s="4" t="s">
        <v>2924</v>
      </c>
      <c r="O554" s="4" t="s">
        <v>2924</v>
      </c>
      <c r="P554" s="4">
        <v>1.9508810000000001</v>
      </c>
      <c r="Q554" s="4" t="s">
        <v>2924</v>
      </c>
      <c r="R554" s="4" t="s">
        <v>2934</v>
      </c>
      <c r="S554" s="3" t="s">
        <v>4074</v>
      </c>
      <c r="T554" s="4">
        <v>18.27</v>
      </c>
      <c r="U554" s="4">
        <v>994.17335912999999</v>
      </c>
      <c r="V554" s="10">
        <v>473.86035900000002</v>
      </c>
      <c r="W554" s="4">
        <v>0</v>
      </c>
      <c r="X554" s="4">
        <v>28.09</v>
      </c>
      <c r="Y554" s="4">
        <v>16.010000000000002</v>
      </c>
      <c r="Z554" s="4" t="s">
        <v>2924</v>
      </c>
      <c r="AA554" s="10" t="s">
        <v>2924</v>
      </c>
      <c r="AB554" s="10" t="s">
        <v>2924</v>
      </c>
      <c r="AC554" s="4" t="s">
        <v>2934</v>
      </c>
      <c r="AD554" s="4" t="s">
        <v>2934</v>
      </c>
      <c r="AE554" s="4" t="s">
        <v>2934</v>
      </c>
      <c r="AF554" s="4" t="s">
        <v>2924</v>
      </c>
      <c r="AG554" s="4" t="s">
        <v>2924</v>
      </c>
      <c r="AH554" s="4" t="s">
        <v>2924</v>
      </c>
      <c r="AI554" s="4">
        <v>1.9508810000000001</v>
      </c>
      <c r="AJ554" s="4">
        <v>1.9508810000000001</v>
      </c>
    </row>
    <row r="555" spans="1:36" x14ac:dyDescent="0.3">
      <c r="A555" s="1" t="s">
        <v>2594</v>
      </c>
      <c r="B555" s="2">
        <v>4291524</v>
      </c>
      <c r="C555" s="3" t="s">
        <v>2919</v>
      </c>
      <c r="D555" s="4">
        <v>996.44001872000001</v>
      </c>
      <c r="E555" s="3" t="s">
        <v>3031</v>
      </c>
      <c r="F555" s="3" t="s">
        <v>3031</v>
      </c>
      <c r="G555" s="3" t="s">
        <v>3115</v>
      </c>
      <c r="H555" s="3" t="s">
        <v>3161</v>
      </c>
      <c r="I555" s="3" t="s">
        <v>3427</v>
      </c>
      <c r="J555" s="4">
        <v>-3.0398740000000002</v>
      </c>
      <c r="K555" s="4">
        <v>-3.912363</v>
      </c>
      <c r="L555" s="4">
        <v>-6.8991660000000001</v>
      </c>
      <c r="M555" s="4">
        <v>0.163132</v>
      </c>
      <c r="N555" s="4">
        <v>38.375</v>
      </c>
      <c r="O555" s="4">
        <v>83.254237000000003</v>
      </c>
      <c r="P555" s="4">
        <v>1.459125</v>
      </c>
      <c r="Q555" s="4">
        <v>11.376871</v>
      </c>
      <c r="R555" s="4">
        <v>114.940884</v>
      </c>
      <c r="S555" s="3" t="s">
        <v>6332</v>
      </c>
      <c r="T555" s="4">
        <v>24.56</v>
      </c>
      <c r="U555" s="4">
        <v>996.44001872000001</v>
      </c>
      <c r="V555" s="10">
        <v>1436.3300180000001</v>
      </c>
      <c r="W555" s="4">
        <v>0.65146579804560301</v>
      </c>
      <c r="X555" s="4">
        <v>28.51</v>
      </c>
      <c r="Y555" s="4">
        <v>22.45</v>
      </c>
      <c r="Z555" s="4">
        <v>38.375</v>
      </c>
      <c r="AA555" s="10">
        <v>12.4165824064</v>
      </c>
      <c r="AB555" s="10">
        <v>14.579994063499999</v>
      </c>
      <c r="AC555" s="4">
        <v>1.584444</v>
      </c>
      <c r="AD555" s="4">
        <v>1.4927872310793999</v>
      </c>
      <c r="AE555" s="4">
        <v>1.555738384061</v>
      </c>
      <c r="AF555" s="4">
        <v>11.376871</v>
      </c>
      <c r="AG555" s="4">
        <v>8.6935443958891003</v>
      </c>
      <c r="AH555" s="4">
        <v>9.5176345100638002</v>
      </c>
      <c r="AI555" s="4">
        <v>1.459125</v>
      </c>
      <c r="AJ555" s="4">
        <v>6.6866320000000004</v>
      </c>
    </row>
    <row r="556" spans="1:36" x14ac:dyDescent="0.3">
      <c r="A556" s="1" t="s">
        <v>1480</v>
      </c>
      <c r="B556" s="2">
        <v>4142572</v>
      </c>
      <c r="C556" s="3" t="s">
        <v>2919</v>
      </c>
      <c r="D556" s="4">
        <v>998.18799060000003</v>
      </c>
      <c r="E556" s="3" t="s">
        <v>3006</v>
      </c>
      <c r="F556" s="3" t="s">
        <v>3007</v>
      </c>
      <c r="G556" s="3" t="s">
        <v>3008</v>
      </c>
      <c r="H556" s="3" t="s">
        <v>3009</v>
      </c>
      <c r="I556" s="3" t="s">
        <v>3356</v>
      </c>
      <c r="J556" s="4">
        <v>-16.513005</v>
      </c>
      <c r="K556" s="4">
        <v>-9.4378360000000008</v>
      </c>
      <c r="L556" s="4">
        <v>1.5164029999999999</v>
      </c>
      <c r="M556" s="4">
        <v>0.63757600000000003</v>
      </c>
      <c r="N556" s="4">
        <v>18.539871000000002</v>
      </c>
      <c r="O556" s="4">
        <v>18.346129000000001</v>
      </c>
      <c r="P556" s="4">
        <v>3.2116859999999998</v>
      </c>
      <c r="Q556" s="4">
        <v>10.410422000000001</v>
      </c>
      <c r="R556" s="4">
        <v>69.538891000000007</v>
      </c>
      <c r="S556" s="3" t="s">
        <v>5221</v>
      </c>
      <c r="T556" s="4">
        <v>86.025000000000006</v>
      </c>
      <c r="U556" s="4">
        <v>998.18799060000003</v>
      </c>
      <c r="V556" s="10">
        <v>1081.7469900000001</v>
      </c>
      <c r="W556" s="4">
        <v>0.98808485905260102</v>
      </c>
      <c r="X556" s="4">
        <v>108.96</v>
      </c>
      <c r="Y556" s="4">
        <v>79.069999999999993</v>
      </c>
      <c r="Z556" s="4">
        <v>18.539871000000002</v>
      </c>
      <c r="AA556" s="10" t="s">
        <v>2934</v>
      </c>
      <c r="AB556" s="10">
        <v>15.3151260504</v>
      </c>
      <c r="AC556" s="4">
        <v>0.97553599999999996</v>
      </c>
      <c r="AD556" s="4" t="s">
        <v>2934</v>
      </c>
      <c r="AE556" s="4">
        <v>0.99261013145139998</v>
      </c>
      <c r="AF556" s="4">
        <v>10.410422000000001</v>
      </c>
      <c r="AG556" s="4" t="s">
        <v>2934</v>
      </c>
      <c r="AH556" s="4" t="s">
        <v>2934</v>
      </c>
      <c r="AI556" s="4">
        <v>3.2116859999999998</v>
      </c>
      <c r="AJ556" s="4">
        <v>3.3996599999999999</v>
      </c>
    </row>
    <row r="557" spans="1:36" x14ac:dyDescent="0.3">
      <c r="A557" s="1" t="s">
        <v>1963</v>
      </c>
      <c r="B557" s="2">
        <v>4007272</v>
      </c>
      <c r="C557" s="3" t="s">
        <v>2935</v>
      </c>
      <c r="D557" s="4">
        <v>998.56118739999999</v>
      </c>
      <c r="E557" s="3" t="s">
        <v>2920</v>
      </c>
      <c r="F557" s="3" t="s">
        <v>2960</v>
      </c>
      <c r="G557" s="3" t="s">
        <v>2973</v>
      </c>
      <c r="H557" s="3" t="s">
        <v>3002</v>
      </c>
      <c r="I557" s="3" t="s">
        <v>3003</v>
      </c>
      <c r="J557" s="4">
        <v>-32.797094000000001</v>
      </c>
      <c r="K557" s="4">
        <v>-19.962917000000001</v>
      </c>
      <c r="L557" s="4">
        <v>-2.7047330000000001</v>
      </c>
      <c r="M557" s="4">
        <v>3.4345050000000001</v>
      </c>
      <c r="N557" s="4" t="s">
        <v>2924</v>
      </c>
      <c r="O557" s="4" t="s">
        <v>2924</v>
      </c>
      <c r="P557" s="4">
        <v>1.14107</v>
      </c>
      <c r="Q557" s="4">
        <v>4.0204940000000002</v>
      </c>
      <c r="R557" s="4">
        <v>7.6538409999999999</v>
      </c>
      <c r="S557" s="3" t="s">
        <v>5703</v>
      </c>
      <c r="T557" s="4">
        <v>12.95</v>
      </c>
      <c r="U557" s="4">
        <v>998.56118739999999</v>
      </c>
      <c r="V557" s="10">
        <v>3126.1241869999999</v>
      </c>
      <c r="W557" s="4">
        <v>0</v>
      </c>
      <c r="X557" s="4">
        <v>28.35</v>
      </c>
      <c r="Y557" s="4">
        <v>11.42</v>
      </c>
      <c r="Z557" s="4" t="s">
        <v>2924</v>
      </c>
      <c r="AA557" s="10">
        <v>7.6645359847999996</v>
      </c>
      <c r="AB557" s="10">
        <v>8.5961406978999992</v>
      </c>
      <c r="AC557" s="4">
        <v>0.29323100000000002</v>
      </c>
      <c r="AD557" s="4">
        <v>0.28197598966100001</v>
      </c>
      <c r="AE557" s="4">
        <v>0.29127558442919999</v>
      </c>
      <c r="AF557" s="4">
        <v>4.0204940000000002</v>
      </c>
      <c r="AG557" s="4">
        <v>5.3741702248071004</v>
      </c>
      <c r="AH557" s="4">
        <v>5.7614421769173996</v>
      </c>
      <c r="AI557" s="4">
        <v>1.14107</v>
      </c>
      <c r="AJ557" s="4" t="s">
        <v>2924</v>
      </c>
    </row>
    <row r="558" spans="1:36" x14ac:dyDescent="0.3">
      <c r="A558" s="1" t="s">
        <v>2515</v>
      </c>
      <c r="B558" s="2">
        <v>4992321</v>
      </c>
      <c r="C558" s="3" t="s">
        <v>2935</v>
      </c>
      <c r="D558" s="4">
        <v>1002.6788542</v>
      </c>
      <c r="E558" s="3" t="s">
        <v>2936</v>
      </c>
      <c r="F558" s="3" t="s">
        <v>2937</v>
      </c>
      <c r="G558" s="3" t="s">
        <v>3044</v>
      </c>
      <c r="H558" s="3" t="s">
        <v>3066</v>
      </c>
      <c r="I558" s="3" t="s">
        <v>3450</v>
      </c>
      <c r="J558" s="4">
        <v>7.5992119999999996</v>
      </c>
      <c r="K558" s="4">
        <v>-0.98420099999999999</v>
      </c>
      <c r="L558" s="4">
        <v>-9.6003779999999992</v>
      </c>
      <c r="M558" s="4">
        <v>-2.3000259999999999</v>
      </c>
      <c r="N558" s="4">
        <v>26.292985000000002</v>
      </c>
      <c r="O558" s="4">
        <v>13.741911999999999</v>
      </c>
      <c r="P558" s="4">
        <v>2.7295440000000002</v>
      </c>
      <c r="Q558" s="4">
        <v>11.206231000000001</v>
      </c>
      <c r="R558" s="4">
        <v>15.840429</v>
      </c>
      <c r="S558" s="3" t="s">
        <v>6253</v>
      </c>
      <c r="T558" s="4">
        <v>38.229999999999997</v>
      </c>
      <c r="U558" s="4">
        <v>1002.6788542</v>
      </c>
      <c r="V558" s="10">
        <v>1346.0028540000001</v>
      </c>
      <c r="W558" s="4">
        <v>1.93565262882553</v>
      </c>
      <c r="X558" s="4">
        <v>43.79</v>
      </c>
      <c r="Y558" s="4">
        <v>30.465</v>
      </c>
      <c r="Z558" s="4">
        <v>26.292985000000002</v>
      </c>
      <c r="AA558" s="10">
        <v>19.308080808</v>
      </c>
      <c r="AB558" s="10">
        <v>21.4775280898</v>
      </c>
      <c r="AC558" s="4">
        <v>2.0470649999999999</v>
      </c>
      <c r="AD558" s="4">
        <v>1.9876060679447001</v>
      </c>
      <c r="AE558" s="4">
        <v>2.0400025371152002</v>
      </c>
      <c r="AF558" s="4">
        <v>11.206231000000001</v>
      </c>
      <c r="AG558" s="4">
        <v>10.893339813211201</v>
      </c>
      <c r="AH558" s="4">
        <v>11.0587348538377</v>
      </c>
      <c r="AI558" s="4">
        <v>2.7295440000000002</v>
      </c>
      <c r="AJ558" s="4" t="s">
        <v>2924</v>
      </c>
    </row>
    <row r="559" spans="1:36" x14ac:dyDescent="0.3">
      <c r="A559" s="1" t="s">
        <v>606</v>
      </c>
      <c r="B559" s="2">
        <v>5721381</v>
      </c>
      <c r="C559" s="3" t="s">
        <v>2935</v>
      </c>
      <c r="D559" s="4">
        <v>1003.71196959</v>
      </c>
      <c r="E559" s="3" t="s">
        <v>2930</v>
      </c>
      <c r="F559" s="3" t="s">
        <v>2953</v>
      </c>
      <c r="G559" s="3" t="s">
        <v>2954</v>
      </c>
      <c r="H559" s="3" t="s">
        <v>2955</v>
      </c>
      <c r="I559" s="3" t="s">
        <v>3001</v>
      </c>
      <c r="J559" s="4">
        <v>4.2162699999999997</v>
      </c>
      <c r="K559" s="4">
        <v>-10.328639000000001</v>
      </c>
      <c r="L559" s="4">
        <v>-9.6732589999999998</v>
      </c>
      <c r="M559" s="4">
        <v>0.190749</v>
      </c>
      <c r="N559" s="4">
        <v>9.6464649999999992</v>
      </c>
      <c r="O559" s="4">
        <v>13.696218999999999</v>
      </c>
      <c r="P559" s="4">
        <v>1.0236799999999999</v>
      </c>
      <c r="Q559" s="4" t="s">
        <v>2934</v>
      </c>
      <c r="R559" s="4" t="s">
        <v>2934</v>
      </c>
      <c r="S559" s="3" t="s">
        <v>4349</v>
      </c>
      <c r="T559" s="4">
        <v>21.01</v>
      </c>
      <c r="U559" s="4">
        <v>1003.71196959</v>
      </c>
      <c r="V559" s="10">
        <v>1453.134489</v>
      </c>
      <c r="W559" s="4">
        <v>7.7677296525464099</v>
      </c>
      <c r="X559" s="4">
        <v>24.41</v>
      </c>
      <c r="Y559" s="4">
        <v>18.77</v>
      </c>
      <c r="Z559" s="4">
        <v>9.6464649999999992</v>
      </c>
      <c r="AA559" s="10" t="s">
        <v>2934</v>
      </c>
      <c r="AB559" s="10" t="s">
        <v>2934</v>
      </c>
      <c r="AC559" s="4">
        <v>20.480927999999999</v>
      </c>
      <c r="AD559" s="4" t="s">
        <v>2934</v>
      </c>
      <c r="AE559" s="4" t="s">
        <v>2934</v>
      </c>
      <c r="AF559" s="4" t="s">
        <v>2934</v>
      </c>
      <c r="AG559" s="4" t="s">
        <v>2934</v>
      </c>
      <c r="AH559" s="4" t="s">
        <v>2934</v>
      </c>
      <c r="AI559" s="4">
        <v>1.0236799999999999</v>
      </c>
      <c r="AJ559" s="4">
        <v>1.0236799999999999</v>
      </c>
    </row>
    <row r="560" spans="1:36" x14ac:dyDescent="0.3">
      <c r="A560" s="1" t="s">
        <v>420</v>
      </c>
      <c r="B560" s="2">
        <v>4547048</v>
      </c>
      <c r="C560" s="3" t="s">
        <v>2935</v>
      </c>
      <c r="D560" s="4">
        <v>1003.8525322</v>
      </c>
      <c r="E560" s="3" t="s">
        <v>2930</v>
      </c>
      <c r="F560" s="3" t="s">
        <v>2953</v>
      </c>
      <c r="G560" s="3" t="s">
        <v>2954</v>
      </c>
      <c r="H560" s="3" t="s">
        <v>2955</v>
      </c>
      <c r="I560" s="3" t="s">
        <v>3272</v>
      </c>
      <c r="J560" s="4">
        <v>40.396659999999997</v>
      </c>
      <c r="K560" s="4">
        <v>5.8221869999999996</v>
      </c>
      <c r="L560" s="4">
        <v>-13.809676</v>
      </c>
      <c r="M560" s="4">
        <v>-0.40725699999999998</v>
      </c>
      <c r="N560" s="4">
        <v>16.263603</v>
      </c>
      <c r="O560" s="4">
        <v>9.7463770000000007</v>
      </c>
      <c r="P560" s="4" t="s">
        <v>2924</v>
      </c>
      <c r="Q560" s="4">
        <v>9.1211769999999994</v>
      </c>
      <c r="R560" s="4">
        <v>11.278165</v>
      </c>
      <c r="S560" s="3" t="s">
        <v>4163</v>
      </c>
      <c r="T560" s="4">
        <v>26.9</v>
      </c>
      <c r="U560" s="4">
        <v>1003.8525322</v>
      </c>
      <c r="V560" s="10">
        <v>1306.1525320000001</v>
      </c>
      <c r="W560" s="4">
        <v>0.14869888475836401</v>
      </c>
      <c r="X560" s="4">
        <v>31.52</v>
      </c>
      <c r="Y560" s="4">
        <v>18.089099999999998</v>
      </c>
      <c r="Z560" s="4">
        <v>16.263603</v>
      </c>
      <c r="AA560" s="10">
        <v>10.4397097062</v>
      </c>
      <c r="AB560" s="10">
        <v>11.192803318699999</v>
      </c>
      <c r="AC560" s="4">
        <v>2.7849729999999999</v>
      </c>
      <c r="AD560" s="4">
        <v>2.5089368651555999</v>
      </c>
      <c r="AE560" s="4">
        <v>2.6744395696793002</v>
      </c>
      <c r="AF560" s="4">
        <v>9.1211769999999994</v>
      </c>
      <c r="AG560" s="4">
        <v>7.8778801688781996</v>
      </c>
      <c r="AH560" s="4">
        <v>8.1066958142619008</v>
      </c>
      <c r="AI560" s="4" t="s">
        <v>2924</v>
      </c>
      <c r="AJ560" s="4" t="s">
        <v>2924</v>
      </c>
    </row>
    <row r="561" spans="1:36" x14ac:dyDescent="0.3">
      <c r="A561" s="1" t="s">
        <v>1421</v>
      </c>
      <c r="B561" s="2">
        <v>14519783</v>
      </c>
      <c r="C561" s="3" t="s">
        <v>2940</v>
      </c>
      <c r="D561" s="4">
        <v>1004.544</v>
      </c>
      <c r="E561" s="3" t="s">
        <v>2930</v>
      </c>
      <c r="F561" s="3" t="s">
        <v>2953</v>
      </c>
      <c r="G561" s="3" t="s">
        <v>2954</v>
      </c>
      <c r="H561" s="3" t="s">
        <v>2955</v>
      </c>
      <c r="I561" s="3"/>
      <c r="J561" s="4">
        <v>24.010428999999998</v>
      </c>
      <c r="K561" s="4">
        <v>3.337942</v>
      </c>
      <c r="L561" s="4">
        <v>-1.2643899999999999</v>
      </c>
      <c r="M561" s="4">
        <v>0.48012300000000002</v>
      </c>
      <c r="N561" s="4" t="s">
        <v>2934</v>
      </c>
      <c r="O561" s="4" t="s">
        <v>2934</v>
      </c>
      <c r="P561" s="4" t="s">
        <v>2934</v>
      </c>
      <c r="Q561" s="4" t="s">
        <v>2934</v>
      </c>
      <c r="R561" s="4" t="s">
        <v>2934</v>
      </c>
      <c r="S561" s="3" t="s">
        <v>5163</v>
      </c>
      <c r="T561" s="4">
        <v>104.64</v>
      </c>
      <c r="U561" s="4">
        <v>1004.544</v>
      </c>
      <c r="V561" s="10" t="s">
        <v>2934</v>
      </c>
      <c r="W561" s="4">
        <v>1.2665984214302799</v>
      </c>
      <c r="X561" s="5">
        <v>108.0399</v>
      </c>
      <c r="Y561" s="4">
        <v>82.8</v>
      </c>
      <c r="Z561" s="4" t="s">
        <v>2934</v>
      </c>
      <c r="AA561" s="10" t="s">
        <v>2934</v>
      </c>
      <c r="AB561" s="10" t="s">
        <v>2934</v>
      </c>
      <c r="AC561" s="4" t="s">
        <v>2934</v>
      </c>
      <c r="AD561" s="4" t="s">
        <v>2934</v>
      </c>
      <c r="AE561" s="4" t="s">
        <v>2934</v>
      </c>
      <c r="AF561" s="4" t="s">
        <v>2934</v>
      </c>
      <c r="AG561" s="4" t="s">
        <v>2934</v>
      </c>
      <c r="AH561" s="4" t="s">
        <v>2934</v>
      </c>
      <c r="AI561" s="4" t="s">
        <v>2934</v>
      </c>
      <c r="AJ561" s="4" t="s">
        <v>2934</v>
      </c>
    </row>
    <row r="562" spans="1:36" x14ac:dyDescent="0.3">
      <c r="A562" s="1" t="s">
        <v>330</v>
      </c>
      <c r="B562" s="2">
        <v>4865862</v>
      </c>
      <c r="C562" s="3" t="s">
        <v>2919</v>
      </c>
      <c r="D562" s="4">
        <v>1004.61960555</v>
      </c>
      <c r="E562" s="3" t="s">
        <v>2920</v>
      </c>
      <c r="F562" s="3" t="s">
        <v>2921</v>
      </c>
      <c r="G562" s="3" t="s">
        <v>2941</v>
      </c>
      <c r="H562" s="3" t="s">
        <v>2941</v>
      </c>
      <c r="I562" s="3" t="s">
        <v>3048</v>
      </c>
      <c r="J562" s="4">
        <v>-19.524336000000002</v>
      </c>
      <c r="K562" s="4">
        <v>-37.311503999999999</v>
      </c>
      <c r="L562" s="4">
        <v>-28.501228999999999</v>
      </c>
      <c r="M562" s="4">
        <v>-0.88555899999999999</v>
      </c>
      <c r="N562" s="4" t="s">
        <v>2924</v>
      </c>
      <c r="O562" s="4" t="s">
        <v>2924</v>
      </c>
      <c r="P562" s="4">
        <v>1.2083710000000001</v>
      </c>
      <c r="Q562" s="4" t="s">
        <v>2924</v>
      </c>
      <c r="R562" s="4" t="s">
        <v>2924</v>
      </c>
      <c r="S562" s="3" t="s">
        <v>4075</v>
      </c>
      <c r="T562" s="4">
        <v>14.55</v>
      </c>
      <c r="U562" s="4">
        <v>1004.61960555</v>
      </c>
      <c r="V562" s="10">
        <v>124.844605</v>
      </c>
      <c r="W562" s="4">
        <v>0</v>
      </c>
      <c r="X562" s="4">
        <v>28.670102</v>
      </c>
      <c r="Y562" s="4">
        <v>12.17</v>
      </c>
      <c r="Z562" s="4" t="s">
        <v>2924</v>
      </c>
      <c r="AA562" s="10" t="s">
        <v>2924</v>
      </c>
      <c r="AB562" s="10" t="s">
        <v>2924</v>
      </c>
      <c r="AC562" s="4">
        <v>3.3835060000000001</v>
      </c>
      <c r="AD562" s="4">
        <v>5.1376169233870996</v>
      </c>
      <c r="AE562" s="4">
        <v>3.373996135344</v>
      </c>
      <c r="AF562" s="4" t="s">
        <v>2924</v>
      </c>
      <c r="AG562" s="4" t="s">
        <v>2924</v>
      </c>
      <c r="AH562" s="4" t="s">
        <v>2924</v>
      </c>
      <c r="AI562" s="4">
        <v>1.2083710000000001</v>
      </c>
      <c r="AJ562" s="4">
        <v>1.2083710000000001</v>
      </c>
    </row>
    <row r="563" spans="1:36" x14ac:dyDescent="0.3">
      <c r="A563" s="1" t="s">
        <v>304</v>
      </c>
      <c r="B563" s="2">
        <v>4147159</v>
      </c>
      <c r="C563" s="3" t="s">
        <v>2935</v>
      </c>
      <c r="D563" s="4">
        <v>1004.92108976</v>
      </c>
      <c r="E563" s="3" t="s">
        <v>2930</v>
      </c>
      <c r="F563" s="3" t="s">
        <v>2953</v>
      </c>
      <c r="G563" s="3" t="s">
        <v>2954</v>
      </c>
      <c r="H563" s="3" t="s">
        <v>2955</v>
      </c>
      <c r="I563" s="3" t="s">
        <v>2971</v>
      </c>
      <c r="J563" s="4">
        <v>10.955711000000001</v>
      </c>
      <c r="K563" s="4">
        <v>-3.4482759999999999</v>
      </c>
      <c r="L563" s="4">
        <v>-7.1219510000000001</v>
      </c>
      <c r="M563" s="4">
        <v>1.1689689999999999</v>
      </c>
      <c r="N563" s="5">
        <v>8.75</v>
      </c>
      <c r="O563" s="4">
        <v>3.2941180000000001</v>
      </c>
      <c r="P563" s="4">
        <v>0.84136100000000003</v>
      </c>
      <c r="Q563" s="4" t="s">
        <v>2934</v>
      </c>
      <c r="R563" s="4">
        <v>11.696799</v>
      </c>
      <c r="S563" s="3" t="s">
        <v>4049</v>
      </c>
      <c r="T563" s="5">
        <v>9.52</v>
      </c>
      <c r="U563" s="4">
        <v>1004.92108976</v>
      </c>
      <c r="V563" s="10">
        <v>2310.995089</v>
      </c>
      <c r="W563" s="4">
        <v>10.924369747899201</v>
      </c>
      <c r="X563" s="5">
        <v>10.38</v>
      </c>
      <c r="Y563" s="4">
        <v>8.5500000000000007</v>
      </c>
      <c r="Z563" s="5">
        <v>8.75</v>
      </c>
      <c r="AA563" s="10">
        <v>8.6940639269000002</v>
      </c>
      <c r="AB563" s="10">
        <v>7.6568569888000004</v>
      </c>
      <c r="AC563" s="4">
        <v>7.9308529999999999</v>
      </c>
      <c r="AD563" s="4">
        <v>8.6144886576279998</v>
      </c>
      <c r="AE563" s="4">
        <v>8.1156914787516996</v>
      </c>
      <c r="AF563" s="4" t="s">
        <v>2934</v>
      </c>
      <c r="AG563" s="4" t="s">
        <v>2934</v>
      </c>
      <c r="AH563" s="4" t="s">
        <v>2934</v>
      </c>
      <c r="AI563" s="4">
        <v>0.84136100000000003</v>
      </c>
      <c r="AJ563" s="4">
        <v>0.84136100000000003</v>
      </c>
    </row>
    <row r="564" spans="1:36" x14ac:dyDescent="0.3">
      <c r="A564" s="1" t="s">
        <v>2482</v>
      </c>
      <c r="B564" s="2">
        <v>119951916</v>
      </c>
      <c r="C564" s="3" t="s">
        <v>2940</v>
      </c>
      <c r="D564" s="4">
        <v>1006.4890608696001</v>
      </c>
      <c r="E564" s="3" t="s">
        <v>2930</v>
      </c>
      <c r="F564" s="3" t="s">
        <v>2953</v>
      </c>
      <c r="G564" s="3" t="s">
        <v>2954</v>
      </c>
      <c r="H564" s="3" t="s">
        <v>2955</v>
      </c>
      <c r="I564" s="3"/>
      <c r="J564" s="4">
        <v>0.87095100000000003</v>
      </c>
      <c r="K564" s="4">
        <v>0.87095100000000003</v>
      </c>
      <c r="L564" s="4">
        <v>-1.660128</v>
      </c>
      <c r="M564" s="4">
        <v>0.62439100000000003</v>
      </c>
      <c r="N564" s="4" t="s">
        <v>2934</v>
      </c>
      <c r="O564" s="4" t="s">
        <v>2934</v>
      </c>
      <c r="P564" s="4" t="s">
        <v>2934</v>
      </c>
      <c r="Q564" s="4" t="s">
        <v>2934</v>
      </c>
      <c r="R564" s="4" t="s">
        <v>2934</v>
      </c>
      <c r="S564" s="3" t="s">
        <v>6220</v>
      </c>
      <c r="T564" s="4">
        <v>25.317599999999999</v>
      </c>
      <c r="U564" s="4">
        <v>1006.4890608696001</v>
      </c>
      <c r="V564" s="10" t="s">
        <v>2934</v>
      </c>
      <c r="W564" s="4">
        <v>0</v>
      </c>
      <c r="X564" s="4">
        <v>26.03</v>
      </c>
      <c r="Y564" s="4">
        <v>24.82</v>
      </c>
      <c r="Z564" s="4" t="s">
        <v>2934</v>
      </c>
      <c r="AA564" s="10" t="s">
        <v>2934</v>
      </c>
      <c r="AB564" s="10" t="s">
        <v>2934</v>
      </c>
      <c r="AC564" s="4" t="s">
        <v>2934</v>
      </c>
      <c r="AD564" s="4" t="s">
        <v>2934</v>
      </c>
      <c r="AE564" s="4" t="s">
        <v>2934</v>
      </c>
      <c r="AF564" s="4" t="s">
        <v>2934</v>
      </c>
      <c r="AG564" s="4" t="s">
        <v>2934</v>
      </c>
      <c r="AH564" s="4" t="s">
        <v>2934</v>
      </c>
      <c r="AI564" s="4" t="s">
        <v>2934</v>
      </c>
      <c r="AJ564" s="4" t="s">
        <v>2934</v>
      </c>
    </row>
    <row r="565" spans="1:36" x14ac:dyDescent="0.3">
      <c r="A565" s="1" t="s">
        <v>431</v>
      </c>
      <c r="B565" s="2">
        <v>4121888</v>
      </c>
      <c r="C565" s="3" t="s">
        <v>2935</v>
      </c>
      <c r="D565" s="4">
        <v>1010.00752203</v>
      </c>
      <c r="E565" s="3" t="s">
        <v>2920</v>
      </c>
      <c r="F565" s="3" t="s">
        <v>2960</v>
      </c>
      <c r="G565" s="3" t="s">
        <v>2973</v>
      </c>
      <c r="H565" s="3" t="s">
        <v>2974</v>
      </c>
      <c r="I565" s="3" t="s">
        <v>3277</v>
      </c>
      <c r="J565" s="4">
        <v>-12.886597999999999</v>
      </c>
      <c r="K565" s="4">
        <v>-23.065249999999999</v>
      </c>
      <c r="L565" s="4">
        <v>-9.3023260000000008</v>
      </c>
      <c r="M565" s="4">
        <v>-1.169591</v>
      </c>
      <c r="N565" s="4" t="s">
        <v>2924</v>
      </c>
      <c r="O565" s="4" t="s">
        <v>2924</v>
      </c>
      <c r="P565" s="4">
        <v>3.4489800000000002</v>
      </c>
      <c r="Q565" s="4">
        <v>9.3413799999999991</v>
      </c>
      <c r="R565" s="4">
        <v>32.280332000000001</v>
      </c>
      <c r="S565" s="3" t="s">
        <v>4174</v>
      </c>
      <c r="T565" s="4">
        <v>5.07</v>
      </c>
      <c r="U565" s="4">
        <v>1010.00752203</v>
      </c>
      <c r="V565" s="10">
        <v>5918.2035219999998</v>
      </c>
      <c r="W565" s="4">
        <v>0</v>
      </c>
      <c r="X565" s="5">
        <v>8.1199999999999992</v>
      </c>
      <c r="Y565" s="5">
        <v>4.8899999999999997</v>
      </c>
      <c r="Z565" s="4" t="s">
        <v>2924</v>
      </c>
      <c r="AA565" s="10" t="s">
        <v>2924</v>
      </c>
      <c r="AB565" s="10" t="s">
        <v>2924</v>
      </c>
      <c r="AC565" s="4">
        <v>2.003012</v>
      </c>
      <c r="AD565" s="4">
        <v>1.8359597871005</v>
      </c>
      <c r="AE565" s="4">
        <v>1.8931844855265001</v>
      </c>
      <c r="AF565" s="4">
        <v>9.3413799999999991</v>
      </c>
      <c r="AG565" s="4">
        <v>14.174176683011799</v>
      </c>
      <c r="AH565" s="4">
        <v>15.4244299086456</v>
      </c>
      <c r="AI565" s="4">
        <v>3.4489800000000002</v>
      </c>
      <c r="AJ565" s="4">
        <v>3.8034509999999999</v>
      </c>
    </row>
    <row r="566" spans="1:36" x14ac:dyDescent="0.3">
      <c r="A566" s="1" t="s">
        <v>1738</v>
      </c>
      <c r="B566" s="2">
        <v>4226797</v>
      </c>
      <c r="C566" s="3" t="s">
        <v>2919</v>
      </c>
      <c r="D566" s="4">
        <v>1010.53542975</v>
      </c>
      <c r="E566" s="3" t="s">
        <v>3006</v>
      </c>
      <c r="F566" s="3" t="s">
        <v>3007</v>
      </c>
      <c r="G566" s="3" t="s">
        <v>3008</v>
      </c>
      <c r="H566" s="3" t="s">
        <v>3009</v>
      </c>
      <c r="I566" s="3" t="s">
        <v>3398</v>
      </c>
      <c r="J566" s="4">
        <v>41.228940000000001</v>
      </c>
      <c r="K566" s="4">
        <v>10.03861</v>
      </c>
      <c r="L566" s="4">
        <v>9.6153849999999998</v>
      </c>
      <c r="M566" s="4">
        <v>-1.384083</v>
      </c>
      <c r="N566" s="4" t="s">
        <v>2934</v>
      </c>
      <c r="O566" s="4" t="s">
        <v>2934</v>
      </c>
      <c r="P566" s="4" t="s">
        <v>2934</v>
      </c>
      <c r="Q566" s="4" t="s">
        <v>2934</v>
      </c>
      <c r="R566" s="4" t="s">
        <v>2934</v>
      </c>
      <c r="S566" s="3" t="s">
        <v>5479</v>
      </c>
      <c r="T566" s="4">
        <v>14.25</v>
      </c>
      <c r="U566" s="4">
        <v>1010.53542975</v>
      </c>
      <c r="V566" s="10">
        <v>1199.6354289999999</v>
      </c>
      <c r="W566" s="4">
        <v>0</v>
      </c>
      <c r="X566" s="4">
        <v>15.25</v>
      </c>
      <c r="Y566" s="5">
        <v>9.5399999999999991</v>
      </c>
      <c r="Z566" s="4" t="s">
        <v>2934</v>
      </c>
      <c r="AA566" s="10">
        <v>28.7878787878</v>
      </c>
      <c r="AB566" s="10">
        <v>28.7878787878</v>
      </c>
      <c r="AC566" s="5" t="s">
        <v>2934</v>
      </c>
      <c r="AD566" s="4">
        <v>1.0826057476762001</v>
      </c>
      <c r="AE566" s="4">
        <v>1.0826057476762001</v>
      </c>
      <c r="AF566" s="4" t="s">
        <v>2934</v>
      </c>
      <c r="AG566" s="4">
        <v>12.431455222797901</v>
      </c>
      <c r="AH566" s="4">
        <v>12.431455222797901</v>
      </c>
      <c r="AI566" s="4" t="s">
        <v>2934</v>
      </c>
      <c r="AJ566" s="4" t="s">
        <v>2934</v>
      </c>
    </row>
    <row r="567" spans="1:36" x14ac:dyDescent="0.3">
      <c r="A567" s="1" t="s">
        <v>1351</v>
      </c>
      <c r="B567" s="2">
        <v>7261637</v>
      </c>
      <c r="C567" s="3" t="s">
        <v>2940</v>
      </c>
      <c r="D567" s="4">
        <v>1011.895</v>
      </c>
      <c r="E567" s="3" t="s">
        <v>2930</v>
      </c>
      <c r="F567" s="3" t="s">
        <v>2953</v>
      </c>
      <c r="G567" s="3" t="s">
        <v>2954</v>
      </c>
      <c r="H567" s="3" t="s">
        <v>2955</v>
      </c>
      <c r="I567" s="3"/>
      <c r="J567" s="4">
        <v>1.4078310000000001</v>
      </c>
      <c r="K567" s="4">
        <v>-0.25962800000000003</v>
      </c>
      <c r="L567" s="4">
        <v>-0.34587099999999998</v>
      </c>
      <c r="M567" s="4">
        <v>-0.56082799999999999</v>
      </c>
      <c r="N567" s="4" t="s">
        <v>2934</v>
      </c>
      <c r="O567" s="4" t="s">
        <v>2934</v>
      </c>
      <c r="P567" s="4" t="s">
        <v>2934</v>
      </c>
      <c r="Q567" s="4" t="s">
        <v>2934</v>
      </c>
      <c r="R567" s="4" t="s">
        <v>2934</v>
      </c>
      <c r="S567" s="3" t="s">
        <v>5093</v>
      </c>
      <c r="T567" s="4">
        <v>23.05</v>
      </c>
      <c r="U567" s="4">
        <v>1011.895</v>
      </c>
      <c r="V567" s="10" t="s">
        <v>2934</v>
      </c>
      <c r="W567" s="4">
        <v>5.39505422993492</v>
      </c>
      <c r="X567" s="4">
        <v>23.23</v>
      </c>
      <c r="Y567" s="4">
        <v>22.65</v>
      </c>
      <c r="Z567" s="4" t="s">
        <v>2934</v>
      </c>
      <c r="AA567" s="10" t="s">
        <v>2934</v>
      </c>
      <c r="AB567" s="10" t="s">
        <v>2934</v>
      </c>
      <c r="AC567" s="4" t="s">
        <v>2934</v>
      </c>
      <c r="AD567" s="4" t="s">
        <v>2934</v>
      </c>
      <c r="AE567" s="4" t="s">
        <v>2934</v>
      </c>
      <c r="AF567" s="4" t="s">
        <v>2934</v>
      </c>
      <c r="AG567" s="4" t="s">
        <v>2934</v>
      </c>
      <c r="AH567" s="4" t="s">
        <v>2934</v>
      </c>
      <c r="AI567" s="4" t="s">
        <v>2934</v>
      </c>
      <c r="AJ567" s="4" t="s">
        <v>2934</v>
      </c>
    </row>
    <row r="568" spans="1:36" x14ac:dyDescent="0.3">
      <c r="A568" s="1" t="s">
        <v>79</v>
      </c>
      <c r="B568" s="2">
        <v>107230</v>
      </c>
      <c r="C568" s="3" t="s">
        <v>2935</v>
      </c>
      <c r="D568" s="4">
        <v>1012.1627322000001</v>
      </c>
      <c r="E568" s="3" t="s">
        <v>2976</v>
      </c>
      <c r="F568" s="3" t="s">
        <v>2977</v>
      </c>
      <c r="G568" s="3" t="s">
        <v>2978</v>
      </c>
      <c r="H568" s="3" t="s">
        <v>2978</v>
      </c>
      <c r="I568" s="3" t="s">
        <v>2979</v>
      </c>
      <c r="J568" s="4">
        <v>-7.2060680000000001</v>
      </c>
      <c r="K568" s="4">
        <v>-19.301245999999999</v>
      </c>
      <c r="L568" s="4">
        <v>-11.7867</v>
      </c>
      <c r="M568" s="4">
        <v>-2.3214549999999998</v>
      </c>
      <c r="N568" s="4">
        <v>21.448051948051901</v>
      </c>
      <c r="O568" s="4">
        <v>14.946828999999999</v>
      </c>
      <c r="P568" s="4">
        <v>5.3078719999999997</v>
      </c>
      <c r="Q568" s="4">
        <v>12.681563000000001</v>
      </c>
      <c r="R568" s="4">
        <v>19.401084000000001</v>
      </c>
      <c r="S568" s="3" t="s">
        <v>3826</v>
      </c>
      <c r="T568" s="5">
        <v>198.18</v>
      </c>
      <c r="U568" s="4">
        <v>1012.1627322000001</v>
      </c>
      <c r="V568" s="10">
        <v>1659.5347320000001</v>
      </c>
      <c r="W568" s="4">
        <v>9.0826521344232507</v>
      </c>
      <c r="X568" s="4">
        <v>251.63</v>
      </c>
      <c r="Y568" s="4">
        <v>197</v>
      </c>
      <c r="Z568" s="4">
        <v>21.431816000000001</v>
      </c>
      <c r="AA568" s="10" t="s">
        <v>2934</v>
      </c>
      <c r="AB568" s="10" t="s">
        <v>2934</v>
      </c>
      <c r="AC568" s="4">
        <v>7.1102910000000001</v>
      </c>
      <c r="AD568" s="4">
        <v>7.4619367446042997</v>
      </c>
      <c r="AE568" s="4">
        <v>7.3560936702128004</v>
      </c>
      <c r="AF568" s="4">
        <v>12.681563000000001</v>
      </c>
      <c r="AG568" s="4" t="s">
        <v>2934</v>
      </c>
      <c r="AH568" s="4" t="s">
        <v>2934</v>
      </c>
      <c r="AI568" s="4">
        <v>5.3078719999999997</v>
      </c>
      <c r="AJ568" s="4">
        <v>5.3078719999999997</v>
      </c>
    </row>
    <row r="569" spans="1:36" x14ac:dyDescent="0.3">
      <c r="A569" s="1" t="s">
        <v>1362</v>
      </c>
      <c r="B569" s="2">
        <v>5733452</v>
      </c>
      <c r="C569" s="3" t="s">
        <v>2940</v>
      </c>
      <c r="D569" s="4">
        <v>1013.4705</v>
      </c>
      <c r="E569" s="3" t="s">
        <v>2930</v>
      </c>
      <c r="F569" s="3" t="s">
        <v>2953</v>
      </c>
      <c r="G569" s="3" t="s">
        <v>2954</v>
      </c>
      <c r="H569" s="3" t="s">
        <v>2955</v>
      </c>
      <c r="I569" s="3"/>
      <c r="J569" s="4">
        <v>9.8579779999999992</v>
      </c>
      <c r="K569" s="4">
        <v>-0.324851</v>
      </c>
      <c r="L569" s="4">
        <v>-10.648417999999999</v>
      </c>
      <c r="M569" s="4">
        <v>-0.65832100000000005</v>
      </c>
      <c r="N569" s="4" t="s">
        <v>2934</v>
      </c>
      <c r="O569" s="4" t="s">
        <v>2934</v>
      </c>
      <c r="P569" s="4" t="s">
        <v>2934</v>
      </c>
      <c r="Q569" s="4" t="s">
        <v>2934</v>
      </c>
      <c r="R569" s="4" t="s">
        <v>2934</v>
      </c>
      <c r="S569" s="3" t="s">
        <v>5104</v>
      </c>
      <c r="T569" s="4">
        <v>92.05</v>
      </c>
      <c r="U569" s="4">
        <v>1013.4705</v>
      </c>
      <c r="V569" s="10" t="s">
        <v>2934</v>
      </c>
      <c r="W569" s="4">
        <v>0.31776473146336198</v>
      </c>
      <c r="X569" s="5">
        <v>104.4573</v>
      </c>
      <c r="Y569" s="4">
        <v>79.19</v>
      </c>
      <c r="Z569" s="4" t="s">
        <v>2934</v>
      </c>
      <c r="AA569" s="10" t="s">
        <v>2934</v>
      </c>
      <c r="AB569" s="10" t="s">
        <v>2934</v>
      </c>
      <c r="AC569" s="4" t="s">
        <v>2934</v>
      </c>
      <c r="AD569" s="4" t="s">
        <v>2934</v>
      </c>
      <c r="AE569" s="4" t="s">
        <v>2934</v>
      </c>
      <c r="AF569" s="4" t="s">
        <v>2934</v>
      </c>
      <c r="AG569" s="4" t="s">
        <v>2934</v>
      </c>
      <c r="AH569" s="4" t="s">
        <v>2934</v>
      </c>
      <c r="AI569" s="4" t="s">
        <v>2934</v>
      </c>
      <c r="AJ569" s="4" t="s">
        <v>2934</v>
      </c>
    </row>
    <row r="570" spans="1:36" x14ac:dyDescent="0.3">
      <c r="A570" s="1" t="s">
        <v>846</v>
      </c>
      <c r="B570" s="2">
        <v>19424530</v>
      </c>
      <c r="C570" s="3" t="s">
        <v>2940</v>
      </c>
      <c r="D570" s="4">
        <v>1014.46771916</v>
      </c>
      <c r="E570" s="3" t="s">
        <v>2936</v>
      </c>
      <c r="F570" s="3" t="s">
        <v>2937</v>
      </c>
      <c r="G570" s="3" t="s">
        <v>2951</v>
      </c>
      <c r="H570" s="3" t="s">
        <v>2951</v>
      </c>
      <c r="I570" s="3" t="s">
        <v>3039</v>
      </c>
      <c r="J570" s="4">
        <v>-4.5833329999999997</v>
      </c>
      <c r="K570" s="4">
        <v>13.930348</v>
      </c>
      <c r="L570" s="4">
        <v>6.9379590000000002</v>
      </c>
      <c r="M570" s="4">
        <v>6.7954699999999999</v>
      </c>
      <c r="N570" s="4" t="s">
        <v>2924</v>
      </c>
      <c r="O570" s="4" t="s">
        <v>2934</v>
      </c>
      <c r="P570" s="4">
        <v>10.376747</v>
      </c>
      <c r="Q570" s="4" t="s">
        <v>2924</v>
      </c>
      <c r="R570" s="4" t="s">
        <v>2934</v>
      </c>
      <c r="S570" s="3" t="s">
        <v>4589</v>
      </c>
      <c r="T570" s="4">
        <v>16.03</v>
      </c>
      <c r="U570" s="4">
        <v>1014.46771916</v>
      </c>
      <c r="V570" s="10">
        <v>910.99405899999999</v>
      </c>
      <c r="W570" s="4">
        <v>0</v>
      </c>
      <c r="X570" s="4">
        <v>22.98</v>
      </c>
      <c r="Y570" s="4">
        <v>9.51</v>
      </c>
      <c r="Z570" s="4" t="s">
        <v>2924</v>
      </c>
      <c r="AA570" s="10">
        <v>112.4874423072432</v>
      </c>
      <c r="AB570" s="10" t="s">
        <v>2924</v>
      </c>
      <c r="AC570" s="4">
        <v>18.337364000000001</v>
      </c>
      <c r="AD570" s="4">
        <v>9.4634924133060991</v>
      </c>
      <c r="AE570" s="4">
        <v>15.5048921350116</v>
      </c>
      <c r="AF570" s="4" t="s">
        <v>2924</v>
      </c>
      <c r="AG570" s="4" t="s">
        <v>2924</v>
      </c>
      <c r="AH570" s="4" t="s">
        <v>2924</v>
      </c>
      <c r="AI570" s="4">
        <v>10.376747</v>
      </c>
      <c r="AJ570" s="4">
        <v>10.410373</v>
      </c>
    </row>
    <row r="571" spans="1:36" x14ac:dyDescent="0.3">
      <c r="A571" s="1" t="s">
        <v>261</v>
      </c>
      <c r="B571" s="2">
        <v>4810639</v>
      </c>
      <c r="C571" s="3" t="s">
        <v>2940</v>
      </c>
      <c r="D571" s="4">
        <v>1015.16869748</v>
      </c>
      <c r="E571" s="3" t="s">
        <v>2920</v>
      </c>
      <c r="F571" s="3" t="s">
        <v>2921</v>
      </c>
      <c r="G571" s="3" t="s">
        <v>3109</v>
      </c>
      <c r="H571" s="3" t="s">
        <v>3109</v>
      </c>
      <c r="I571" s="3" t="s">
        <v>3048</v>
      </c>
      <c r="J571" s="4">
        <v>-38.029412000000001</v>
      </c>
      <c r="K571" s="4">
        <v>-17.372548999999999</v>
      </c>
      <c r="L571" s="4">
        <v>-5.6848700000000001</v>
      </c>
      <c r="M571" s="4">
        <v>2.182347</v>
      </c>
      <c r="N571" s="4" t="s">
        <v>2924</v>
      </c>
      <c r="O571" s="4" t="s">
        <v>2924</v>
      </c>
      <c r="P571" s="4">
        <v>13.593548</v>
      </c>
      <c r="Q571" s="4" t="s">
        <v>2924</v>
      </c>
      <c r="R571" s="4" t="s">
        <v>2924</v>
      </c>
      <c r="S571" s="3" t="s">
        <v>4007</v>
      </c>
      <c r="T571" s="4">
        <v>10.535</v>
      </c>
      <c r="U571" s="4">
        <v>1015.16869748</v>
      </c>
      <c r="V571" s="10">
        <v>987.61569699999995</v>
      </c>
      <c r="W571" s="4">
        <v>0</v>
      </c>
      <c r="X571" s="4">
        <v>19.09</v>
      </c>
      <c r="Y571" s="4">
        <v>9.41</v>
      </c>
      <c r="Z571" s="4" t="s">
        <v>2924</v>
      </c>
      <c r="AA571" s="10">
        <v>200.66666666660001</v>
      </c>
      <c r="AB571" s="10" t="s">
        <v>2934</v>
      </c>
      <c r="AC571" s="4">
        <v>7.1483480000000004</v>
      </c>
      <c r="AD571" s="4">
        <v>3.833176778211</v>
      </c>
      <c r="AE571" s="4">
        <v>5.7616828105176996</v>
      </c>
      <c r="AF571" s="4" t="s">
        <v>2924</v>
      </c>
      <c r="AG571" s="4">
        <v>8.9842868176153008</v>
      </c>
      <c r="AH571" s="4" t="s">
        <v>2924</v>
      </c>
      <c r="AI571" s="4">
        <v>13.593548</v>
      </c>
      <c r="AJ571" s="4">
        <v>17.558333000000001</v>
      </c>
    </row>
    <row r="572" spans="1:36" x14ac:dyDescent="0.3">
      <c r="A572" s="1" t="s">
        <v>2167</v>
      </c>
      <c r="B572" s="2">
        <v>6371822</v>
      </c>
      <c r="C572" s="3" t="s">
        <v>2919</v>
      </c>
      <c r="D572" s="4">
        <v>1016.6398868</v>
      </c>
      <c r="E572" s="3" t="s">
        <v>2976</v>
      </c>
      <c r="F572" s="3" t="s">
        <v>3316</v>
      </c>
      <c r="G572" s="3" t="s">
        <v>3316</v>
      </c>
      <c r="H572" s="3" t="s">
        <v>3317</v>
      </c>
      <c r="I572" s="3" t="s">
        <v>3276</v>
      </c>
      <c r="J572" s="4">
        <v>-20.542636000000002</v>
      </c>
      <c r="K572" s="4">
        <v>-34.452438000000001</v>
      </c>
      <c r="L572" s="4">
        <v>-15.113872000000001</v>
      </c>
      <c r="M572" s="4">
        <v>-3.7558690000000001</v>
      </c>
      <c r="N572" s="4" t="s">
        <v>2924</v>
      </c>
      <c r="O572" s="4" t="s">
        <v>2924</v>
      </c>
      <c r="P572" s="4" t="s">
        <v>2924</v>
      </c>
      <c r="Q572" s="4" t="s">
        <v>2924</v>
      </c>
      <c r="R572" s="4" t="s">
        <v>2924</v>
      </c>
      <c r="S572" s="3" t="s">
        <v>5906</v>
      </c>
      <c r="T572" s="5">
        <v>8.1999999999999993</v>
      </c>
      <c r="U572" s="4">
        <v>1016.6398868</v>
      </c>
      <c r="V572" s="10">
        <v>1946.587886</v>
      </c>
      <c r="W572" s="4">
        <v>0</v>
      </c>
      <c r="X572" s="4">
        <v>15.29</v>
      </c>
      <c r="Y572" s="5">
        <v>5.0999999999999996</v>
      </c>
      <c r="Z572" s="4" t="s">
        <v>2924</v>
      </c>
      <c r="AA572" s="10" t="s">
        <v>2924</v>
      </c>
      <c r="AB572" s="10" t="s">
        <v>2924</v>
      </c>
      <c r="AC572" s="4">
        <v>1.914474</v>
      </c>
      <c r="AD572" s="4">
        <v>1.7572525358044999</v>
      </c>
      <c r="AE572" s="4">
        <v>1.8706465931245</v>
      </c>
      <c r="AF572" s="4" t="s">
        <v>2924</v>
      </c>
      <c r="AG572" s="4">
        <v>132.2104871157477</v>
      </c>
      <c r="AH572" s="4" t="s">
        <v>2924</v>
      </c>
      <c r="AI572" s="4" t="s">
        <v>2924</v>
      </c>
      <c r="AJ572" s="4" t="s">
        <v>2924</v>
      </c>
    </row>
    <row r="573" spans="1:36" x14ac:dyDescent="0.3">
      <c r="A573" s="1" t="s">
        <v>1819</v>
      </c>
      <c r="B573" s="2">
        <v>28190766</v>
      </c>
      <c r="C573" s="3" t="s">
        <v>2935</v>
      </c>
      <c r="D573" s="4">
        <v>1020.74898816</v>
      </c>
      <c r="E573" s="3" t="s">
        <v>2930</v>
      </c>
      <c r="F573" s="3" t="s">
        <v>2953</v>
      </c>
      <c r="G573" s="3" t="s">
        <v>2954</v>
      </c>
      <c r="H573" s="3" t="s">
        <v>2955</v>
      </c>
      <c r="I573" s="3"/>
      <c r="J573" s="4">
        <v>18.572735999999999</v>
      </c>
      <c r="K573" s="4">
        <v>1.6470590000000001</v>
      </c>
      <c r="L573" s="4">
        <v>-1.294745</v>
      </c>
      <c r="M573" s="4">
        <v>1.6470590000000001</v>
      </c>
      <c r="N573" s="4" t="s">
        <v>2934</v>
      </c>
      <c r="O573" s="4" t="s">
        <v>2934</v>
      </c>
      <c r="P573" s="4" t="s">
        <v>2934</v>
      </c>
      <c r="Q573" s="4" t="s">
        <v>2934</v>
      </c>
      <c r="R573" s="4" t="s">
        <v>2934</v>
      </c>
      <c r="S573" s="3" t="s">
        <v>5560</v>
      </c>
      <c r="T573" s="4">
        <v>12.96</v>
      </c>
      <c r="U573" s="4">
        <v>1020.74898816</v>
      </c>
      <c r="V573" s="10" t="s">
        <v>2934</v>
      </c>
      <c r="W573" s="4">
        <v>9.2592592592592595</v>
      </c>
      <c r="X573" s="4">
        <v>13.6599</v>
      </c>
      <c r="Y573" s="4">
        <v>10.56</v>
      </c>
      <c r="Z573" s="4" t="s">
        <v>2934</v>
      </c>
      <c r="AA573" s="10" t="s">
        <v>2934</v>
      </c>
      <c r="AB573" s="10" t="s">
        <v>2934</v>
      </c>
      <c r="AC573" s="4" t="s">
        <v>2934</v>
      </c>
      <c r="AD573" s="4" t="s">
        <v>2934</v>
      </c>
      <c r="AE573" s="4" t="s">
        <v>2934</v>
      </c>
      <c r="AF573" s="4" t="s">
        <v>2934</v>
      </c>
      <c r="AG573" s="4" t="s">
        <v>2934</v>
      </c>
      <c r="AH573" s="4" t="s">
        <v>2934</v>
      </c>
      <c r="AI573" s="4" t="s">
        <v>2934</v>
      </c>
      <c r="AJ573" s="4" t="s">
        <v>2934</v>
      </c>
    </row>
    <row r="574" spans="1:36" x14ac:dyDescent="0.3">
      <c r="A574" s="1" t="s">
        <v>2709</v>
      </c>
      <c r="B574" s="2">
        <v>5731452</v>
      </c>
      <c r="C574" s="3" t="s">
        <v>2940</v>
      </c>
      <c r="D574" s="4">
        <v>1020.75880742</v>
      </c>
      <c r="E574" s="3" t="s">
        <v>2930</v>
      </c>
      <c r="F574" s="3" t="s">
        <v>2953</v>
      </c>
      <c r="G574" s="3" t="s">
        <v>2954</v>
      </c>
      <c r="H574" s="3" t="s">
        <v>2955</v>
      </c>
      <c r="I574" s="3"/>
      <c r="J574" s="4">
        <v>15.843095</v>
      </c>
      <c r="K574" s="4">
        <v>2.9137019999999998</v>
      </c>
      <c r="L574" s="4">
        <v>-6.7453180000000001</v>
      </c>
      <c r="M574" s="4">
        <v>-2.8209999999999999E-2</v>
      </c>
      <c r="N574" s="4" t="s">
        <v>2934</v>
      </c>
      <c r="O574" s="4" t="s">
        <v>2934</v>
      </c>
      <c r="P574" s="4" t="s">
        <v>2934</v>
      </c>
      <c r="Q574" s="4" t="s">
        <v>2934</v>
      </c>
      <c r="R574" s="4" t="s">
        <v>2934</v>
      </c>
      <c r="S574" s="3" t="s">
        <v>6447</v>
      </c>
      <c r="T574" s="4">
        <v>212.63</v>
      </c>
      <c r="U574" s="4">
        <v>1020.75880742</v>
      </c>
      <c r="V574" s="10" t="s">
        <v>2934</v>
      </c>
      <c r="W574" s="4">
        <v>0.76546112966185398</v>
      </c>
      <c r="X574" s="4">
        <v>231.125</v>
      </c>
      <c r="Y574" s="4">
        <v>172.74</v>
      </c>
      <c r="Z574" s="4" t="s">
        <v>2934</v>
      </c>
      <c r="AA574" s="10" t="s">
        <v>2934</v>
      </c>
      <c r="AB574" s="10" t="s">
        <v>2934</v>
      </c>
      <c r="AC574" s="4" t="s">
        <v>2934</v>
      </c>
      <c r="AD574" s="4" t="s">
        <v>2934</v>
      </c>
      <c r="AE574" s="4" t="s">
        <v>2934</v>
      </c>
      <c r="AF574" s="4" t="s">
        <v>2934</v>
      </c>
      <c r="AG574" s="4" t="s">
        <v>2934</v>
      </c>
      <c r="AH574" s="4" t="s">
        <v>2934</v>
      </c>
      <c r="AI574" s="4" t="s">
        <v>2934</v>
      </c>
      <c r="AJ574" s="4" t="s">
        <v>2934</v>
      </c>
    </row>
    <row r="575" spans="1:36" x14ac:dyDescent="0.3">
      <c r="A575" s="1" t="s">
        <v>227</v>
      </c>
      <c r="B575" s="2">
        <v>4977885</v>
      </c>
      <c r="C575" s="3" t="s">
        <v>2935</v>
      </c>
      <c r="D575" s="4">
        <v>1023.1296813599999</v>
      </c>
      <c r="E575" s="3" t="s">
        <v>3031</v>
      </c>
      <c r="F575" s="3" t="s">
        <v>3031</v>
      </c>
      <c r="G575" s="3" t="s">
        <v>3032</v>
      </c>
      <c r="H575" s="3" t="s">
        <v>3068</v>
      </c>
      <c r="I575" s="3" t="s">
        <v>3187</v>
      </c>
      <c r="J575" s="4">
        <v>-20.975919000000001</v>
      </c>
      <c r="K575" s="4">
        <v>-56.306938000000002</v>
      </c>
      <c r="L575" s="4">
        <v>-13.881216</v>
      </c>
      <c r="M575" s="4">
        <v>3.4854769999999999</v>
      </c>
      <c r="N575" s="4" t="s">
        <v>2924</v>
      </c>
      <c r="O575" s="4" t="s">
        <v>2924</v>
      </c>
      <c r="P575" s="4">
        <v>1.8951370000000001</v>
      </c>
      <c r="Q575" s="4">
        <v>14.831178</v>
      </c>
      <c r="R575" s="4" t="s">
        <v>2924</v>
      </c>
      <c r="S575" s="3" t="s">
        <v>3974</v>
      </c>
      <c r="T575" s="4">
        <v>12.47</v>
      </c>
      <c r="U575" s="4">
        <v>1023.1296813599999</v>
      </c>
      <c r="V575" s="10">
        <v>1113.3616810000001</v>
      </c>
      <c r="W575" s="4">
        <v>0</v>
      </c>
      <c r="X575" s="4">
        <v>33.15</v>
      </c>
      <c r="Y575" s="5">
        <v>10.75</v>
      </c>
      <c r="Z575" s="4" t="s">
        <v>2924</v>
      </c>
      <c r="AA575" s="10">
        <v>26.498087547800001</v>
      </c>
      <c r="AB575" s="10">
        <v>32.389610389600001</v>
      </c>
      <c r="AC575" s="4">
        <v>2.6903839999999999</v>
      </c>
      <c r="AD575" s="4">
        <v>2.3800001303978999</v>
      </c>
      <c r="AE575" s="4">
        <v>2.4732247237685998</v>
      </c>
      <c r="AF575" s="4">
        <v>14.831178</v>
      </c>
      <c r="AG575" s="4">
        <v>11.389772800278299</v>
      </c>
      <c r="AH575" s="4">
        <v>12.2575832617347</v>
      </c>
      <c r="AI575" s="4">
        <v>1.8951370000000001</v>
      </c>
      <c r="AJ575" s="4">
        <v>1.8951370000000001</v>
      </c>
    </row>
    <row r="576" spans="1:36" x14ac:dyDescent="0.3">
      <c r="A576" s="1" t="s">
        <v>785</v>
      </c>
      <c r="B576" s="2">
        <v>4980640</v>
      </c>
      <c r="C576" s="3" t="s">
        <v>2935</v>
      </c>
      <c r="D576" s="4">
        <v>1023.4550928899999</v>
      </c>
      <c r="E576" s="3" t="s">
        <v>3093</v>
      </c>
      <c r="F576" s="3" t="s">
        <v>3093</v>
      </c>
      <c r="G576" s="3" t="s">
        <v>3094</v>
      </c>
      <c r="H576" s="3" t="s">
        <v>3145</v>
      </c>
      <c r="I576" s="3" t="s">
        <v>3303</v>
      </c>
      <c r="J576" s="4">
        <v>-45.498063000000002</v>
      </c>
      <c r="K576" s="4">
        <v>-29.614366</v>
      </c>
      <c r="L576" s="4">
        <v>-1.92781</v>
      </c>
      <c r="M576" s="4">
        <v>4.0922939999999999</v>
      </c>
      <c r="N576" s="4">
        <v>4.1089529999999996</v>
      </c>
      <c r="O576" s="4">
        <v>3.324065</v>
      </c>
      <c r="P576" s="4">
        <v>0.94045000000000001</v>
      </c>
      <c r="Q576" s="4">
        <v>3.8121139999999998</v>
      </c>
      <c r="R576" s="4">
        <v>6.404865</v>
      </c>
      <c r="S576" s="3" t="s">
        <v>4528</v>
      </c>
      <c r="T576" s="4">
        <v>23.91</v>
      </c>
      <c r="U576" s="4">
        <v>1023.4550928899999</v>
      </c>
      <c r="V576" s="10">
        <v>1417.723342</v>
      </c>
      <c r="W576" s="4">
        <v>0</v>
      </c>
      <c r="X576" s="4">
        <v>51.659300000000002</v>
      </c>
      <c r="Y576" s="4">
        <v>22.460999999999999</v>
      </c>
      <c r="Z576" s="4">
        <v>4.1089529999999996</v>
      </c>
      <c r="AA576" s="10">
        <v>8.2891315651999999</v>
      </c>
      <c r="AB576" s="10">
        <v>7.2166317554999999</v>
      </c>
      <c r="AC576" s="4">
        <v>2.84212</v>
      </c>
      <c r="AD576" s="4">
        <v>3.7108999301126002</v>
      </c>
      <c r="AE576" s="4">
        <v>3.7297859479595998</v>
      </c>
      <c r="AF576" s="4">
        <v>3.8121139999999998</v>
      </c>
      <c r="AG576" s="4">
        <v>6.6890338923714001</v>
      </c>
      <c r="AH576" s="4">
        <v>6.1567869978720999</v>
      </c>
      <c r="AI576" s="4">
        <v>0.94045000000000001</v>
      </c>
      <c r="AJ576" s="4">
        <v>0.94045000000000001</v>
      </c>
    </row>
    <row r="577" spans="1:36" x14ac:dyDescent="0.3">
      <c r="A577" s="1" t="s">
        <v>81</v>
      </c>
      <c r="B577" s="2">
        <v>4111519</v>
      </c>
      <c r="C577" s="3" t="s">
        <v>2940</v>
      </c>
      <c r="D577" s="4">
        <v>1025.43456704</v>
      </c>
      <c r="E577" s="3" t="s">
        <v>3031</v>
      </c>
      <c r="F577" s="3" t="s">
        <v>3031</v>
      </c>
      <c r="G577" s="3" t="s">
        <v>3051</v>
      </c>
      <c r="H577" s="3" t="s">
        <v>3079</v>
      </c>
      <c r="I577" s="3" t="s">
        <v>3080</v>
      </c>
      <c r="J577" s="4">
        <v>-2.0937190000000001</v>
      </c>
      <c r="K577" s="4">
        <v>-4.7526669999999998</v>
      </c>
      <c r="L577" s="4">
        <v>-7.9662610000000003</v>
      </c>
      <c r="M577" s="4">
        <v>4.2462850000000003</v>
      </c>
      <c r="N577" s="4" t="s">
        <v>2924</v>
      </c>
      <c r="O577" s="4" t="s">
        <v>2924</v>
      </c>
      <c r="P577" s="4">
        <v>0.97985999999999995</v>
      </c>
      <c r="Q577" s="4" t="s">
        <v>2924</v>
      </c>
      <c r="R577" s="4" t="s">
        <v>2924</v>
      </c>
      <c r="S577" s="3" t="s">
        <v>3828</v>
      </c>
      <c r="T577" s="5">
        <v>9.82</v>
      </c>
      <c r="U577" s="4">
        <v>1025.43456704</v>
      </c>
      <c r="V577" s="10">
        <v>1154.7509769999999</v>
      </c>
      <c r="W577" s="4">
        <v>2.0366598778004099</v>
      </c>
      <c r="X577" s="5">
        <v>12.14</v>
      </c>
      <c r="Y577" s="4">
        <v>6.67</v>
      </c>
      <c r="Z577" s="4" t="s">
        <v>2924</v>
      </c>
      <c r="AA577" s="10" t="s">
        <v>2924</v>
      </c>
      <c r="AB577" s="10" t="s">
        <v>2924</v>
      </c>
      <c r="AC577" s="4">
        <v>0.62731700000000001</v>
      </c>
      <c r="AD577" s="4">
        <v>0.60925874737810004</v>
      </c>
      <c r="AE577" s="4">
        <v>0.66185854220270002</v>
      </c>
      <c r="AF577" s="4" t="s">
        <v>2924</v>
      </c>
      <c r="AG577" s="4">
        <v>9.9900515195084001</v>
      </c>
      <c r="AH577" s="4">
        <v>22.945900638369999</v>
      </c>
      <c r="AI577" s="4">
        <v>0.97985999999999995</v>
      </c>
      <c r="AJ577" s="4">
        <v>0.98029500000000003</v>
      </c>
    </row>
    <row r="578" spans="1:36" x14ac:dyDescent="0.3">
      <c r="A578" s="1" t="s">
        <v>152</v>
      </c>
      <c r="B578" s="2">
        <v>4811589</v>
      </c>
      <c r="C578" s="3" t="s">
        <v>2919</v>
      </c>
      <c r="D578" s="4">
        <v>1027.1159108700001</v>
      </c>
      <c r="E578" s="3" t="s">
        <v>2920</v>
      </c>
      <c r="F578" s="3" t="s">
        <v>2921</v>
      </c>
      <c r="G578" s="3" t="s">
        <v>2941</v>
      </c>
      <c r="H578" s="3" t="s">
        <v>2941</v>
      </c>
      <c r="I578" s="3" t="s">
        <v>2942</v>
      </c>
      <c r="J578" s="4">
        <v>30.075188000000001</v>
      </c>
      <c r="K578" s="4">
        <v>113.20422499999999</v>
      </c>
      <c r="L578" s="4">
        <v>34.108527000000002</v>
      </c>
      <c r="M578" s="4">
        <v>40.324449999999999</v>
      </c>
      <c r="N578" s="4" t="s">
        <v>2934</v>
      </c>
      <c r="O578" s="4" t="s">
        <v>2934</v>
      </c>
      <c r="P578" s="4" t="s">
        <v>2934</v>
      </c>
      <c r="Q578" s="4" t="s">
        <v>2934</v>
      </c>
      <c r="R578" s="4" t="s">
        <v>2934</v>
      </c>
      <c r="S578" s="3" t="s">
        <v>3899</v>
      </c>
      <c r="T578" s="5">
        <v>12.11</v>
      </c>
      <c r="U578" s="4">
        <v>1027.1159108700001</v>
      </c>
      <c r="V578" s="10">
        <v>894.92890999999997</v>
      </c>
      <c r="W578" s="4">
        <v>0</v>
      </c>
      <c r="X578" s="4">
        <v>14.4405</v>
      </c>
      <c r="Y578" s="5">
        <v>3.25</v>
      </c>
      <c r="Z578" s="4" t="s">
        <v>2934</v>
      </c>
      <c r="AA578" s="10" t="s">
        <v>2924</v>
      </c>
      <c r="AB578" s="10" t="s">
        <v>2924</v>
      </c>
      <c r="AC578" s="4" t="s">
        <v>2934</v>
      </c>
      <c r="AD578" s="4" t="s">
        <v>2934</v>
      </c>
      <c r="AE578" s="4" t="s">
        <v>2934</v>
      </c>
      <c r="AF578" s="4" t="s">
        <v>2934</v>
      </c>
      <c r="AG578" s="4" t="s">
        <v>2934</v>
      </c>
      <c r="AH578" s="4" t="s">
        <v>2934</v>
      </c>
      <c r="AI578" s="4" t="s">
        <v>2934</v>
      </c>
      <c r="AJ578" s="4" t="s">
        <v>2934</v>
      </c>
    </row>
    <row r="579" spans="1:36" x14ac:dyDescent="0.3">
      <c r="A579" s="1" t="s">
        <v>1949</v>
      </c>
      <c r="B579" s="2">
        <v>1023406</v>
      </c>
      <c r="C579" s="3" t="s">
        <v>2935</v>
      </c>
      <c r="D579" s="4">
        <v>1027.3214726399999</v>
      </c>
      <c r="E579" s="3" t="s">
        <v>2930</v>
      </c>
      <c r="F579" s="3" t="s">
        <v>2931</v>
      </c>
      <c r="G579" s="3" t="s">
        <v>2931</v>
      </c>
      <c r="H579" s="3" t="s">
        <v>2932</v>
      </c>
      <c r="I579" s="3" t="s">
        <v>2933</v>
      </c>
      <c r="J579" s="4">
        <v>-7.3376440000000001</v>
      </c>
      <c r="K579" s="4">
        <v>4.3698540000000001</v>
      </c>
      <c r="L579" s="4">
        <v>-4.463768</v>
      </c>
      <c r="M579" s="4">
        <v>0.48780499999999999</v>
      </c>
      <c r="N579" s="4">
        <v>13.563786008230499</v>
      </c>
      <c r="O579" s="4">
        <v>12.44713</v>
      </c>
      <c r="P579" s="4">
        <v>0.89665099999999998</v>
      </c>
      <c r="Q579" s="4" t="s">
        <v>2934</v>
      </c>
      <c r="R579" s="4" t="s">
        <v>2934</v>
      </c>
      <c r="S579" s="3" t="s">
        <v>5689</v>
      </c>
      <c r="T579" s="4">
        <v>32.96</v>
      </c>
      <c r="U579" s="4">
        <v>1027.3214726399999</v>
      </c>
      <c r="V579" s="10" t="s">
        <v>2934</v>
      </c>
      <c r="W579" s="4">
        <v>1.8203883495145601</v>
      </c>
      <c r="X579" s="4">
        <v>37.56</v>
      </c>
      <c r="Y579" s="4">
        <v>27.69</v>
      </c>
      <c r="Z579" s="4">
        <v>13.552631999999999</v>
      </c>
      <c r="AA579" s="10">
        <v>14.430823117299999</v>
      </c>
      <c r="AB579" s="10">
        <v>13.5414954806</v>
      </c>
      <c r="AC579" s="4" t="s">
        <v>2934</v>
      </c>
      <c r="AD579" s="4" t="s">
        <v>2934</v>
      </c>
      <c r="AE579" s="4" t="s">
        <v>2934</v>
      </c>
      <c r="AF579" s="4" t="s">
        <v>2934</v>
      </c>
      <c r="AG579" s="4" t="s">
        <v>2934</v>
      </c>
      <c r="AH579" s="4" t="s">
        <v>2934</v>
      </c>
      <c r="AI579" s="4">
        <v>0.89665099999999998</v>
      </c>
      <c r="AJ579" s="4">
        <v>1.0506850000000001</v>
      </c>
    </row>
    <row r="580" spans="1:36" x14ac:dyDescent="0.3">
      <c r="A580" s="1" t="s">
        <v>2764</v>
      </c>
      <c r="B580" s="2">
        <v>6599902</v>
      </c>
      <c r="C580" s="3" t="s">
        <v>2919</v>
      </c>
      <c r="D580" s="4">
        <v>1028.0806958000001</v>
      </c>
      <c r="E580" s="3" t="s">
        <v>2920</v>
      </c>
      <c r="F580" s="3" t="s">
        <v>2921</v>
      </c>
      <c r="G580" s="3" t="s">
        <v>2941</v>
      </c>
      <c r="H580" s="3" t="s">
        <v>2941</v>
      </c>
      <c r="I580" s="3" t="s">
        <v>2942</v>
      </c>
      <c r="J580" s="4">
        <v>-25.795228999999999</v>
      </c>
      <c r="K580" s="4">
        <v>-0.86321400000000004</v>
      </c>
      <c r="L580" s="4">
        <v>-5.0254450000000004</v>
      </c>
      <c r="M580" s="4">
        <v>1.7029970000000001</v>
      </c>
      <c r="N580" s="4" t="s">
        <v>2924</v>
      </c>
      <c r="O580" s="4" t="s">
        <v>2924</v>
      </c>
      <c r="P580" s="4">
        <v>0.82249899999999998</v>
      </c>
      <c r="Q580" s="4" t="s">
        <v>2924</v>
      </c>
      <c r="R580" s="4" t="s">
        <v>2924</v>
      </c>
      <c r="S580" s="3" t="s">
        <v>6502</v>
      </c>
      <c r="T580" s="5">
        <v>7.4649999999999999</v>
      </c>
      <c r="U580" s="4">
        <v>1028.0806958000001</v>
      </c>
      <c r="V580" s="10">
        <v>226.41969499999999</v>
      </c>
      <c r="W580" s="4">
        <v>0</v>
      </c>
      <c r="X580" s="4">
        <v>13.09</v>
      </c>
      <c r="Y580" s="4">
        <v>6.56</v>
      </c>
      <c r="Z580" s="4" t="s">
        <v>2924</v>
      </c>
      <c r="AA580" s="10" t="s">
        <v>2924</v>
      </c>
      <c r="AB580" s="10" t="s">
        <v>2924</v>
      </c>
      <c r="AC580" s="4">
        <v>2.8799980000000001</v>
      </c>
      <c r="AD580" s="4">
        <v>4.2578741253218002</v>
      </c>
      <c r="AE580" s="4">
        <v>3.0118598292754002</v>
      </c>
      <c r="AF580" s="4" t="s">
        <v>2924</v>
      </c>
      <c r="AG580" s="4" t="s">
        <v>2924</v>
      </c>
      <c r="AH580" s="4" t="s">
        <v>2924</v>
      </c>
      <c r="AI580" s="4">
        <v>0.82249899999999998</v>
      </c>
      <c r="AJ580" s="4">
        <v>0.84723599999999999</v>
      </c>
    </row>
    <row r="581" spans="1:36" x14ac:dyDescent="0.3">
      <c r="A581" s="1" t="s">
        <v>2671</v>
      </c>
      <c r="B581" s="2">
        <v>105765737</v>
      </c>
      <c r="C581" s="3" t="s">
        <v>2919</v>
      </c>
      <c r="D581" s="4">
        <v>1028.51877319</v>
      </c>
      <c r="E581" s="3" t="s">
        <v>2920</v>
      </c>
      <c r="F581" s="3" t="s">
        <v>2921</v>
      </c>
      <c r="G581" s="3" t="s">
        <v>2941</v>
      </c>
      <c r="H581" s="3" t="s">
        <v>2941</v>
      </c>
      <c r="I581" s="3" t="s">
        <v>2942</v>
      </c>
      <c r="J581" s="4">
        <v>-12.772727</v>
      </c>
      <c r="K581" s="4">
        <v>-12.772727</v>
      </c>
      <c r="L581" s="4">
        <v>-9.7365949999999994</v>
      </c>
      <c r="M581" s="4">
        <v>18.383714000000001</v>
      </c>
      <c r="N581" s="4" t="s">
        <v>2934</v>
      </c>
      <c r="O581" s="4" t="s">
        <v>2934</v>
      </c>
      <c r="P581" s="4" t="s">
        <v>2924</v>
      </c>
      <c r="Q581" s="4" t="s">
        <v>2924</v>
      </c>
      <c r="R581" s="4" t="s">
        <v>2934</v>
      </c>
      <c r="S581" s="3" t="s">
        <v>6409</v>
      </c>
      <c r="T581" s="4">
        <v>19.190000000000001</v>
      </c>
      <c r="U581" s="4">
        <v>1028.51877319</v>
      </c>
      <c r="V581" s="10">
        <v>1190.674773</v>
      </c>
      <c r="W581" s="4">
        <v>0</v>
      </c>
      <c r="X581" s="4">
        <v>29.459900000000001</v>
      </c>
      <c r="Y581" s="4">
        <v>14.97</v>
      </c>
      <c r="Z581" s="4" t="s">
        <v>2924</v>
      </c>
      <c r="AA581" s="10" t="s">
        <v>2924</v>
      </c>
      <c r="AB581" s="10" t="s">
        <v>2924</v>
      </c>
      <c r="AC581" s="4" t="s">
        <v>2924</v>
      </c>
      <c r="AD581" s="4" t="s">
        <v>2924</v>
      </c>
      <c r="AE581" s="4" t="s">
        <v>2924</v>
      </c>
      <c r="AF581" s="4" t="s">
        <v>2924</v>
      </c>
      <c r="AG581" s="4" t="s">
        <v>2924</v>
      </c>
      <c r="AH581" s="4" t="s">
        <v>2924</v>
      </c>
      <c r="AI581" s="4" t="s">
        <v>2924</v>
      </c>
      <c r="AJ581" s="4" t="s">
        <v>2924</v>
      </c>
    </row>
    <row r="582" spans="1:36" x14ac:dyDescent="0.3">
      <c r="A582" s="1" t="s">
        <v>484</v>
      </c>
      <c r="B582" s="2">
        <v>4074337</v>
      </c>
      <c r="C582" s="3" t="s">
        <v>2919</v>
      </c>
      <c r="D582" s="4">
        <v>1029.0786622999999</v>
      </c>
      <c r="E582" s="3" t="s">
        <v>2930</v>
      </c>
      <c r="F582" s="3" t="s">
        <v>2953</v>
      </c>
      <c r="G582" s="3" t="s">
        <v>2954</v>
      </c>
      <c r="H582" s="3" t="s">
        <v>2955</v>
      </c>
      <c r="I582" s="3" t="s">
        <v>2971</v>
      </c>
      <c r="J582" s="4">
        <v>-8.9451479999999997</v>
      </c>
      <c r="K582" s="4">
        <v>-15.372548999999999</v>
      </c>
      <c r="L582" s="4">
        <v>-7.5803000000000003</v>
      </c>
      <c r="M582" s="4">
        <v>2.5178150000000001</v>
      </c>
      <c r="N582" s="4">
        <v>13.070866000000001</v>
      </c>
      <c r="O582" s="4" t="s">
        <v>2924</v>
      </c>
      <c r="P582" s="4">
        <v>1.300548</v>
      </c>
      <c r="Q582" s="4">
        <v>10.165817000000001</v>
      </c>
      <c r="R582" s="4">
        <v>16.290800999999998</v>
      </c>
      <c r="S582" s="3" t="s">
        <v>4227</v>
      </c>
      <c r="T582" s="4">
        <v>21.58</v>
      </c>
      <c r="U582" s="4">
        <v>1029.0786622999999</v>
      </c>
      <c r="V582" s="10">
        <v>1770.1726619999999</v>
      </c>
      <c r="W582" s="4">
        <v>11.677479147358699</v>
      </c>
      <c r="X582" s="4">
        <v>27.23</v>
      </c>
      <c r="Y582" s="4">
        <v>20.68</v>
      </c>
      <c r="Z582" s="4">
        <v>13.070866000000001</v>
      </c>
      <c r="AA582" s="10">
        <v>8.6499919832999996</v>
      </c>
      <c r="AB582" s="10">
        <v>8.6900145369999997</v>
      </c>
      <c r="AC582" s="4">
        <v>9.0751559999999998</v>
      </c>
      <c r="AD582" s="4">
        <v>8.4033352860082999</v>
      </c>
      <c r="AE582" s="4">
        <v>8.6150017909669003</v>
      </c>
      <c r="AF582" s="4">
        <v>10.165817000000001</v>
      </c>
      <c r="AG582" s="4" t="s">
        <v>2934</v>
      </c>
      <c r="AH582" s="4" t="s">
        <v>2934</v>
      </c>
      <c r="AI582" s="4">
        <v>1.300548</v>
      </c>
      <c r="AJ582" s="4">
        <v>1.300548</v>
      </c>
    </row>
    <row r="583" spans="1:36" x14ac:dyDescent="0.3">
      <c r="A583" s="1" t="s">
        <v>520</v>
      </c>
      <c r="B583" s="2">
        <v>4988762</v>
      </c>
      <c r="C583" s="3" t="s">
        <v>2919</v>
      </c>
      <c r="D583" s="4">
        <v>1030.83166046</v>
      </c>
      <c r="E583" s="3" t="s">
        <v>2936</v>
      </c>
      <c r="F583" s="3" t="s">
        <v>2966</v>
      </c>
      <c r="G583" s="3" t="s">
        <v>2967</v>
      </c>
      <c r="H583" s="3" t="s">
        <v>2968</v>
      </c>
      <c r="I583" s="3" t="s">
        <v>3320</v>
      </c>
      <c r="J583" s="4">
        <v>45.315581999999999</v>
      </c>
      <c r="K583" s="4">
        <v>1.5856600000000001</v>
      </c>
      <c r="L583" s="4">
        <v>-7.5595990000000004</v>
      </c>
      <c r="M583" s="4">
        <v>-6.7820000000000005E-2</v>
      </c>
      <c r="N583" s="4">
        <v>89.574467999999996</v>
      </c>
      <c r="O583" s="4">
        <v>42.772134000000001</v>
      </c>
      <c r="P583" s="4">
        <v>4.2728719999999996</v>
      </c>
      <c r="Q583" s="4">
        <v>18.890646</v>
      </c>
      <c r="R583" s="4">
        <v>30.314378000000001</v>
      </c>
      <c r="S583" s="3" t="s">
        <v>4263</v>
      </c>
      <c r="T583" s="4">
        <v>29.47</v>
      </c>
      <c r="U583" s="4">
        <v>1030.83166046</v>
      </c>
      <c r="V583" s="10">
        <v>1155.9516599999999</v>
      </c>
      <c r="W583" s="4">
        <v>0</v>
      </c>
      <c r="X583" s="4">
        <v>35.159999999999997</v>
      </c>
      <c r="Y583" s="4">
        <v>18.5</v>
      </c>
      <c r="Z583" s="4">
        <v>89.574467999999996</v>
      </c>
      <c r="AA583" s="10">
        <v>31.746202736099999</v>
      </c>
      <c r="AB583" s="10">
        <v>37.701331764000003</v>
      </c>
      <c r="AC583" s="4">
        <v>2.0900340000000002</v>
      </c>
      <c r="AD583" s="4">
        <v>1.7635602400007</v>
      </c>
      <c r="AE583" s="4">
        <v>2.0022529058564</v>
      </c>
      <c r="AF583" s="4">
        <v>18.890646</v>
      </c>
      <c r="AG583" s="4">
        <v>15.0138606068399</v>
      </c>
      <c r="AH583" s="4">
        <v>17.401658977350898</v>
      </c>
      <c r="AI583" s="4">
        <v>4.2728719999999996</v>
      </c>
      <c r="AJ583" s="4" t="s">
        <v>2924</v>
      </c>
    </row>
    <row r="584" spans="1:36" x14ac:dyDescent="0.3">
      <c r="A584" s="1" t="s">
        <v>2014</v>
      </c>
      <c r="B584" s="2">
        <v>5997071</v>
      </c>
      <c r="C584" s="3" t="s">
        <v>2919</v>
      </c>
      <c r="D584" s="4">
        <v>1032.2247237900001</v>
      </c>
      <c r="E584" s="3" t="s">
        <v>2945</v>
      </c>
      <c r="F584" s="3" t="s">
        <v>2990</v>
      </c>
      <c r="G584" s="3" t="s">
        <v>2990</v>
      </c>
      <c r="H584" s="3" t="s">
        <v>3029</v>
      </c>
      <c r="I584" s="3" t="s">
        <v>3599</v>
      </c>
      <c r="J584" s="4">
        <v>2.3243529999999999</v>
      </c>
      <c r="K584" s="4">
        <v>-9.0610330000000001</v>
      </c>
      <c r="L584" s="4">
        <v>7.670928</v>
      </c>
      <c r="M584" s="4">
        <v>4.6461370000000004</v>
      </c>
      <c r="N584" s="4" t="s">
        <v>2924</v>
      </c>
      <c r="O584" s="4">
        <v>17.577131999999999</v>
      </c>
      <c r="P584" s="4">
        <v>2.636809</v>
      </c>
      <c r="Q584" s="4">
        <v>11.586595000000001</v>
      </c>
      <c r="R584" s="4">
        <v>15.739725</v>
      </c>
      <c r="S584" s="3" t="s">
        <v>5753</v>
      </c>
      <c r="T584" s="4">
        <v>19.37</v>
      </c>
      <c r="U584" s="4">
        <v>1032.2247237900001</v>
      </c>
      <c r="V584" s="10">
        <v>1376.4527230000001</v>
      </c>
      <c r="W584" s="4">
        <v>0</v>
      </c>
      <c r="X584" s="4">
        <v>29.81</v>
      </c>
      <c r="Y584" s="4">
        <v>14.87</v>
      </c>
      <c r="Z584" s="4" t="s">
        <v>2924</v>
      </c>
      <c r="AA584" s="10">
        <v>11.5814648729</v>
      </c>
      <c r="AB584" s="10">
        <v>11.5814648729</v>
      </c>
      <c r="AC584" s="4">
        <v>1.1756549999999999</v>
      </c>
      <c r="AD584" s="4">
        <v>1.0243157187148</v>
      </c>
      <c r="AE584" s="4">
        <v>1.0243157187148</v>
      </c>
      <c r="AF584" s="4">
        <v>11.586595000000001</v>
      </c>
      <c r="AG584" s="4">
        <v>7.5271030020856999</v>
      </c>
      <c r="AH584" s="4">
        <v>7.5271030020856999</v>
      </c>
      <c r="AI584" s="4">
        <v>2.636809</v>
      </c>
      <c r="AJ584" s="4">
        <v>9.5559940000000001</v>
      </c>
    </row>
    <row r="585" spans="1:36" x14ac:dyDescent="0.3">
      <c r="A585" s="1" t="s">
        <v>1905</v>
      </c>
      <c r="B585" s="2">
        <v>102614</v>
      </c>
      <c r="C585" s="3" t="s">
        <v>2919</v>
      </c>
      <c r="D585" s="4">
        <v>1033.6473035199999</v>
      </c>
      <c r="E585" s="3" t="s">
        <v>2930</v>
      </c>
      <c r="F585" s="3" t="s">
        <v>2931</v>
      </c>
      <c r="G585" s="3" t="s">
        <v>2931</v>
      </c>
      <c r="H585" s="3" t="s">
        <v>2932</v>
      </c>
      <c r="I585" s="3" t="s">
        <v>2933</v>
      </c>
      <c r="J585" s="4">
        <v>1.843318</v>
      </c>
      <c r="K585" s="4">
        <v>-3.4934500000000002</v>
      </c>
      <c r="L585" s="4">
        <v>-15.163148</v>
      </c>
      <c r="M585" s="4">
        <v>-0.61832500000000001</v>
      </c>
      <c r="N585" s="4">
        <v>10.102857142857101</v>
      </c>
      <c r="O585" s="4">
        <v>114.805195</v>
      </c>
      <c r="P585" s="4">
        <v>0.60753900000000005</v>
      </c>
      <c r="Q585" s="4" t="s">
        <v>2934</v>
      </c>
      <c r="R585" s="4" t="s">
        <v>2934</v>
      </c>
      <c r="S585" s="3" t="s">
        <v>5645</v>
      </c>
      <c r="T585" s="4">
        <v>17.68</v>
      </c>
      <c r="U585" s="4">
        <v>1033.6473035199999</v>
      </c>
      <c r="V585" s="10" t="s">
        <v>2934</v>
      </c>
      <c r="W585" s="4">
        <v>4.5248868778280604</v>
      </c>
      <c r="X585" s="4">
        <v>21.87</v>
      </c>
      <c r="Y585" s="4">
        <v>14.03</v>
      </c>
      <c r="Z585" s="4">
        <v>10.155082999999999</v>
      </c>
      <c r="AA585" s="10">
        <v>11.6423021203</v>
      </c>
      <c r="AB585" s="10">
        <v>11.159573057899999</v>
      </c>
      <c r="AC585" s="4" t="s">
        <v>2934</v>
      </c>
      <c r="AD585" s="4" t="s">
        <v>2934</v>
      </c>
      <c r="AE585" s="4" t="s">
        <v>2934</v>
      </c>
      <c r="AF585" s="4" t="s">
        <v>2934</v>
      </c>
      <c r="AG585" s="4" t="s">
        <v>2934</v>
      </c>
      <c r="AH585" s="4" t="s">
        <v>2934</v>
      </c>
      <c r="AI585" s="4">
        <v>0.60753900000000005</v>
      </c>
      <c r="AJ585" s="4">
        <v>0.87166600000000005</v>
      </c>
    </row>
    <row r="586" spans="1:36" x14ac:dyDescent="0.3">
      <c r="A586" s="1" t="s">
        <v>108</v>
      </c>
      <c r="B586" s="2">
        <v>1012086</v>
      </c>
      <c r="C586" s="3" t="s">
        <v>2940</v>
      </c>
      <c r="D586" s="4">
        <v>1034.1688971599999</v>
      </c>
      <c r="E586" s="3" t="s">
        <v>2930</v>
      </c>
      <c r="F586" s="3" t="s">
        <v>2931</v>
      </c>
      <c r="G586" s="3" t="s">
        <v>2931</v>
      </c>
      <c r="H586" s="3" t="s">
        <v>2932</v>
      </c>
      <c r="I586" s="3" t="s">
        <v>2933</v>
      </c>
      <c r="J586" s="4">
        <v>25.167038000000002</v>
      </c>
      <c r="K586" s="4">
        <v>9.7299059999999997</v>
      </c>
      <c r="L586" s="4">
        <v>-6.5927980000000002</v>
      </c>
      <c r="M586" s="4">
        <v>0.237812</v>
      </c>
      <c r="N586" s="4">
        <v>9.9176470588235297</v>
      </c>
      <c r="O586" s="4">
        <v>9.4348069999999993</v>
      </c>
      <c r="P586" s="4">
        <v>1.480896</v>
      </c>
      <c r="Q586" s="4" t="s">
        <v>2934</v>
      </c>
      <c r="R586" s="4" t="s">
        <v>2934</v>
      </c>
      <c r="S586" s="3" t="s">
        <v>3855</v>
      </c>
      <c r="T586" s="4">
        <v>33.72</v>
      </c>
      <c r="U586" s="4">
        <v>1034.1688971599999</v>
      </c>
      <c r="V586" s="10" t="s">
        <v>2934</v>
      </c>
      <c r="W586" s="4">
        <v>1.4234875444839901</v>
      </c>
      <c r="X586" s="4">
        <v>38.19</v>
      </c>
      <c r="Y586" s="4">
        <v>21.324999999999999</v>
      </c>
      <c r="Z586" s="4">
        <v>9.9469030000000007</v>
      </c>
      <c r="AA586" s="10">
        <v>9.9030837003999999</v>
      </c>
      <c r="AB586" s="10">
        <v>9.2892561983000004</v>
      </c>
      <c r="AC586" s="4" t="s">
        <v>2934</v>
      </c>
      <c r="AD586" s="4" t="s">
        <v>2934</v>
      </c>
      <c r="AE586" s="4" t="s">
        <v>2934</v>
      </c>
      <c r="AF586" s="4" t="s">
        <v>2934</v>
      </c>
      <c r="AG586" s="4" t="s">
        <v>2934</v>
      </c>
      <c r="AH586" s="4" t="s">
        <v>2934</v>
      </c>
      <c r="AI586" s="4">
        <v>1.480896</v>
      </c>
      <c r="AJ586" s="4">
        <v>1.5125150000000001</v>
      </c>
    </row>
    <row r="587" spans="1:36" x14ac:dyDescent="0.3">
      <c r="A587" s="1" t="s">
        <v>317</v>
      </c>
      <c r="B587" s="2">
        <v>4963973</v>
      </c>
      <c r="C587" s="3" t="s">
        <v>2919</v>
      </c>
      <c r="D587" s="4">
        <v>1036.3051324999999</v>
      </c>
      <c r="E587" s="3" t="s">
        <v>2945</v>
      </c>
      <c r="F587" s="3" t="s">
        <v>3021</v>
      </c>
      <c r="G587" s="3" t="s">
        <v>3027</v>
      </c>
      <c r="H587" s="3" t="s">
        <v>3140</v>
      </c>
      <c r="I587" s="3" t="s">
        <v>3233</v>
      </c>
      <c r="J587" s="4">
        <v>36.606527</v>
      </c>
      <c r="K587" s="4">
        <v>-10.328018999999999</v>
      </c>
      <c r="L587" s="4">
        <v>-7.9249219999999996</v>
      </c>
      <c r="M587" s="4">
        <v>-8.4879259999999999</v>
      </c>
      <c r="N587" s="4">
        <v>20.416184999999999</v>
      </c>
      <c r="O587" s="4">
        <v>13.599261</v>
      </c>
      <c r="P587" s="4">
        <v>3.016019</v>
      </c>
      <c r="Q587" s="4">
        <v>9.9758960000000005</v>
      </c>
      <c r="R587" s="4">
        <v>13.131372000000001</v>
      </c>
      <c r="S587" s="3" t="s">
        <v>4062</v>
      </c>
      <c r="T587" s="4">
        <v>88.3</v>
      </c>
      <c r="U587" s="4">
        <v>1036.3051324999999</v>
      </c>
      <c r="V587" s="10">
        <v>953.93013199999996</v>
      </c>
      <c r="W587" s="4">
        <v>0.27180067950169901</v>
      </c>
      <c r="X587" s="4">
        <v>106.93</v>
      </c>
      <c r="Y587" s="4">
        <v>51</v>
      </c>
      <c r="Z587" s="4">
        <v>20.416184999999999</v>
      </c>
      <c r="AA587" s="10">
        <v>21.048867699599999</v>
      </c>
      <c r="AB587" s="10">
        <v>21.910669975099999</v>
      </c>
      <c r="AC587" s="4">
        <v>1.817207</v>
      </c>
      <c r="AD587" s="4">
        <v>1.7634267925556999</v>
      </c>
      <c r="AE587" s="4">
        <v>1.8654894031853999</v>
      </c>
      <c r="AF587" s="4">
        <v>9.9758960000000005</v>
      </c>
      <c r="AG587" s="4">
        <v>11.1245496443149</v>
      </c>
      <c r="AH587" s="4">
        <v>11.1957060266416</v>
      </c>
      <c r="AI587" s="4">
        <v>3.016019</v>
      </c>
      <c r="AJ587" s="4">
        <v>3.7611279999999998</v>
      </c>
    </row>
    <row r="588" spans="1:36" x14ac:dyDescent="0.3">
      <c r="A588" s="1" t="s">
        <v>1056</v>
      </c>
      <c r="B588" s="2">
        <v>4368571</v>
      </c>
      <c r="C588" s="3" t="s">
        <v>2935</v>
      </c>
      <c r="D588" s="4">
        <v>1037.7456171599999</v>
      </c>
      <c r="E588" s="3" t="s">
        <v>2930</v>
      </c>
      <c r="F588" s="3" t="s">
        <v>2953</v>
      </c>
      <c r="G588" s="3" t="s">
        <v>3049</v>
      </c>
      <c r="H588" s="3" t="s">
        <v>3050</v>
      </c>
      <c r="I588" s="3" t="s">
        <v>2971</v>
      </c>
      <c r="J588" s="4">
        <v>-6.1435969999999998</v>
      </c>
      <c r="K588" s="5">
        <v>-5.6547619999999998</v>
      </c>
      <c r="L588" s="4">
        <v>-3.0581040000000002</v>
      </c>
      <c r="M588" s="4">
        <v>7.8926999999999997E-2</v>
      </c>
      <c r="N588" s="4">
        <v>15.4634146341463</v>
      </c>
      <c r="O588" s="4">
        <v>7.4849905059611803</v>
      </c>
      <c r="P588" s="4">
        <v>0.83746100000000001</v>
      </c>
      <c r="Q588" s="4" t="s">
        <v>2934</v>
      </c>
      <c r="R588" s="4" t="s">
        <v>2934</v>
      </c>
      <c r="S588" s="3" t="s">
        <v>4798</v>
      </c>
      <c r="T588" s="4">
        <v>12.68</v>
      </c>
      <c r="U588" s="4">
        <v>1037.7456171599999</v>
      </c>
      <c r="V588" s="10" t="s">
        <v>2934</v>
      </c>
      <c r="W588" s="4">
        <v>11.198738170346999</v>
      </c>
      <c r="X588" s="4">
        <v>14.115</v>
      </c>
      <c r="Y588" s="4">
        <v>11.99</v>
      </c>
      <c r="Z588" s="4">
        <v>15.654320999999999</v>
      </c>
      <c r="AA588" s="10">
        <v>8.5186429291000003</v>
      </c>
      <c r="AB588" s="10">
        <v>10.837606837599999</v>
      </c>
      <c r="AC588" s="4" t="s">
        <v>2934</v>
      </c>
      <c r="AD588" s="4" t="s">
        <v>2934</v>
      </c>
      <c r="AE588" s="4" t="s">
        <v>2934</v>
      </c>
      <c r="AF588" s="4" t="s">
        <v>2934</v>
      </c>
      <c r="AG588" s="4" t="s">
        <v>2934</v>
      </c>
      <c r="AH588" s="4" t="s">
        <v>2934</v>
      </c>
      <c r="AI588" s="4">
        <v>0.83746100000000001</v>
      </c>
      <c r="AJ588" s="4">
        <v>0.86535200000000001</v>
      </c>
    </row>
    <row r="589" spans="1:36" x14ac:dyDescent="0.3">
      <c r="A589" s="1" t="s">
        <v>1514</v>
      </c>
      <c r="B589" s="2">
        <v>4096920</v>
      </c>
      <c r="C589" s="3" t="s">
        <v>2935</v>
      </c>
      <c r="D589" s="4">
        <v>1037.90642</v>
      </c>
      <c r="E589" s="3" t="s">
        <v>2936</v>
      </c>
      <c r="F589" s="3" t="s">
        <v>2966</v>
      </c>
      <c r="G589" s="3" t="s">
        <v>3082</v>
      </c>
      <c r="H589" s="3" t="s">
        <v>3083</v>
      </c>
      <c r="I589" s="3" t="s">
        <v>3540</v>
      </c>
      <c r="J589" s="4">
        <v>-16.059799000000002</v>
      </c>
      <c r="K589" s="4">
        <v>-7.8635260000000002</v>
      </c>
      <c r="L589" s="4">
        <v>-4.9128100000000003</v>
      </c>
      <c r="M589" s="4">
        <v>0.88952100000000001</v>
      </c>
      <c r="N589" s="4">
        <v>19.541695000000001</v>
      </c>
      <c r="O589" s="4">
        <v>13.717949000000001</v>
      </c>
      <c r="P589" s="4">
        <v>6.2497239999999996</v>
      </c>
      <c r="Q589" s="4">
        <v>13.673012999999999</v>
      </c>
      <c r="R589" s="4">
        <v>15.719848000000001</v>
      </c>
      <c r="S589" s="3" t="s">
        <v>5255</v>
      </c>
      <c r="T589" s="4">
        <v>56.71</v>
      </c>
      <c r="U589" s="4">
        <v>1037.90642</v>
      </c>
      <c r="V589" s="10">
        <v>1080.13042</v>
      </c>
      <c r="W589" s="4">
        <v>2.6803032974784</v>
      </c>
      <c r="X589" s="4">
        <v>74.790000000000006</v>
      </c>
      <c r="Y589" s="4">
        <v>52.96</v>
      </c>
      <c r="Z589" s="4">
        <v>19.541695000000001</v>
      </c>
      <c r="AA589" s="10" t="s">
        <v>2934</v>
      </c>
      <c r="AB589" s="10">
        <v>21.2330203231</v>
      </c>
      <c r="AC589" s="4">
        <v>0.75800100000000004</v>
      </c>
      <c r="AD589" s="4" t="s">
        <v>2934</v>
      </c>
      <c r="AE589" s="4">
        <v>0.76989709172849996</v>
      </c>
      <c r="AF589" s="4">
        <v>13.673012999999999</v>
      </c>
      <c r="AG589" s="4">
        <v>12.1066695211045</v>
      </c>
      <c r="AH589" s="4">
        <v>12.1245986596977</v>
      </c>
      <c r="AI589" s="4">
        <v>6.2497239999999996</v>
      </c>
      <c r="AJ589" s="4">
        <v>8.8873219999999993</v>
      </c>
    </row>
    <row r="590" spans="1:36" x14ac:dyDescent="0.3">
      <c r="A590" s="1" t="s">
        <v>1469</v>
      </c>
      <c r="B590" s="2">
        <v>7195171</v>
      </c>
      <c r="C590" s="3" t="s">
        <v>2935</v>
      </c>
      <c r="D590" s="4">
        <v>1038.30963744</v>
      </c>
      <c r="E590" s="3" t="s">
        <v>2936</v>
      </c>
      <c r="F590" s="3" t="s">
        <v>2937</v>
      </c>
      <c r="G590" s="3" t="s">
        <v>2943</v>
      </c>
      <c r="H590" s="3" t="s">
        <v>2943</v>
      </c>
      <c r="I590" s="3" t="s">
        <v>3488</v>
      </c>
      <c r="J590" s="4">
        <v>-43.601533000000003</v>
      </c>
      <c r="K590" s="4">
        <v>-28.334955999999998</v>
      </c>
      <c r="L590" s="4">
        <v>-0.40595399999999998</v>
      </c>
      <c r="M590" s="4">
        <v>-3.5386630000000001</v>
      </c>
      <c r="N590" s="4">
        <v>10.222222</v>
      </c>
      <c r="O590" s="5">
        <v>7.0769229999999999</v>
      </c>
      <c r="P590" s="4">
        <v>1.9716050000000001</v>
      </c>
      <c r="Q590" s="4">
        <v>6.1345859999999997</v>
      </c>
      <c r="R590" s="4">
        <v>10.791097000000001</v>
      </c>
      <c r="S590" s="3" t="s">
        <v>5210</v>
      </c>
      <c r="T590" s="4">
        <v>7.36</v>
      </c>
      <c r="U590" s="4">
        <v>1038.30963744</v>
      </c>
      <c r="V590" s="10">
        <v>1582.109637</v>
      </c>
      <c r="W590" s="4">
        <v>0</v>
      </c>
      <c r="X590" s="4">
        <v>15.86</v>
      </c>
      <c r="Y590" s="5">
        <v>6.6749999999999998</v>
      </c>
      <c r="Z590" s="4">
        <v>10.222222</v>
      </c>
      <c r="AA590" s="10">
        <v>25.162393162299999</v>
      </c>
      <c r="AB590" s="10">
        <v>13.504587155899999</v>
      </c>
      <c r="AC590" s="4">
        <v>1.587189</v>
      </c>
      <c r="AD590" s="4">
        <v>1.9557995661937</v>
      </c>
      <c r="AE590" s="4">
        <v>1.7231128019052</v>
      </c>
      <c r="AF590" s="4">
        <v>6.1345859999999997</v>
      </c>
      <c r="AG590" s="4">
        <v>10.4721655427409</v>
      </c>
      <c r="AH590" s="4">
        <v>7.8807157355830002</v>
      </c>
      <c r="AI590" s="4">
        <v>1.9716050000000001</v>
      </c>
      <c r="AJ590" s="4" t="s">
        <v>2924</v>
      </c>
    </row>
    <row r="591" spans="1:36" x14ac:dyDescent="0.3">
      <c r="A591" s="1" t="s">
        <v>1799</v>
      </c>
      <c r="B591" s="2">
        <v>4318350</v>
      </c>
      <c r="C591" s="3" t="s">
        <v>2935</v>
      </c>
      <c r="D591" s="4">
        <v>1040.41239638</v>
      </c>
      <c r="E591" s="3" t="s">
        <v>3093</v>
      </c>
      <c r="F591" s="3" t="s">
        <v>3093</v>
      </c>
      <c r="G591" s="3" t="s">
        <v>3094</v>
      </c>
      <c r="H591" s="3" t="s">
        <v>3145</v>
      </c>
      <c r="I591" s="3" t="s">
        <v>3303</v>
      </c>
      <c r="J591" s="4">
        <v>2.955327</v>
      </c>
      <c r="K591" s="4">
        <v>-8.491142</v>
      </c>
      <c r="L591" s="4">
        <v>-4.7073790000000004</v>
      </c>
      <c r="M591" s="4">
        <v>0.33489600000000003</v>
      </c>
      <c r="N591" s="4">
        <v>13.386953</v>
      </c>
      <c r="O591" s="4">
        <v>5.3064119999999999</v>
      </c>
      <c r="P591" s="4">
        <v>0.87587000000000004</v>
      </c>
      <c r="Q591" s="4">
        <v>6.4026870000000002</v>
      </c>
      <c r="R591" s="4">
        <v>7.6249630000000002</v>
      </c>
      <c r="S591" s="3" t="s">
        <v>5540</v>
      </c>
      <c r="T591" s="4">
        <v>14.98</v>
      </c>
      <c r="U591" s="4">
        <v>1040.41239638</v>
      </c>
      <c r="V591" s="10">
        <v>1777.584396</v>
      </c>
      <c r="W591" s="4">
        <v>1.3351134846461901</v>
      </c>
      <c r="X591" s="4">
        <v>18.18</v>
      </c>
      <c r="Y591" s="4">
        <v>14.48</v>
      </c>
      <c r="Z591" s="4">
        <v>13.386953</v>
      </c>
      <c r="AA591" s="10">
        <v>9.0382526848999998</v>
      </c>
      <c r="AB591" s="10">
        <v>11.4245620457</v>
      </c>
      <c r="AC591" s="4">
        <v>3.1501809999999999</v>
      </c>
      <c r="AD591" s="4">
        <v>3.6637800871722002</v>
      </c>
      <c r="AE591" s="4">
        <v>3.6569916539995</v>
      </c>
      <c r="AF591" s="4">
        <v>6.4026870000000002</v>
      </c>
      <c r="AG591" s="4">
        <v>5.7532700519856999</v>
      </c>
      <c r="AH591" s="4">
        <v>6.0898349532667</v>
      </c>
      <c r="AI591" s="4">
        <v>0.87587000000000004</v>
      </c>
      <c r="AJ591" s="4">
        <v>0.876023</v>
      </c>
    </row>
    <row r="592" spans="1:36" x14ac:dyDescent="0.3">
      <c r="A592" s="1" t="s">
        <v>394</v>
      </c>
      <c r="B592" s="2">
        <v>4916268</v>
      </c>
      <c r="C592" s="3" t="s">
        <v>2919</v>
      </c>
      <c r="D592" s="4">
        <v>1041.02449344</v>
      </c>
      <c r="E592" s="3" t="s">
        <v>2925</v>
      </c>
      <c r="F592" s="3" t="s">
        <v>2980</v>
      </c>
      <c r="G592" s="3" t="s">
        <v>2981</v>
      </c>
      <c r="H592" s="3" t="s">
        <v>3163</v>
      </c>
      <c r="I592" s="3" t="s">
        <v>3249</v>
      </c>
      <c r="J592" s="4">
        <v>-56.412078000000001</v>
      </c>
      <c r="K592" s="4">
        <v>-26.964286000000001</v>
      </c>
      <c r="L592" s="4">
        <v>-13.894736999999999</v>
      </c>
      <c r="M592" s="4">
        <v>2.6778240000000002</v>
      </c>
      <c r="N592" s="4" t="s">
        <v>2924</v>
      </c>
      <c r="O592" s="4" t="s">
        <v>2924</v>
      </c>
      <c r="P592" s="4">
        <v>4.2992290000000004</v>
      </c>
      <c r="Q592" s="4">
        <v>5.2520610000000003</v>
      </c>
      <c r="R592" s="4">
        <v>118.76367</v>
      </c>
      <c r="S592" s="3" t="s">
        <v>4139</v>
      </c>
      <c r="T592" s="4">
        <v>12.27</v>
      </c>
      <c r="U592" s="4">
        <v>1041.02449344</v>
      </c>
      <c r="V592" s="10">
        <v>3375.2634929999999</v>
      </c>
      <c r="W592" s="4">
        <v>7.8239608801956004</v>
      </c>
      <c r="X592" s="4">
        <v>30.125</v>
      </c>
      <c r="Y592" s="5">
        <v>11.24</v>
      </c>
      <c r="Z592" s="4" t="s">
        <v>2924</v>
      </c>
      <c r="AA592" s="10" t="s">
        <v>2934</v>
      </c>
      <c r="AB592" s="10">
        <v>6.8369115213000002</v>
      </c>
      <c r="AC592" s="4">
        <v>0.74227900000000002</v>
      </c>
      <c r="AD592" s="4" t="s">
        <v>2934</v>
      </c>
      <c r="AE592" s="4">
        <v>0.76165878657709996</v>
      </c>
      <c r="AF592" s="4">
        <v>5.2520610000000003</v>
      </c>
      <c r="AG592" s="4">
        <v>8.0954558249272992</v>
      </c>
      <c r="AH592" s="4">
        <v>7.7685535067586002</v>
      </c>
      <c r="AI592" s="4">
        <v>4.2992290000000004</v>
      </c>
      <c r="AJ592" s="4" t="s">
        <v>2924</v>
      </c>
    </row>
    <row r="593" spans="1:36" x14ac:dyDescent="0.3">
      <c r="A593" s="1" t="s">
        <v>209</v>
      </c>
      <c r="B593" s="2">
        <v>4238544</v>
      </c>
      <c r="C593" s="3" t="s">
        <v>2935</v>
      </c>
      <c r="D593" s="4">
        <v>1042.1593715399999</v>
      </c>
      <c r="E593" s="3" t="s">
        <v>2930</v>
      </c>
      <c r="F593" s="3" t="s">
        <v>2953</v>
      </c>
      <c r="G593" s="3" t="s">
        <v>3049</v>
      </c>
      <c r="H593" s="3" t="s">
        <v>3050</v>
      </c>
      <c r="I593" s="3" t="s">
        <v>2971</v>
      </c>
      <c r="J593" s="4">
        <v>-3.2608700000000002</v>
      </c>
      <c r="K593" s="4">
        <v>-8.8737200000000005</v>
      </c>
      <c r="L593" s="4">
        <v>-0.47923300000000002</v>
      </c>
      <c r="M593" s="4">
        <v>-0.84880599999999995</v>
      </c>
      <c r="N593" s="4">
        <v>7.9194915254237301</v>
      </c>
      <c r="O593" s="4">
        <v>4.1915093072933196</v>
      </c>
      <c r="P593" s="4">
        <v>0.78335200000000005</v>
      </c>
      <c r="Q593" s="4" t="s">
        <v>2934</v>
      </c>
      <c r="R593" s="4" t="s">
        <v>2934</v>
      </c>
      <c r="S593" s="3" t="s">
        <v>3956</v>
      </c>
      <c r="T593" s="4">
        <v>18.690000000000001</v>
      </c>
      <c r="U593" s="4">
        <v>1042.1593715399999</v>
      </c>
      <c r="V593" s="10" t="s">
        <v>2934</v>
      </c>
      <c r="W593" s="4">
        <v>15.4093097913323</v>
      </c>
      <c r="X593" s="4">
        <v>21.93</v>
      </c>
      <c r="Y593" s="4">
        <v>17.350000000000001</v>
      </c>
      <c r="Z593" s="4">
        <v>7.7648529999999996</v>
      </c>
      <c r="AA593" s="10">
        <v>4.6794021180999996</v>
      </c>
      <c r="AB593" s="10">
        <v>4.8185502583000002</v>
      </c>
      <c r="AC593" s="4" t="s">
        <v>2934</v>
      </c>
      <c r="AD593" s="4" t="s">
        <v>2934</v>
      </c>
      <c r="AE593" s="4" t="s">
        <v>2934</v>
      </c>
      <c r="AF593" s="4" t="s">
        <v>2934</v>
      </c>
      <c r="AG593" s="4" t="s">
        <v>2934</v>
      </c>
      <c r="AH593" s="4" t="s">
        <v>2934</v>
      </c>
      <c r="AI593" s="4">
        <v>0.78335200000000005</v>
      </c>
      <c r="AJ593" s="4">
        <v>0.78335200000000005</v>
      </c>
    </row>
    <row r="594" spans="1:36" x14ac:dyDescent="0.3">
      <c r="A594" s="1" t="s">
        <v>2108</v>
      </c>
      <c r="B594" s="2">
        <v>4970987</v>
      </c>
      <c r="C594" s="3" t="s">
        <v>2935</v>
      </c>
      <c r="D594" s="4">
        <v>1044.98876685</v>
      </c>
      <c r="E594" s="3" t="s">
        <v>2945</v>
      </c>
      <c r="F594" s="3" t="s">
        <v>2946</v>
      </c>
      <c r="G594" s="3" t="s">
        <v>2947</v>
      </c>
      <c r="H594" s="3" t="s">
        <v>2989</v>
      </c>
      <c r="I594" s="3" t="s">
        <v>2949</v>
      </c>
      <c r="J594" s="4">
        <v>-43.052332999999997</v>
      </c>
      <c r="K594" s="4">
        <v>17.188329</v>
      </c>
      <c r="L594" s="4">
        <v>-5.0709070000000001</v>
      </c>
      <c r="M594" s="4">
        <v>-1.822222</v>
      </c>
      <c r="N594" s="4" t="s">
        <v>2924</v>
      </c>
      <c r="O594" s="4">
        <v>64.402332000000001</v>
      </c>
      <c r="P594" s="4" t="s">
        <v>2924</v>
      </c>
      <c r="Q594" s="4" t="s">
        <v>2924</v>
      </c>
      <c r="R594" s="4">
        <v>36.539062000000001</v>
      </c>
      <c r="S594" s="3" t="s">
        <v>5847</v>
      </c>
      <c r="T594" s="4">
        <v>22.09</v>
      </c>
      <c r="U594" s="4">
        <v>1044.98876685</v>
      </c>
      <c r="V594" s="10">
        <v>1203.669766</v>
      </c>
      <c r="W594" s="4">
        <v>0</v>
      </c>
      <c r="X594" s="4">
        <v>39.690800000000003</v>
      </c>
      <c r="Y594" s="4">
        <v>16.64</v>
      </c>
      <c r="Z594" s="4" t="s">
        <v>2924</v>
      </c>
      <c r="AA594" s="10">
        <v>45.9251559251</v>
      </c>
      <c r="AB594" s="10">
        <v>59.246345715399997</v>
      </c>
      <c r="AC594" s="4">
        <v>3.7278359999999999</v>
      </c>
      <c r="AD594" s="4">
        <v>3.4212231044805002</v>
      </c>
      <c r="AE594" s="4">
        <v>3.6458848112567002</v>
      </c>
      <c r="AF594" s="4" t="s">
        <v>2924</v>
      </c>
      <c r="AG594" s="4">
        <v>34.548401583233101</v>
      </c>
      <c r="AH594" s="4">
        <v>43.231320346491401</v>
      </c>
      <c r="AI594" s="4" t="s">
        <v>2924</v>
      </c>
      <c r="AJ594" s="4" t="s">
        <v>2924</v>
      </c>
    </row>
    <row r="595" spans="1:36" x14ac:dyDescent="0.3">
      <c r="A595" s="1" t="s">
        <v>216</v>
      </c>
      <c r="B595" s="2">
        <v>11227403</v>
      </c>
      <c r="C595" s="3" t="s">
        <v>2940</v>
      </c>
      <c r="D595" s="4">
        <v>1048.63127525</v>
      </c>
      <c r="E595" s="3" t="s">
        <v>2920</v>
      </c>
      <c r="F595" s="3" t="s">
        <v>2921</v>
      </c>
      <c r="G595" s="3" t="s">
        <v>2941</v>
      </c>
      <c r="H595" s="3" t="s">
        <v>2941</v>
      </c>
      <c r="I595" s="3" t="s">
        <v>2942</v>
      </c>
      <c r="J595" s="4">
        <v>96.897810000000007</v>
      </c>
      <c r="K595" s="4">
        <v>-24.650838</v>
      </c>
      <c r="L595" s="4">
        <v>-25.739849</v>
      </c>
      <c r="M595" s="4">
        <v>-3.488372</v>
      </c>
      <c r="N595" s="4" t="s">
        <v>2924</v>
      </c>
      <c r="O595" s="4" t="s">
        <v>2924</v>
      </c>
      <c r="P595" s="4">
        <v>5.2150800000000004</v>
      </c>
      <c r="Q595" s="4" t="s">
        <v>2924</v>
      </c>
      <c r="R595" s="4" t="s">
        <v>2924</v>
      </c>
      <c r="S595" s="3" t="s">
        <v>3963</v>
      </c>
      <c r="T595" s="4">
        <v>10.79</v>
      </c>
      <c r="U595" s="4">
        <v>1048.63127525</v>
      </c>
      <c r="V595" s="10">
        <v>843.91727500000002</v>
      </c>
      <c r="W595" s="4">
        <v>0</v>
      </c>
      <c r="X595" s="4">
        <v>18.510000000000002</v>
      </c>
      <c r="Y595" s="5">
        <v>5.19</v>
      </c>
      <c r="Z595" s="4" t="s">
        <v>2924</v>
      </c>
      <c r="AA595" s="10" t="s">
        <v>2924</v>
      </c>
      <c r="AB595" s="10" t="s">
        <v>2924</v>
      </c>
      <c r="AC595" s="4" t="s">
        <v>2924</v>
      </c>
      <c r="AD595" s="4">
        <v>10.603800842607299</v>
      </c>
      <c r="AE595" s="4">
        <v>42.923415645185898</v>
      </c>
      <c r="AF595" s="4" t="s">
        <v>2924</v>
      </c>
      <c r="AG595" s="4" t="s">
        <v>2934</v>
      </c>
      <c r="AH595" s="4" t="s">
        <v>2934</v>
      </c>
      <c r="AI595" s="4">
        <v>5.2150800000000004</v>
      </c>
      <c r="AJ595" s="4">
        <v>5.4166670000000003</v>
      </c>
    </row>
    <row r="596" spans="1:36" x14ac:dyDescent="0.3">
      <c r="A596" s="1" t="s">
        <v>438</v>
      </c>
      <c r="B596" s="2">
        <v>4001623</v>
      </c>
      <c r="C596" s="3" t="s">
        <v>2919</v>
      </c>
      <c r="D596" s="4">
        <v>1048.68867411</v>
      </c>
      <c r="E596" s="3" t="s">
        <v>2930</v>
      </c>
      <c r="F596" s="3" t="s">
        <v>2931</v>
      </c>
      <c r="G596" s="3" t="s">
        <v>2931</v>
      </c>
      <c r="H596" s="3" t="s">
        <v>2932</v>
      </c>
      <c r="I596" s="3" t="s">
        <v>2933</v>
      </c>
      <c r="J596" s="4">
        <v>7.882676</v>
      </c>
      <c r="K596" s="4">
        <v>18.172691</v>
      </c>
      <c r="L596" s="4">
        <v>-7.6138149999999998</v>
      </c>
      <c r="M596" s="4">
        <v>-1.423786</v>
      </c>
      <c r="N596" s="4">
        <v>14.180722891566299</v>
      </c>
      <c r="O596" s="4">
        <v>10.928504999999999</v>
      </c>
      <c r="P596" s="4">
        <v>0.85234299999999996</v>
      </c>
      <c r="Q596" s="4" t="s">
        <v>2934</v>
      </c>
      <c r="R596" s="4" t="s">
        <v>2934</v>
      </c>
      <c r="S596" s="3" t="s">
        <v>4181</v>
      </c>
      <c r="T596" s="5">
        <v>11.77</v>
      </c>
      <c r="U596" s="4">
        <v>1048.68867411</v>
      </c>
      <c r="V596" s="10" t="s">
        <v>2934</v>
      </c>
      <c r="W596" s="4">
        <v>4.5879354290569303</v>
      </c>
      <c r="X596" s="4">
        <v>13.15</v>
      </c>
      <c r="Y596" s="5">
        <v>8.01</v>
      </c>
      <c r="Z596" s="4">
        <v>14.197829</v>
      </c>
      <c r="AA596" s="10">
        <v>11.463913509299999</v>
      </c>
      <c r="AB596" s="10">
        <v>14.3100303951</v>
      </c>
      <c r="AC596" s="4" t="s">
        <v>2934</v>
      </c>
      <c r="AD596" s="4" t="s">
        <v>2934</v>
      </c>
      <c r="AE596" s="4" t="s">
        <v>2934</v>
      </c>
      <c r="AF596" s="4" t="s">
        <v>2934</v>
      </c>
      <c r="AG596" s="4" t="s">
        <v>2934</v>
      </c>
      <c r="AH596" s="4" t="s">
        <v>2934</v>
      </c>
      <c r="AI596" s="4">
        <v>0.85234299999999996</v>
      </c>
      <c r="AJ596" s="4">
        <v>1.0811059999999999</v>
      </c>
    </row>
    <row r="597" spans="1:36" x14ac:dyDescent="0.3">
      <c r="A597" s="1" t="s">
        <v>2309</v>
      </c>
      <c r="B597" s="2">
        <v>4121692</v>
      </c>
      <c r="C597" s="3" t="s">
        <v>2919</v>
      </c>
      <c r="D597" s="4">
        <v>1050.7738919999999</v>
      </c>
      <c r="E597" s="3" t="s">
        <v>3102</v>
      </c>
      <c r="F597" s="3" t="s">
        <v>3103</v>
      </c>
      <c r="G597" s="3" t="s">
        <v>3292</v>
      </c>
      <c r="H597" s="3" t="s">
        <v>3455</v>
      </c>
      <c r="I597" s="3" t="s">
        <v>3456</v>
      </c>
      <c r="J597" s="4">
        <v>21.412126000000001</v>
      </c>
      <c r="K597" s="4">
        <v>3.6697250000000001</v>
      </c>
      <c r="L597" s="4">
        <v>-12.354571</v>
      </c>
      <c r="M597" s="4">
        <v>-1.6169150000000001</v>
      </c>
      <c r="N597" s="4" t="s">
        <v>2924</v>
      </c>
      <c r="O597" s="4" t="s">
        <v>2924</v>
      </c>
      <c r="P597" s="4">
        <v>2.5295809999999999</v>
      </c>
      <c r="Q597" s="4">
        <v>16.040548000000001</v>
      </c>
      <c r="R597" s="4">
        <v>15.98911</v>
      </c>
      <c r="S597" s="3" t="s">
        <v>6048</v>
      </c>
      <c r="T597" s="4">
        <v>15.82</v>
      </c>
      <c r="U597" s="4">
        <v>1050.7738919999999</v>
      </c>
      <c r="V597" s="10">
        <v>4736.7738920000002</v>
      </c>
      <c r="W597" s="4">
        <v>6.3211125158027803</v>
      </c>
      <c r="X597" s="4">
        <v>18.454999999999998</v>
      </c>
      <c r="Y597" s="5">
        <v>11.13</v>
      </c>
      <c r="Z597" s="4" t="s">
        <v>2924</v>
      </c>
      <c r="AA597" s="10">
        <v>9.7896039602999991</v>
      </c>
      <c r="AB597" s="10">
        <v>3.9558900752000001</v>
      </c>
      <c r="AC597" s="4">
        <v>1.4055709999999999</v>
      </c>
      <c r="AD597" s="4">
        <v>1.3828681727989001</v>
      </c>
      <c r="AE597" s="4">
        <v>1.3402088846232001</v>
      </c>
      <c r="AF597" s="4">
        <v>16.040548000000001</v>
      </c>
      <c r="AG597" s="4">
        <v>6.8810841805809</v>
      </c>
      <c r="AH597" s="4">
        <v>5.4709558097070996</v>
      </c>
      <c r="AI597" s="4">
        <v>2.5295809999999999</v>
      </c>
      <c r="AJ597" s="4" t="s">
        <v>2924</v>
      </c>
    </row>
    <row r="598" spans="1:36" x14ac:dyDescent="0.3">
      <c r="A598" s="1" t="s">
        <v>2035</v>
      </c>
      <c r="B598" s="2">
        <v>8723761</v>
      </c>
      <c r="C598" s="3" t="s">
        <v>2919</v>
      </c>
      <c r="D598" s="4">
        <v>1053.7492301499999</v>
      </c>
      <c r="E598" s="3" t="s">
        <v>2920</v>
      </c>
      <c r="F598" s="3" t="s">
        <v>2921</v>
      </c>
      <c r="G598" s="3" t="s">
        <v>3109</v>
      </c>
      <c r="H598" s="3" t="s">
        <v>3109</v>
      </c>
      <c r="I598" s="3" t="s">
        <v>3048</v>
      </c>
      <c r="J598" s="4">
        <v>-30.730837999999999</v>
      </c>
      <c r="K598" s="4">
        <v>4.8004319999999998</v>
      </c>
      <c r="L598" s="4">
        <v>-13.103757</v>
      </c>
      <c r="M598" s="4">
        <v>-0.71538100000000004</v>
      </c>
      <c r="N598" s="4" t="s">
        <v>2924</v>
      </c>
      <c r="O598" s="4" t="s">
        <v>2924</v>
      </c>
      <c r="P598" s="4">
        <v>3.1836509999999998</v>
      </c>
      <c r="Q598" s="4" t="s">
        <v>2924</v>
      </c>
      <c r="R598" s="4" t="s">
        <v>2924</v>
      </c>
      <c r="S598" s="3" t="s">
        <v>5774</v>
      </c>
      <c r="T598" s="4">
        <v>19.43</v>
      </c>
      <c r="U598" s="4">
        <v>1053.7492301499999</v>
      </c>
      <c r="V598" s="10">
        <v>713.49027999999998</v>
      </c>
      <c r="W598" s="4">
        <v>0</v>
      </c>
      <c r="X598" s="4">
        <v>33</v>
      </c>
      <c r="Y598" s="4">
        <v>15.37</v>
      </c>
      <c r="Z598" s="4" t="s">
        <v>2924</v>
      </c>
      <c r="AA598" s="10" t="s">
        <v>2924</v>
      </c>
      <c r="AB598" s="10" t="s">
        <v>2924</v>
      </c>
      <c r="AC598" s="4" t="s">
        <v>2934</v>
      </c>
      <c r="AD598" s="4" t="s">
        <v>2934</v>
      </c>
      <c r="AE598" s="4" t="s">
        <v>2934</v>
      </c>
      <c r="AF598" s="4" t="s">
        <v>2924</v>
      </c>
      <c r="AG598" s="4" t="s">
        <v>2924</v>
      </c>
      <c r="AH598" s="4" t="s">
        <v>2924</v>
      </c>
      <c r="AI598" s="4">
        <v>3.1836509999999998</v>
      </c>
      <c r="AJ598" s="4">
        <v>3.1836509999999998</v>
      </c>
    </row>
    <row r="599" spans="1:36" x14ac:dyDescent="0.3">
      <c r="A599" s="1" t="s">
        <v>2296</v>
      </c>
      <c r="B599" s="2">
        <v>4329564</v>
      </c>
      <c r="C599" s="3" t="s">
        <v>2935</v>
      </c>
      <c r="D599" s="4">
        <v>1054.8897749</v>
      </c>
      <c r="E599" s="3" t="s">
        <v>3102</v>
      </c>
      <c r="F599" s="3" t="s">
        <v>3103</v>
      </c>
      <c r="G599" s="3" t="s">
        <v>3104</v>
      </c>
      <c r="H599" s="3" t="s">
        <v>3104</v>
      </c>
      <c r="I599" s="3" t="s">
        <v>3205</v>
      </c>
      <c r="J599" s="4">
        <v>-37.323943999999997</v>
      </c>
      <c r="K599" s="4">
        <v>-14.832535999999999</v>
      </c>
      <c r="L599" s="4">
        <v>-4.7529120000000002</v>
      </c>
      <c r="M599" s="4">
        <v>0.53156199999999998</v>
      </c>
      <c r="N599" s="4">
        <v>29.960395999999999</v>
      </c>
      <c r="O599" s="4">
        <v>163.56756799999999</v>
      </c>
      <c r="P599" s="4">
        <v>2.016661</v>
      </c>
      <c r="Q599" s="4">
        <v>8.36402</v>
      </c>
      <c r="R599" s="4">
        <v>3.892007</v>
      </c>
      <c r="S599" s="3" t="s">
        <v>6035</v>
      </c>
      <c r="T599" s="4">
        <v>30.26</v>
      </c>
      <c r="U599" s="4">
        <v>1054.8897749</v>
      </c>
      <c r="V599" s="10">
        <v>1227.4617740000001</v>
      </c>
      <c r="W599" s="4">
        <v>3.9656311962987401</v>
      </c>
      <c r="X599" s="4">
        <v>54.405000000000001</v>
      </c>
      <c r="Y599" s="4">
        <v>28.85</v>
      </c>
      <c r="Z599" s="4">
        <v>29.960395999999999</v>
      </c>
      <c r="AA599" s="10">
        <v>7.0426140990999997</v>
      </c>
      <c r="AB599" s="10">
        <v>7.0700934578999997</v>
      </c>
      <c r="AC599" s="4">
        <v>1.3605579999999999</v>
      </c>
      <c r="AD599" s="4">
        <v>1.1822199883749001</v>
      </c>
      <c r="AE599" s="4">
        <v>1.3072577268739001</v>
      </c>
      <c r="AF599" s="4">
        <v>8.36402</v>
      </c>
      <c r="AG599" s="4">
        <v>4.5782414082102001</v>
      </c>
      <c r="AH599" s="4">
        <v>4.9248772303216999</v>
      </c>
      <c r="AI599" s="4">
        <v>2.016661</v>
      </c>
      <c r="AJ599" s="4" t="s">
        <v>2924</v>
      </c>
    </row>
    <row r="600" spans="1:36" x14ac:dyDescent="0.3">
      <c r="A600" s="1" t="s">
        <v>2003</v>
      </c>
      <c r="B600" s="2">
        <v>10409085</v>
      </c>
      <c r="C600" s="3" t="s">
        <v>2935</v>
      </c>
      <c r="D600" s="4">
        <v>1056.2342533599999</v>
      </c>
      <c r="E600" s="3" t="s">
        <v>2930</v>
      </c>
      <c r="F600" s="3" t="s">
        <v>2953</v>
      </c>
      <c r="G600" s="3" t="s">
        <v>2953</v>
      </c>
      <c r="H600" s="3" t="s">
        <v>3040</v>
      </c>
      <c r="I600" s="3" t="s">
        <v>3211</v>
      </c>
      <c r="J600" s="4">
        <v>35.887411999999998</v>
      </c>
      <c r="K600" s="4">
        <v>-22.237137000000001</v>
      </c>
      <c r="L600" s="4">
        <v>-12.133468000000001</v>
      </c>
      <c r="M600" s="4">
        <v>0.578704</v>
      </c>
      <c r="N600" s="4" t="s">
        <v>2924</v>
      </c>
      <c r="O600" s="4">
        <v>7.3457309999999998</v>
      </c>
      <c r="P600" s="4">
        <v>1.2043520000000001</v>
      </c>
      <c r="Q600" s="4">
        <v>7.4588970000000003</v>
      </c>
      <c r="R600" s="4">
        <v>10.432696999999999</v>
      </c>
      <c r="S600" s="3" t="s">
        <v>5742</v>
      </c>
      <c r="T600" s="4">
        <v>17.38</v>
      </c>
      <c r="U600" s="4">
        <v>1056.2342533599999</v>
      </c>
      <c r="V600" s="10">
        <v>3288.9652529999998</v>
      </c>
      <c r="W600" s="4">
        <v>0</v>
      </c>
      <c r="X600" s="4">
        <v>26.25</v>
      </c>
      <c r="Y600" s="5">
        <v>11.935</v>
      </c>
      <c r="Z600" s="4" t="s">
        <v>2924</v>
      </c>
      <c r="AA600" s="10">
        <v>19.3411974182</v>
      </c>
      <c r="AB600" s="10" t="s">
        <v>2924</v>
      </c>
      <c r="AC600" s="4">
        <v>1.935476</v>
      </c>
      <c r="AD600" s="4">
        <v>1.8193875370139001</v>
      </c>
      <c r="AE600" s="4">
        <v>1.9097619042338001</v>
      </c>
      <c r="AF600" s="4">
        <v>7.4588970000000003</v>
      </c>
      <c r="AG600" s="4">
        <v>6.3496626727786998</v>
      </c>
      <c r="AH600" s="4">
        <v>6.9213867427886004</v>
      </c>
      <c r="AI600" s="4">
        <v>1.2043520000000001</v>
      </c>
      <c r="AJ600" s="4" t="s">
        <v>2924</v>
      </c>
    </row>
    <row r="601" spans="1:36" x14ac:dyDescent="0.3">
      <c r="A601" s="1" t="s">
        <v>607</v>
      </c>
      <c r="B601" s="2">
        <v>19482976</v>
      </c>
      <c r="C601" s="3" t="s">
        <v>2935</v>
      </c>
      <c r="D601" s="4">
        <v>1056.82849784</v>
      </c>
      <c r="E601" s="3" t="s">
        <v>2930</v>
      </c>
      <c r="F601" s="3" t="s">
        <v>2953</v>
      </c>
      <c r="G601" s="3" t="s">
        <v>2954</v>
      </c>
      <c r="H601" s="3" t="s">
        <v>2955</v>
      </c>
      <c r="I601" s="3"/>
      <c r="J601" s="4">
        <v>6.1632429999999996</v>
      </c>
      <c r="K601" s="4">
        <v>-8.8221270000000001</v>
      </c>
      <c r="L601" s="4">
        <v>-4.4477760000000002</v>
      </c>
      <c r="M601" s="4">
        <v>-0.67532499999999995</v>
      </c>
      <c r="N601" s="4" t="s">
        <v>2934</v>
      </c>
      <c r="O601" s="4" t="s">
        <v>2934</v>
      </c>
      <c r="P601" s="4" t="s">
        <v>2934</v>
      </c>
      <c r="Q601" s="4" t="s">
        <v>2934</v>
      </c>
      <c r="R601" s="4" t="s">
        <v>2934</v>
      </c>
      <c r="S601" s="3" t="s">
        <v>4350</v>
      </c>
      <c r="T601" s="4">
        <v>19.12</v>
      </c>
      <c r="U601" s="4">
        <v>1056.82849784</v>
      </c>
      <c r="V601" s="10" t="s">
        <v>2934</v>
      </c>
      <c r="W601" s="5">
        <v>8.4100418410041904</v>
      </c>
      <c r="X601" s="4">
        <v>21.28</v>
      </c>
      <c r="Y601" s="4">
        <v>17.88</v>
      </c>
      <c r="Z601" s="4" t="s">
        <v>2934</v>
      </c>
      <c r="AA601" s="10" t="s">
        <v>2934</v>
      </c>
      <c r="AB601" s="10" t="s">
        <v>2934</v>
      </c>
      <c r="AC601" s="4" t="s">
        <v>2934</v>
      </c>
      <c r="AD601" s="4" t="s">
        <v>2934</v>
      </c>
      <c r="AE601" s="4" t="s">
        <v>2934</v>
      </c>
      <c r="AF601" s="4" t="s">
        <v>2934</v>
      </c>
      <c r="AG601" s="4" t="s">
        <v>2934</v>
      </c>
      <c r="AH601" s="4" t="s">
        <v>2934</v>
      </c>
      <c r="AI601" s="4" t="s">
        <v>2934</v>
      </c>
      <c r="AJ601" s="4" t="s">
        <v>2934</v>
      </c>
    </row>
    <row r="602" spans="1:36" x14ac:dyDescent="0.3">
      <c r="A602" s="1" t="s">
        <v>1340</v>
      </c>
      <c r="B602" s="2">
        <v>4402898</v>
      </c>
      <c r="C602" s="3" t="s">
        <v>2956</v>
      </c>
      <c r="D602" s="4">
        <v>1057.019708</v>
      </c>
      <c r="E602" s="3" t="s">
        <v>2930</v>
      </c>
      <c r="F602" s="3" t="s">
        <v>2957</v>
      </c>
      <c r="G602" s="3" t="s">
        <v>2957</v>
      </c>
      <c r="H602" s="3" t="s">
        <v>3113</v>
      </c>
      <c r="I602" s="3" t="s">
        <v>3125</v>
      </c>
      <c r="J602" s="4">
        <v>85.093168000000006</v>
      </c>
      <c r="K602" s="4">
        <v>26.606479</v>
      </c>
      <c r="L602" s="4">
        <v>-7.9891930000000002</v>
      </c>
      <c r="M602" s="5">
        <v>-0.20929300000000001</v>
      </c>
      <c r="N602" s="4">
        <v>7.8421052631578902</v>
      </c>
      <c r="O602" s="4" t="s">
        <v>2934</v>
      </c>
      <c r="P602" s="4">
        <v>1.6222099999999999</v>
      </c>
      <c r="Q602" s="4">
        <v>7.8252189999999997</v>
      </c>
      <c r="R602" s="4" t="s">
        <v>2934</v>
      </c>
      <c r="S602" s="3" t="s">
        <v>5082</v>
      </c>
      <c r="T602" s="4">
        <v>23.84</v>
      </c>
      <c r="U602" s="4">
        <v>1057.019708</v>
      </c>
      <c r="V602" s="10">
        <v>896.51970800000004</v>
      </c>
      <c r="W602" s="4">
        <v>0.35654362416107399</v>
      </c>
      <c r="X602" s="4">
        <v>27</v>
      </c>
      <c r="Y602" s="4">
        <v>11.51</v>
      </c>
      <c r="Z602" s="4">
        <v>7.8343740000000004</v>
      </c>
      <c r="AA602" s="10">
        <v>8.4991087344</v>
      </c>
      <c r="AB602" s="10">
        <v>8.0950764006</v>
      </c>
      <c r="AC602" s="4">
        <v>1.771218</v>
      </c>
      <c r="AD602" s="4">
        <v>1.6522663251014</v>
      </c>
      <c r="AE602" s="4">
        <v>1.6602216814815001</v>
      </c>
      <c r="AF602" s="4">
        <v>7.8252189999999997</v>
      </c>
      <c r="AG602" s="4" t="s">
        <v>2934</v>
      </c>
      <c r="AH602" s="4" t="s">
        <v>2934</v>
      </c>
      <c r="AI602" s="4">
        <v>1.6222099999999999</v>
      </c>
      <c r="AJ602" s="4">
        <v>1.6222099999999999</v>
      </c>
    </row>
    <row r="603" spans="1:36" x14ac:dyDescent="0.3">
      <c r="A603" s="1" t="s">
        <v>1835</v>
      </c>
      <c r="B603" s="2">
        <v>4561930</v>
      </c>
      <c r="C603" s="3" t="s">
        <v>2935</v>
      </c>
      <c r="D603" s="4">
        <v>1058.0573160500001</v>
      </c>
      <c r="E603" s="3" t="s">
        <v>2976</v>
      </c>
      <c r="F603" s="3" t="s">
        <v>2977</v>
      </c>
      <c r="G603" s="3" t="s">
        <v>3127</v>
      </c>
      <c r="H603" s="3" t="s">
        <v>3150</v>
      </c>
      <c r="I603" s="3" t="s">
        <v>2979</v>
      </c>
      <c r="J603" s="4">
        <v>20.970084</v>
      </c>
      <c r="K603" s="4">
        <v>-4.0322579999999997</v>
      </c>
      <c r="L603" s="4">
        <v>-12.241887999999999</v>
      </c>
      <c r="M603" s="4">
        <v>-2.0460959999999999</v>
      </c>
      <c r="N603" s="4">
        <v>23.8</v>
      </c>
      <c r="O603" s="4">
        <v>12.999376</v>
      </c>
      <c r="P603" s="4">
        <v>2.3662079999999999</v>
      </c>
      <c r="Q603" s="4">
        <v>18.561675000000001</v>
      </c>
      <c r="R603" s="4">
        <v>10.545202</v>
      </c>
      <c r="S603" s="3" t="s">
        <v>5575</v>
      </c>
      <c r="T603" s="4">
        <v>41.65</v>
      </c>
      <c r="U603" s="4">
        <v>1058.0573160500001</v>
      </c>
      <c r="V603" s="10">
        <v>2459.4033159999999</v>
      </c>
      <c r="W603" s="4">
        <v>4.8979591836734704</v>
      </c>
      <c r="X603" s="4">
        <v>48.37</v>
      </c>
      <c r="Y603" s="4">
        <v>28.2</v>
      </c>
      <c r="Z603" s="4">
        <v>23.544374999999999</v>
      </c>
      <c r="AA603" s="10" t="s">
        <v>2924</v>
      </c>
      <c r="AB603" s="10">
        <v>47.151121324899997</v>
      </c>
      <c r="AC603" s="4">
        <v>9.2816779999999994</v>
      </c>
      <c r="AD603" s="4">
        <v>9.5073029394357995</v>
      </c>
      <c r="AE603" s="4">
        <v>9.4618844806028992</v>
      </c>
      <c r="AF603" s="4">
        <v>18.561675000000001</v>
      </c>
      <c r="AG603" s="4">
        <v>19.568196321400499</v>
      </c>
      <c r="AH603" s="4">
        <v>19.328636246857599</v>
      </c>
      <c r="AI603" s="4">
        <v>2.3662079999999999</v>
      </c>
      <c r="AJ603" s="4">
        <v>2.3662079999999999</v>
      </c>
    </row>
    <row r="604" spans="1:36" x14ac:dyDescent="0.3">
      <c r="A604" s="1" t="s">
        <v>1279</v>
      </c>
      <c r="B604" s="2">
        <v>4973411</v>
      </c>
      <c r="C604" s="3" t="s">
        <v>2919</v>
      </c>
      <c r="D604" s="4">
        <v>1058.2148758000001</v>
      </c>
      <c r="E604" s="3" t="s">
        <v>2945</v>
      </c>
      <c r="F604" s="3" t="s">
        <v>2990</v>
      </c>
      <c r="G604" s="3" t="s">
        <v>2990</v>
      </c>
      <c r="H604" s="3" t="s">
        <v>2991</v>
      </c>
      <c r="I604" s="3" t="s">
        <v>3030</v>
      </c>
      <c r="J604" s="18">
        <v>-6.7201899999999997</v>
      </c>
      <c r="K604" s="18">
        <v>-1.537979</v>
      </c>
      <c r="L604" s="18">
        <v>-2.4564680000000001</v>
      </c>
      <c r="M604" s="18">
        <v>5.2684559999999996</v>
      </c>
      <c r="N604" s="4" t="s">
        <v>2924</v>
      </c>
      <c r="O604" s="4">
        <v>18.943237</v>
      </c>
      <c r="P604" s="4">
        <v>1.5172909999999999</v>
      </c>
      <c r="Q604" s="4">
        <v>40.825772000000001</v>
      </c>
      <c r="R604" s="4">
        <v>15.020796000000001</v>
      </c>
      <c r="S604" s="3" t="s">
        <v>5021</v>
      </c>
      <c r="T604" s="4">
        <v>31.37</v>
      </c>
      <c r="U604" s="4">
        <v>1058.2148758000001</v>
      </c>
      <c r="V604" s="10">
        <v>1108.3788750000001</v>
      </c>
      <c r="W604" s="4">
        <v>0</v>
      </c>
      <c r="X604" s="18">
        <v>46.43</v>
      </c>
      <c r="Y604" s="18">
        <v>26.4</v>
      </c>
      <c r="Z604" s="4" t="s">
        <v>2924</v>
      </c>
      <c r="AA604" s="10">
        <v>26.456945264400002</v>
      </c>
      <c r="AB604" s="10">
        <v>86.794123343300001</v>
      </c>
      <c r="AC604" s="4">
        <v>1.3529519999999999</v>
      </c>
      <c r="AD604" s="4">
        <v>1.1810831657595999</v>
      </c>
      <c r="AE604" s="4">
        <v>1.3150875283722001</v>
      </c>
      <c r="AF604" s="4">
        <v>40.825772000000001</v>
      </c>
      <c r="AG604" s="4">
        <v>14.512325695581</v>
      </c>
      <c r="AH604" s="4">
        <v>22.493736681887398</v>
      </c>
      <c r="AI604" s="4">
        <v>1.5172909999999999</v>
      </c>
      <c r="AJ604" s="4">
        <v>3.5160279999999999</v>
      </c>
    </row>
    <row r="605" spans="1:36" x14ac:dyDescent="0.3">
      <c r="A605" s="1" t="s">
        <v>2611</v>
      </c>
      <c r="B605" s="2">
        <v>4911214</v>
      </c>
      <c r="C605" s="3" t="s">
        <v>2935</v>
      </c>
      <c r="D605" s="4">
        <v>1058.9888988800001</v>
      </c>
      <c r="E605" s="3" t="s">
        <v>3006</v>
      </c>
      <c r="F605" s="3" t="s">
        <v>3007</v>
      </c>
      <c r="G605" s="3" t="s">
        <v>3107</v>
      </c>
      <c r="H605" s="3" t="s">
        <v>3107</v>
      </c>
      <c r="I605" s="3" t="s">
        <v>3108</v>
      </c>
      <c r="J605" s="4">
        <v>127.35562299999999</v>
      </c>
      <c r="K605" s="4">
        <v>41.499172000000002</v>
      </c>
      <c r="L605" s="4">
        <v>-2.5565869999999999</v>
      </c>
      <c r="M605" s="4">
        <v>1.183632</v>
      </c>
      <c r="N605" s="4">
        <v>24.158256000000002</v>
      </c>
      <c r="O605" s="4">
        <v>14.844951999999999</v>
      </c>
      <c r="P605" s="4">
        <v>5.709924</v>
      </c>
      <c r="Q605" s="4">
        <v>12.694292000000001</v>
      </c>
      <c r="R605" s="4">
        <v>17.989813000000002</v>
      </c>
      <c r="S605" s="3" t="s">
        <v>6349</v>
      </c>
      <c r="T605" s="4">
        <v>59.84</v>
      </c>
      <c r="U605" s="4">
        <v>1058.9888988800001</v>
      </c>
      <c r="V605" s="10">
        <v>1282.3138980000001</v>
      </c>
      <c r="W605" s="4">
        <v>0.467914438502674</v>
      </c>
      <c r="X605" s="4">
        <v>66.174999999999997</v>
      </c>
      <c r="Y605" s="4">
        <v>21.98</v>
      </c>
      <c r="Z605" s="4">
        <v>24.158256000000002</v>
      </c>
      <c r="AA605" s="10">
        <v>19.7004115226</v>
      </c>
      <c r="AB605" s="10">
        <v>22.688151658700001</v>
      </c>
      <c r="AC605" s="4">
        <v>3.1321249999999998</v>
      </c>
      <c r="AD605" s="4">
        <v>3.0667769463527002</v>
      </c>
      <c r="AE605" s="4">
        <v>3.1013487637246002</v>
      </c>
      <c r="AF605" s="4">
        <v>12.694292000000001</v>
      </c>
      <c r="AG605" s="4">
        <v>12.527734988960299</v>
      </c>
      <c r="AH605" s="4">
        <v>12.571951391203701</v>
      </c>
      <c r="AI605" s="4">
        <v>5.709924</v>
      </c>
      <c r="AJ605" s="4" t="s">
        <v>2924</v>
      </c>
    </row>
    <row r="606" spans="1:36" x14ac:dyDescent="0.3">
      <c r="A606" s="1" t="s">
        <v>154</v>
      </c>
      <c r="B606" s="2">
        <v>4811734</v>
      </c>
      <c r="C606" s="3" t="s">
        <v>2940</v>
      </c>
      <c r="D606" s="4">
        <v>1062.34300775</v>
      </c>
      <c r="E606" s="3" t="s">
        <v>2920</v>
      </c>
      <c r="F606" s="3" t="s">
        <v>2921</v>
      </c>
      <c r="G606" s="3" t="s">
        <v>3109</v>
      </c>
      <c r="H606" s="3" t="s">
        <v>3109</v>
      </c>
      <c r="I606" s="3" t="s">
        <v>3048</v>
      </c>
      <c r="J606" s="4">
        <v>-1.3239030000000001</v>
      </c>
      <c r="K606" s="4">
        <v>-7.4345020000000002</v>
      </c>
      <c r="L606" s="4">
        <v>-8.3852499999999992</v>
      </c>
      <c r="M606" s="4">
        <v>1.9868790000000001</v>
      </c>
      <c r="N606" s="4" t="s">
        <v>2924</v>
      </c>
      <c r="O606" s="4">
        <v>14.513204</v>
      </c>
      <c r="P606" s="4">
        <v>2.623939</v>
      </c>
      <c r="Q606" s="4">
        <v>18.347708000000001</v>
      </c>
      <c r="R606" s="4">
        <v>23.031631000000001</v>
      </c>
      <c r="S606" s="3" t="s">
        <v>3901</v>
      </c>
      <c r="T606" s="4">
        <v>54.41</v>
      </c>
      <c r="U606" s="4">
        <v>1062.34300775</v>
      </c>
      <c r="V606" s="10">
        <v>1566.2200069999999</v>
      </c>
      <c r="W606" s="4">
        <v>0</v>
      </c>
      <c r="X606" s="4">
        <v>70.81</v>
      </c>
      <c r="Y606" s="4">
        <v>52.5</v>
      </c>
      <c r="Z606" s="4" t="s">
        <v>2924</v>
      </c>
      <c r="AA606" s="10">
        <v>10.3984710941</v>
      </c>
      <c r="AB606" s="10">
        <v>10.8458399695</v>
      </c>
      <c r="AC606" s="4">
        <v>2.8197009999999998</v>
      </c>
      <c r="AD606" s="4">
        <v>2.2327692942403998</v>
      </c>
      <c r="AE606" s="4">
        <v>2.6151640660542999</v>
      </c>
      <c r="AF606" s="4">
        <v>18.347708000000001</v>
      </c>
      <c r="AG606" s="4">
        <v>9.0866370183772993</v>
      </c>
      <c r="AH606" s="4">
        <v>10.4095787039037</v>
      </c>
      <c r="AI606" s="4">
        <v>2.623939</v>
      </c>
      <c r="AJ606" s="4" t="s">
        <v>2924</v>
      </c>
    </row>
    <row r="607" spans="1:36" x14ac:dyDescent="0.3">
      <c r="A607" s="1" t="s">
        <v>1713</v>
      </c>
      <c r="B607" s="2">
        <v>4053645</v>
      </c>
      <c r="C607" s="3" t="s">
        <v>2935</v>
      </c>
      <c r="D607" s="4">
        <v>1064.7211112299999</v>
      </c>
      <c r="E607" s="3" t="s">
        <v>2930</v>
      </c>
      <c r="F607" s="3" t="s">
        <v>2953</v>
      </c>
      <c r="G607" s="3" t="s">
        <v>3049</v>
      </c>
      <c r="H607" s="3" t="s">
        <v>3050</v>
      </c>
      <c r="I607" s="3" t="s">
        <v>3154</v>
      </c>
      <c r="J607" s="4">
        <v>-7.4534159999999998</v>
      </c>
      <c r="K607" s="4">
        <v>-16.759777</v>
      </c>
      <c r="L607" s="4">
        <v>-6.4573989999999997</v>
      </c>
      <c r="M607" s="4">
        <v>0.38498599999999999</v>
      </c>
      <c r="N607" s="4">
        <v>6.5597484276729601</v>
      </c>
      <c r="O607" s="4">
        <v>18.044982999999998</v>
      </c>
      <c r="P607" s="4">
        <v>0.56626299999999996</v>
      </c>
      <c r="Q607" s="4" t="s">
        <v>2934</v>
      </c>
      <c r="R607" s="4" t="s">
        <v>2934</v>
      </c>
      <c r="S607" s="3" t="s">
        <v>5454</v>
      </c>
      <c r="T607" s="5">
        <v>10.43</v>
      </c>
      <c r="U607" s="4">
        <v>1064.7211112299999</v>
      </c>
      <c r="V607" s="10" t="s">
        <v>2934</v>
      </c>
      <c r="W607" s="4">
        <v>13.4228187919463</v>
      </c>
      <c r="X607" s="4">
        <v>13.45</v>
      </c>
      <c r="Y607" s="5">
        <v>10.09</v>
      </c>
      <c r="Z607" s="4">
        <v>6.514678</v>
      </c>
      <c r="AA607" s="10">
        <v>6.4786632710000003</v>
      </c>
      <c r="AB607" s="10">
        <v>6.6186502522000001</v>
      </c>
      <c r="AC607" s="4" t="s">
        <v>2934</v>
      </c>
      <c r="AD607" s="4" t="s">
        <v>2934</v>
      </c>
      <c r="AE607" s="4" t="s">
        <v>2934</v>
      </c>
      <c r="AF607" s="4" t="s">
        <v>2934</v>
      </c>
      <c r="AG607" s="4" t="s">
        <v>2934</v>
      </c>
      <c r="AH607" s="4" t="s">
        <v>2934</v>
      </c>
      <c r="AI607" s="4">
        <v>0.56626299999999996</v>
      </c>
      <c r="AJ607" s="4">
        <v>0.58707600000000004</v>
      </c>
    </row>
    <row r="608" spans="1:36" x14ac:dyDescent="0.3">
      <c r="A608" s="1" t="s">
        <v>2784</v>
      </c>
      <c r="B608" s="2">
        <v>19448929</v>
      </c>
      <c r="C608" s="3" t="s">
        <v>2935</v>
      </c>
      <c r="D608" s="4">
        <v>1066.76383375</v>
      </c>
      <c r="E608" s="3" t="s">
        <v>3102</v>
      </c>
      <c r="F608" s="3" t="s">
        <v>3103</v>
      </c>
      <c r="G608" s="3" t="s">
        <v>3104</v>
      </c>
      <c r="H608" s="3" t="s">
        <v>3104</v>
      </c>
      <c r="I608" s="3" t="s">
        <v>3205</v>
      </c>
      <c r="J608" s="4">
        <v>-16.424419</v>
      </c>
      <c r="K608" s="4">
        <v>-21.448087000000001</v>
      </c>
      <c r="L608" s="4">
        <v>-8.8748020000000007</v>
      </c>
      <c r="M608" s="4">
        <v>1.232394</v>
      </c>
      <c r="N608" s="4">
        <v>122.34042599999999</v>
      </c>
      <c r="O608" s="4">
        <v>47.520660999999997</v>
      </c>
      <c r="P608" s="4">
        <v>4.069356</v>
      </c>
      <c r="Q608" s="4">
        <v>65.619012999999995</v>
      </c>
      <c r="R608" s="4">
        <v>37.009498999999998</v>
      </c>
      <c r="S608" s="3" t="s">
        <v>6522</v>
      </c>
      <c r="T608" s="4">
        <v>5.75</v>
      </c>
      <c r="U608" s="4">
        <v>1066.76383375</v>
      </c>
      <c r="V608" s="10">
        <v>852.58783300000005</v>
      </c>
      <c r="W608" s="4">
        <v>0</v>
      </c>
      <c r="X608" s="5">
        <v>9.5898000000000003</v>
      </c>
      <c r="Y608" s="4">
        <v>5.6254999999999997</v>
      </c>
      <c r="Z608" s="4">
        <v>122.34042599999999</v>
      </c>
      <c r="AA608" s="10">
        <v>78.337874659400001</v>
      </c>
      <c r="AB608" s="10">
        <v>72.960284227800003</v>
      </c>
      <c r="AC608" s="4">
        <v>3.7740819999999999</v>
      </c>
      <c r="AD608" s="4">
        <v>3.3846106907745002</v>
      </c>
      <c r="AE608" s="4">
        <v>3.6859993578158998</v>
      </c>
      <c r="AF608" s="4">
        <v>65.619012999999995</v>
      </c>
      <c r="AG608" s="4">
        <v>27.6438167882005</v>
      </c>
      <c r="AH608" s="4">
        <v>46.9349195610097</v>
      </c>
      <c r="AI608" s="4">
        <v>4.069356</v>
      </c>
      <c r="AJ608" s="4">
        <v>4.6221860000000001</v>
      </c>
    </row>
    <row r="609" spans="1:36" x14ac:dyDescent="0.3">
      <c r="A609" s="1" t="s">
        <v>2776</v>
      </c>
      <c r="B609" s="2">
        <v>4208319</v>
      </c>
      <c r="C609" s="3" t="s">
        <v>2935</v>
      </c>
      <c r="D609" s="4">
        <v>1067.44932606</v>
      </c>
      <c r="E609" s="3" t="s">
        <v>3093</v>
      </c>
      <c r="F609" s="3" t="s">
        <v>3093</v>
      </c>
      <c r="G609" s="3" t="s">
        <v>3094</v>
      </c>
      <c r="H609" s="3" t="s">
        <v>3147</v>
      </c>
      <c r="I609" s="3" t="s">
        <v>3148</v>
      </c>
      <c r="J609" s="4">
        <v>-35.392394000000003</v>
      </c>
      <c r="K609" s="4">
        <v>8.8518519999999992</v>
      </c>
      <c r="L609" s="4">
        <v>-8.8682169999999996</v>
      </c>
      <c r="M609" s="4">
        <v>3.522367</v>
      </c>
      <c r="N609" s="4">
        <v>2.2332830000000001</v>
      </c>
      <c r="O609" s="4" t="s">
        <v>2924</v>
      </c>
      <c r="P609" s="4">
        <v>0.34946500000000003</v>
      </c>
      <c r="Q609" s="4">
        <v>2.0385849999999999</v>
      </c>
      <c r="R609" s="4" t="s">
        <v>2924</v>
      </c>
      <c r="S609" s="3" t="s">
        <v>6514</v>
      </c>
      <c r="T609" s="4">
        <v>29.39</v>
      </c>
      <c r="U609" s="4">
        <v>1067.44932606</v>
      </c>
      <c r="V609" s="10">
        <v>3606.889326</v>
      </c>
      <c r="W609" s="4">
        <v>0</v>
      </c>
      <c r="X609" s="4">
        <v>58.3</v>
      </c>
      <c r="Y609" s="4">
        <v>25.85</v>
      </c>
      <c r="Z609" s="4">
        <v>2.2332830000000001</v>
      </c>
      <c r="AA609" s="10">
        <v>3.8907054633999998</v>
      </c>
      <c r="AB609" s="10">
        <v>4.1386846615000001</v>
      </c>
      <c r="AC609" s="5">
        <v>1.9366209999999999</v>
      </c>
      <c r="AD609" s="4">
        <v>1.7203745704715001</v>
      </c>
      <c r="AE609" s="4">
        <v>1.8206613372873</v>
      </c>
      <c r="AF609" s="4">
        <v>2.0385849999999999</v>
      </c>
      <c r="AG609" s="4">
        <v>2.7309483071726999</v>
      </c>
      <c r="AH609" s="4">
        <v>2.9067978484264998</v>
      </c>
      <c r="AI609" s="4">
        <v>0.34946500000000003</v>
      </c>
      <c r="AJ609" s="4">
        <v>0.34946500000000003</v>
      </c>
    </row>
    <row r="610" spans="1:36" x14ac:dyDescent="0.3">
      <c r="A610" s="1" t="s">
        <v>1181</v>
      </c>
      <c r="B610" s="2">
        <v>5195079</v>
      </c>
      <c r="C610" s="3" t="s">
        <v>2956</v>
      </c>
      <c r="D610" s="4">
        <v>1068.4872863999999</v>
      </c>
      <c r="E610" s="3" t="s">
        <v>2920</v>
      </c>
      <c r="F610" s="3" t="s">
        <v>2921</v>
      </c>
      <c r="G610" s="3" t="s">
        <v>2941</v>
      </c>
      <c r="H610" s="3" t="s">
        <v>2941</v>
      </c>
      <c r="I610" s="3" t="s">
        <v>3048</v>
      </c>
      <c r="J610" s="4">
        <v>-51.537562999999999</v>
      </c>
      <c r="K610" s="4">
        <v>-2.4294669999999998</v>
      </c>
      <c r="L610" s="4">
        <v>6.4102560000000004</v>
      </c>
      <c r="M610" s="4">
        <v>11.759425999999999</v>
      </c>
      <c r="N610" s="4" t="s">
        <v>2924</v>
      </c>
      <c r="O610" s="4" t="s">
        <v>2924</v>
      </c>
      <c r="P610" s="4">
        <v>16.892809</v>
      </c>
      <c r="Q610" s="4">
        <v>87.474520999999996</v>
      </c>
      <c r="R610" s="4" t="s">
        <v>2934</v>
      </c>
      <c r="S610" s="3" t="s">
        <v>4923</v>
      </c>
      <c r="T610" s="5">
        <v>12.45</v>
      </c>
      <c r="U610" s="4">
        <v>1068.4872863999999</v>
      </c>
      <c r="V610" s="10">
        <v>1080.4852860000001</v>
      </c>
      <c r="W610" s="4">
        <v>0</v>
      </c>
      <c r="X610" s="4">
        <v>27.45</v>
      </c>
      <c r="Y610" s="5">
        <v>8.26</v>
      </c>
      <c r="Z610" s="4" t="s">
        <v>2924</v>
      </c>
      <c r="AA610" s="10" t="s">
        <v>2934</v>
      </c>
      <c r="AB610" s="10" t="s">
        <v>2934</v>
      </c>
      <c r="AC610" s="4">
        <v>10.287103</v>
      </c>
      <c r="AD610" s="4" t="s">
        <v>2934</v>
      </c>
      <c r="AE610" s="4" t="s">
        <v>2934</v>
      </c>
      <c r="AF610" s="4">
        <v>87.474520999999996</v>
      </c>
      <c r="AG610" s="4" t="s">
        <v>2934</v>
      </c>
      <c r="AH610" s="4" t="s">
        <v>2934</v>
      </c>
      <c r="AI610" s="4">
        <v>16.892809</v>
      </c>
      <c r="AJ610" s="4">
        <v>17.364017</v>
      </c>
    </row>
    <row r="611" spans="1:36" x14ac:dyDescent="0.3">
      <c r="A611" s="1" t="s">
        <v>2211</v>
      </c>
      <c r="B611" s="2">
        <v>5995985</v>
      </c>
      <c r="C611" s="3" t="s">
        <v>2940</v>
      </c>
      <c r="D611" s="4">
        <v>1071.09574875</v>
      </c>
      <c r="E611" s="3" t="s">
        <v>2920</v>
      </c>
      <c r="F611" s="3" t="s">
        <v>2921</v>
      </c>
      <c r="G611" s="3" t="s">
        <v>2941</v>
      </c>
      <c r="H611" s="3" t="s">
        <v>2941</v>
      </c>
      <c r="I611" s="3" t="s">
        <v>2942</v>
      </c>
      <c r="J611" s="4">
        <v>-60.794128000000001</v>
      </c>
      <c r="K611" s="4">
        <v>-36.348861999999997</v>
      </c>
      <c r="L611" s="4">
        <v>-17.253520999999999</v>
      </c>
      <c r="M611" s="4">
        <v>1.643599</v>
      </c>
      <c r="N611" s="4" t="s">
        <v>2924</v>
      </c>
      <c r="O611" s="4" t="s">
        <v>2924</v>
      </c>
      <c r="P611" s="4">
        <v>3.246753</v>
      </c>
      <c r="Q611" s="4" t="s">
        <v>2924</v>
      </c>
      <c r="R611" s="4" t="s">
        <v>2924</v>
      </c>
      <c r="S611" s="3" t="s">
        <v>5950</v>
      </c>
      <c r="T611" s="4">
        <v>11.75</v>
      </c>
      <c r="U611" s="4">
        <v>1071.09574875</v>
      </c>
      <c r="V611" s="10">
        <v>861.07574799999998</v>
      </c>
      <c r="W611" s="4">
        <v>0</v>
      </c>
      <c r="X611" s="4">
        <v>31.47</v>
      </c>
      <c r="Y611" s="4">
        <v>11.15</v>
      </c>
      <c r="Z611" s="4" t="s">
        <v>2924</v>
      </c>
      <c r="AA611" s="10" t="s">
        <v>2924</v>
      </c>
      <c r="AB611" s="10" t="s">
        <v>2924</v>
      </c>
      <c r="AC611" s="4" t="s">
        <v>2934</v>
      </c>
      <c r="AD611" s="4">
        <v>42.398100771567698</v>
      </c>
      <c r="AE611" s="4" t="s">
        <v>2924</v>
      </c>
      <c r="AF611" s="4" t="s">
        <v>2924</v>
      </c>
      <c r="AG611" s="4" t="s">
        <v>2924</v>
      </c>
      <c r="AH611" s="4" t="s">
        <v>2924</v>
      </c>
      <c r="AI611" s="4">
        <v>3.246753</v>
      </c>
      <c r="AJ611" s="4">
        <v>4.0336420000000004</v>
      </c>
    </row>
    <row r="612" spans="1:36" x14ac:dyDescent="0.3">
      <c r="A612" s="1" t="s">
        <v>1154</v>
      </c>
      <c r="B612" s="2">
        <v>106127347</v>
      </c>
      <c r="C612" s="3" t="s">
        <v>2940</v>
      </c>
      <c r="D612" s="4">
        <v>1074.1345406099999</v>
      </c>
      <c r="E612" s="3" t="s">
        <v>2930</v>
      </c>
      <c r="F612" s="3" t="s">
        <v>2953</v>
      </c>
      <c r="G612" s="3" t="s">
        <v>2954</v>
      </c>
      <c r="H612" s="3" t="s">
        <v>2955</v>
      </c>
      <c r="I612" s="3"/>
      <c r="J612" s="4">
        <v>19.652328000000001</v>
      </c>
      <c r="K612" s="4">
        <v>41.252173999999997</v>
      </c>
      <c r="L612" s="4">
        <v>-31.332432000000001</v>
      </c>
      <c r="M612" s="4">
        <v>-9.7956459999999996</v>
      </c>
      <c r="N612" s="4" t="s">
        <v>2934</v>
      </c>
      <c r="O612" s="4" t="s">
        <v>2934</v>
      </c>
      <c r="P612" s="4" t="s">
        <v>2934</v>
      </c>
      <c r="Q612" s="4" t="s">
        <v>2934</v>
      </c>
      <c r="R612" s="4" t="s">
        <v>2934</v>
      </c>
      <c r="S612" s="3" t="s">
        <v>4896</v>
      </c>
      <c r="T612" s="4">
        <v>40.61</v>
      </c>
      <c r="U612" s="4">
        <v>1074.1345406099999</v>
      </c>
      <c r="V612" s="10" t="s">
        <v>2934</v>
      </c>
      <c r="W612" s="4">
        <v>0</v>
      </c>
      <c r="X612" s="4">
        <v>87.368399999999994</v>
      </c>
      <c r="Y612" s="4">
        <v>16.63</v>
      </c>
      <c r="Z612" s="4" t="s">
        <v>2934</v>
      </c>
      <c r="AA612" s="10" t="s">
        <v>2934</v>
      </c>
      <c r="AB612" s="10" t="s">
        <v>2934</v>
      </c>
      <c r="AC612" s="4" t="s">
        <v>2934</v>
      </c>
      <c r="AD612" s="4" t="s">
        <v>2934</v>
      </c>
      <c r="AE612" s="4" t="s">
        <v>2934</v>
      </c>
      <c r="AF612" s="4" t="s">
        <v>2934</v>
      </c>
      <c r="AG612" s="4" t="s">
        <v>2934</v>
      </c>
      <c r="AH612" s="4" t="s">
        <v>2934</v>
      </c>
      <c r="AI612" s="4" t="s">
        <v>2934</v>
      </c>
      <c r="AJ612" s="4" t="s">
        <v>2934</v>
      </c>
    </row>
    <row r="613" spans="1:36" x14ac:dyDescent="0.3">
      <c r="A613" s="1" t="s">
        <v>619</v>
      </c>
      <c r="B613" s="2">
        <v>4992112</v>
      </c>
      <c r="C613" s="3" t="s">
        <v>2919</v>
      </c>
      <c r="D613" s="4">
        <v>1074.1481337600001</v>
      </c>
      <c r="E613" s="3" t="s">
        <v>2936</v>
      </c>
      <c r="F613" s="3" t="s">
        <v>2937</v>
      </c>
      <c r="G613" s="3" t="s">
        <v>3044</v>
      </c>
      <c r="H613" s="3" t="s">
        <v>3066</v>
      </c>
      <c r="I613" s="3" t="s">
        <v>3352</v>
      </c>
      <c r="J613" s="4">
        <v>-4.0492059999999999</v>
      </c>
      <c r="K613" s="4">
        <v>5.2572390000000002</v>
      </c>
      <c r="L613" s="4">
        <v>-4.2455239999999996</v>
      </c>
      <c r="M613" s="4">
        <v>2.4070019999999999</v>
      </c>
      <c r="N613" s="4">
        <v>71.450382000000005</v>
      </c>
      <c r="O613" s="4">
        <v>25.785124</v>
      </c>
      <c r="P613" s="4">
        <v>1.1936869999999999</v>
      </c>
      <c r="Q613" s="4">
        <v>12.721702000000001</v>
      </c>
      <c r="R613" s="4">
        <v>49.549340000000001</v>
      </c>
      <c r="S613" s="3" t="s">
        <v>4362</v>
      </c>
      <c r="T613" s="4">
        <v>37.44</v>
      </c>
      <c r="U613" s="4">
        <v>1074.1481337600001</v>
      </c>
      <c r="V613" s="10">
        <v>1584.7551329999999</v>
      </c>
      <c r="W613" s="4">
        <v>0.74786324786324798</v>
      </c>
      <c r="X613" s="4">
        <v>45.84</v>
      </c>
      <c r="Y613" s="4">
        <v>29.26</v>
      </c>
      <c r="Z613" s="4">
        <v>71.450382000000005</v>
      </c>
      <c r="AA613" s="10">
        <v>12.0490457953</v>
      </c>
      <c r="AB613" s="10">
        <v>12.680134794100001</v>
      </c>
      <c r="AC613" s="4">
        <v>1.5821480000000001</v>
      </c>
      <c r="AD613" s="4">
        <v>1.5342165070414999</v>
      </c>
      <c r="AE613" s="4">
        <v>1.5687567011604999</v>
      </c>
      <c r="AF613" s="4">
        <v>12.721702000000001</v>
      </c>
      <c r="AG613" s="4">
        <v>9.3743537972294995</v>
      </c>
      <c r="AH613" s="4">
        <v>9.6695176300713008</v>
      </c>
      <c r="AI613" s="4">
        <v>1.1936869999999999</v>
      </c>
      <c r="AJ613" s="4" t="s">
        <v>2924</v>
      </c>
    </row>
    <row r="614" spans="1:36" x14ac:dyDescent="0.3">
      <c r="A614" s="1" t="s">
        <v>1768</v>
      </c>
      <c r="B614" s="2">
        <v>4326704</v>
      </c>
      <c r="C614" s="3" t="s">
        <v>2935</v>
      </c>
      <c r="D614" s="4">
        <v>1076.6191152599999</v>
      </c>
      <c r="E614" s="3" t="s">
        <v>2936</v>
      </c>
      <c r="F614" s="3" t="s">
        <v>2937</v>
      </c>
      <c r="G614" s="3" t="s">
        <v>3037</v>
      </c>
      <c r="H614" s="3" t="s">
        <v>3037</v>
      </c>
      <c r="I614" s="3" t="s">
        <v>3592</v>
      </c>
      <c r="J614" s="4">
        <v>14.713896999999999</v>
      </c>
      <c r="K614" s="4">
        <v>-7.9114000000000004E-2</v>
      </c>
      <c r="L614" s="4">
        <v>-9.5272210000000008</v>
      </c>
      <c r="M614" s="4">
        <v>0.63744999999999996</v>
      </c>
      <c r="N614" s="4">
        <v>18.738872000000001</v>
      </c>
      <c r="O614" s="4">
        <v>4.5777460000000003</v>
      </c>
      <c r="P614" s="4">
        <v>1.9326700000000001</v>
      </c>
      <c r="Q614" s="4">
        <v>6.9941979999999999</v>
      </c>
      <c r="R614" s="4">
        <v>6.5343239999999998</v>
      </c>
      <c r="S614" s="3" t="s">
        <v>5509</v>
      </c>
      <c r="T614" s="4">
        <v>12.63</v>
      </c>
      <c r="U614" s="4">
        <v>1076.6191152599999</v>
      </c>
      <c r="V614" s="10">
        <v>1664.619115</v>
      </c>
      <c r="W614" s="4">
        <v>0</v>
      </c>
      <c r="X614" s="4">
        <v>14.91</v>
      </c>
      <c r="Y614" s="5">
        <v>9.7650000000000006</v>
      </c>
      <c r="Z614" s="4">
        <v>18.738872000000001</v>
      </c>
      <c r="AA614" s="10">
        <v>13.6290061508</v>
      </c>
      <c r="AB614" s="10">
        <v>15.340143077500001</v>
      </c>
      <c r="AC614" s="4">
        <v>0.519706</v>
      </c>
      <c r="AD614" s="4">
        <v>0.53299079905019997</v>
      </c>
      <c r="AE614" s="4">
        <v>0.52646165754770002</v>
      </c>
      <c r="AF614" s="4">
        <v>6.9941979999999999</v>
      </c>
      <c r="AG614" s="4">
        <v>8.2400074597792994</v>
      </c>
      <c r="AH614" s="4">
        <v>8.1419374663732</v>
      </c>
      <c r="AI614" s="4">
        <v>1.9326700000000001</v>
      </c>
      <c r="AJ614" s="4">
        <v>7.4250439999999998</v>
      </c>
    </row>
    <row r="615" spans="1:36" x14ac:dyDescent="0.3">
      <c r="A615" s="1" t="s">
        <v>1546</v>
      </c>
      <c r="B615" s="2">
        <v>15461477</v>
      </c>
      <c r="C615" s="3" t="s">
        <v>2940</v>
      </c>
      <c r="D615" s="4">
        <v>1077.9495859799999</v>
      </c>
      <c r="E615" s="3" t="s">
        <v>2925</v>
      </c>
      <c r="F615" s="3" t="s">
        <v>2980</v>
      </c>
      <c r="G615" s="3" t="s">
        <v>2981</v>
      </c>
      <c r="H615" s="3" t="s">
        <v>3163</v>
      </c>
      <c r="I615" s="3" t="s">
        <v>3249</v>
      </c>
      <c r="J615" s="4">
        <v>18.657895</v>
      </c>
      <c r="K615" s="4">
        <v>9.468318</v>
      </c>
      <c r="L615" s="4">
        <v>-14.683064999999999</v>
      </c>
      <c r="M615" s="4">
        <v>-3.6744289999999999</v>
      </c>
      <c r="N615" s="4" t="s">
        <v>2934</v>
      </c>
      <c r="O615" s="4" t="s">
        <v>2934</v>
      </c>
      <c r="P615" s="4" t="s">
        <v>2934</v>
      </c>
      <c r="Q615" s="4" t="s">
        <v>2934</v>
      </c>
      <c r="R615" s="4" t="s">
        <v>2934</v>
      </c>
      <c r="S615" s="3" t="s">
        <v>5287</v>
      </c>
      <c r="T615" s="4">
        <v>90.18</v>
      </c>
      <c r="U615" s="4">
        <v>1077.9495859799999</v>
      </c>
      <c r="V615" s="10">
        <v>1168.3145850000001</v>
      </c>
      <c r="W615" s="4">
        <v>0</v>
      </c>
      <c r="X615" s="4">
        <v>122.81</v>
      </c>
      <c r="Y615" s="4">
        <v>48.66</v>
      </c>
      <c r="Z615" s="4" t="s">
        <v>2934</v>
      </c>
      <c r="AA615" s="10" t="s">
        <v>2924</v>
      </c>
      <c r="AB615" s="10" t="s">
        <v>2924</v>
      </c>
      <c r="AC615" s="5" t="s">
        <v>2934</v>
      </c>
      <c r="AD615" s="4">
        <v>4.1793498017381996</v>
      </c>
      <c r="AE615" s="4">
        <v>4.1793498017381996</v>
      </c>
      <c r="AF615" s="4" t="s">
        <v>2934</v>
      </c>
      <c r="AG615" s="4">
        <v>57.067648718155397</v>
      </c>
      <c r="AH615" s="4">
        <v>57.067648718155397</v>
      </c>
      <c r="AI615" s="4" t="s">
        <v>2934</v>
      </c>
      <c r="AJ615" s="4" t="s">
        <v>2934</v>
      </c>
    </row>
    <row r="616" spans="1:36" x14ac:dyDescent="0.3">
      <c r="A616" s="1" t="s">
        <v>482</v>
      </c>
      <c r="B616" s="2">
        <v>4980655</v>
      </c>
      <c r="C616" s="3" t="s">
        <v>2919</v>
      </c>
      <c r="D616" s="4">
        <v>1079.8733539350001</v>
      </c>
      <c r="E616" s="3" t="s">
        <v>2936</v>
      </c>
      <c r="F616" s="3" t="s">
        <v>3056</v>
      </c>
      <c r="G616" s="3" t="s">
        <v>3302</v>
      </c>
      <c r="H616" s="3" t="s">
        <v>3302</v>
      </c>
      <c r="I616" s="3" t="s">
        <v>3303</v>
      </c>
      <c r="J616" s="4">
        <v>30.246479000000001</v>
      </c>
      <c r="K616" s="4">
        <v>-1.096257</v>
      </c>
      <c r="L616" s="4">
        <v>0.84514699999999998</v>
      </c>
      <c r="M616" s="4">
        <v>2.7042E-2</v>
      </c>
      <c r="N616" s="4">
        <v>74.878542999999993</v>
      </c>
      <c r="O616" s="4" t="s">
        <v>2924</v>
      </c>
      <c r="P616" s="4">
        <v>0.83547899999999997</v>
      </c>
      <c r="Q616" s="4">
        <v>10.703585</v>
      </c>
      <c r="R616" s="4" t="s">
        <v>2924</v>
      </c>
      <c r="S616" s="3" t="s">
        <v>4225</v>
      </c>
      <c r="T616" s="4">
        <v>18.495000000000001</v>
      </c>
      <c r="U616" s="4">
        <v>1079.8733539350001</v>
      </c>
      <c r="V616" s="10">
        <v>3586.4503530000002</v>
      </c>
      <c r="W616" s="4">
        <v>3.2441200324412001</v>
      </c>
      <c r="X616" s="4">
        <v>20.260000000000002</v>
      </c>
      <c r="Y616" s="4">
        <v>13.85</v>
      </c>
      <c r="Z616" s="4">
        <v>21.656908999999999</v>
      </c>
      <c r="AA616" s="10">
        <v>10.508522727200001</v>
      </c>
      <c r="AB616" s="10">
        <v>13.3057553956</v>
      </c>
      <c r="AC616" s="4">
        <v>8.0179080000000003</v>
      </c>
      <c r="AD616" s="4">
        <v>8.1928349177449995</v>
      </c>
      <c r="AE616" s="4">
        <v>8.6671357021818007</v>
      </c>
      <c r="AF616" s="4">
        <v>10.703585</v>
      </c>
      <c r="AG616" s="4">
        <v>10.441183149592399</v>
      </c>
      <c r="AH616" s="4">
        <v>11.5447124485044</v>
      </c>
      <c r="AI616" s="4">
        <v>0.83547899999999997</v>
      </c>
      <c r="AJ616" s="4">
        <v>0.91632000000000002</v>
      </c>
    </row>
    <row r="617" spans="1:36" x14ac:dyDescent="0.3">
      <c r="A617" s="1" t="s">
        <v>2007</v>
      </c>
      <c r="B617" s="2">
        <v>4963492</v>
      </c>
      <c r="C617" s="3" t="s">
        <v>2919</v>
      </c>
      <c r="D617" s="4">
        <v>1081.3751769600001</v>
      </c>
      <c r="E617" s="3" t="s">
        <v>2945</v>
      </c>
      <c r="F617" s="3" t="s">
        <v>2990</v>
      </c>
      <c r="G617" s="3" t="s">
        <v>2990</v>
      </c>
      <c r="H617" s="3" t="s">
        <v>2991</v>
      </c>
      <c r="I617" s="3" t="s">
        <v>2992</v>
      </c>
      <c r="J617" s="4">
        <v>-13.223398</v>
      </c>
      <c r="K617" s="4">
        <v>-12.323169</v>
      </c>
      <c r="L617" s="5">
        <v>-8.5273859999999999</v>
      </c>
      <c r="M617" s="4">
        <v>-0.57040999999999997</v>
      </c>
      <c r="N617" s="4">
        <v>253.545455</v>
      </c>
      <c r="O617" s="4" t="s">
        <v>2924</v>
      </c>
      <c r="P617" s="4">
        <v>4.4962119999999999</v>
      </c>
      <c r="Q617" s="4">
        <v>101.972279</v>
      </c>
      <c r="R617" s="4">
        <v>63.562345999999998</v>
      </c>
      <c r="S617" s="3" t="s">
        <v>5746</v>
      </c>
      <c r="T617" s="4">
        <v>27.89</v>
      </c>
      <c r="U617" s="4">
        <v>1081.3751769600001</v>
      </c>
      <c r="V617" s="10">
        <v>966.79917599999999</v>
      </c>
      <c r="W617" s="4">
        <v>0</v>
      </c>
      <c r="X617" s="4">
        <v>39.700000000000003</v>
      </c>
      <c r="Y617" s="4">
        <v>27.52</v>
      </c>
      <c r="Z617" s="4">
        <v>253.545455</v>
      </c>
      <c r="AA617" s="10">
        <v>29.435356200499999</v>
      </c>
      <c r="AB617" s="10">
        <v>34.645962732900003</v>
      </c>
      <c r="AC617" s="4">
        <v>5.67021</v>
      </c>
      <c r="AD617" s="4">
        <v>4.5715262706943998</v>
      </c>
      <c r="AE617" s="4">
        <v>5.3935045592112001</v>
      </c>
      <c r="AF617" s="4">
        <v>101.972279</v>
      </c>
      <c r="AG617" s="4" t="s">
        <v>2934</v>
      </c>
      <c r="AH617" s="4" t="s">
        <v>2934</v>
      </c>
      <c r="AI617" s="4">
        <v>4.4962119999999999</v>
      </c>
      <c r="AJ617" s="4">
        <v>5.0922039999999997</v>
      </c>
    </row>
    <row r="618" spans="1:36" x14ac:dyDescent="0.3">
      <c r="A618" s="1" t="s">
        <v>1008</v>
      </c>
      <c r="B618" s="2">
        <v>5735054</v>
      </c>
      <c r="C618" s="3" t="s">
        <v>2940</v>
      </c>
      <c r="D618" s="4">
        <v>1085.0937234999999</v>
      </c>
      <c r="E618" s="3" t="s">
        <v>2930</v>
      </c>
      <c r="F618" s="3" t="s">
        <v>2953</v>
      </c>
      <c r="G618" s="3" t="s">
        <v>2954</v>
      </c>
      <c r="H618" s="3" t="s">
        <v>2955</v>
      </c>
      <c r="I618" s="3"/>
      <c r="J618" s="4">
        <v>10.018727</v>
      </c>
      <c r="K618" s="4">
        <v>2.3519160000000001</v>
      </c>
      <c r="L618" s="4">
        <v>-1.17746</v>
      </c>
      <c r="M618" s="4">
        <v>0.55626900000000001</v>
      </c>
      <c r="N618" s="4" t="s">
        <v>2934</v>
      </c>
      <c r="O618" s="4" t="s">
        <v>2934</v>
      </c>
      <c r="P618" s="4" t="s">
        <v>2934</v>
      </c>
      <c r="Q618" s="4" t="s">
        <v>2934</v>
      </c>
      <c r="R618" s="4" t="s">
        <v>2934</v>
      </c>
      <c r="S618" s="3" t="s">
        <v>4750</v>
      </c>
      <c r="T618" s="4">
        <v>23.5</v>
      </c>
      <c r="U618" s="4">
        <v>1085.0937234999999</v>
      </c>
      <c r="V618" s="10" t="s">
        <v>2934</v>
      </c>
      <c r="W618" s="4">
        <v>8.7829787234042591</v>
      </c>
      <c r="X618" s="4">
        <v>24.09</v>
      </c>
      <c r="Y618" s="4">
        <v>20.96</v>
      </c>
      <c r="Z618" s="4" t="s">
        <v>2934</v>
      </c>
      <c r="AA618" s="10" t="s">
        <v>2934</v>
      </c>
      <c r="AB618" s="10" t="s">
        <v>2934</v>
      </c>
      <c r="AC618" s="4" t="s">
        <v>2934</v>
      </c>
      <c r="AD618" s="4" t="s">
        <v>2934</v>
      </c>
      <c r="AE618" s="4" t="s">
        <v>2934</v>
      </c>
      <c r="AF618" s="4" t="s">
        <v>2934</v>
      </c>
      <c r="AG618" s="4" t="s">
        <v>2934</v>
      </c>
      <c r="AH618" s="4" t="s">
        <v>2934</v>
      </c>
      <c r="AI618" s="4" t="s">
        <v>2934</v>
      </c>
      <c r="AJ618" s="4" t="s">
        <v>2934</v>
      </c>
    </row>
    <row r="619" spans="1:36" x14ac:dyDescent="0.3">
      <c r="A619" s="1" t="s">
        <v>2428</v>
      </c>
      <c r="B619" s="2">
        <v>4812070</v>
      </c>
      <c r="C619" s="3" t="s">
        <v>2919</v>
      </c>
      <c r="D619" s="4">
        <v>1090.01750975</v>
      </c>
      <c r="E619" s="3" t="s">
        <v>2920</v>
      </c>
      <c r="F619" s="3" t="s">
        <v>2921</v>
      </c>
      <c r="G619" s="3" t="s">
        <v>2941</v>
      </c>
      <c r="H619" s="3" t="s">
        <v>2941</v>
      </c>
      <c r="I619" s="3" t="s">
        <v>2942</v>
      </c>
      <c r="J619" s="4">
        <v>-40.906987999999998</v>
      </c>
      <c r="K619" s="4">
        <v>-32.398094</v>
      </c>
      <c r="L619" s="4">
        <v>-22.652937999999999</v>
      </c>
      <c r="M619" s="4">
        <v>-2.370031</v>
      </c>
      <c r="N619" s="4" t="s">
        <v>2924</v>
      </c>
      <c r="O619" s="4" t="s">
        <v>2924</v>
      </c>
      <c r="P619" s="4">
        <v>2.9822510000000002</v>
      </c>
      <c r="Q619" s="4" t="s">
        <v>2924</v>
      </c>
      <c r="R619" s="4" t="s">
        <v>2924</v>
      </c>
      <c r="S619" s="3" t="s">
        <v>6166</v>
      </c>
      <c r="T619" s="4">
        <v>12.77</v>
      </c>
      <c r="U619" s="4">
        <v>1090.01750975</v>
      </c>
      <c r="V619" s="10">
        <v>684.47650899999996</v>
      </c>
      <c r="W619" s="4">
        <v>0</v>
      </c>
      <c r="X619" s="4">
        <v>25.34</v>
      </c>
      <c r="Y619" s="4">
        <v>12.52</v>
      </c>
      <c r="Z619" s="4" t="s">
        <v>2924</v>
      </c>
      <c r="AA619" s="10" t="s">
        <v>2924</v>
      </c>
      <c r="AB619" s="10" t="s">
        <v>2924</v>
      </c>
      <c r="AC619" s="4">
        <v>42.779781999999997</v>
      </c>
      <c r="AD619" s="4">
        <v>3.9804101794997</v>
      </c>
      <c r="AE619" s="4">
        <v>5.5643999907649997</v>
      </c>
      <c r="AF619" s="4" t="s">
        <v>2924</v>
      </c>
      <c r="AG619" s="4" t="s">
        <v>2924</v>
      </c>
      <c r="AH619" s="4" t="s">
        <v>2924</v>
      </c>
      <c r="AI619" s="4">
        <v>2.9822510000000002</v>
      </c>
      <c r="AJ619" s="4">
        <v>2.9822510000000002</v>
      </c>
    </row>
    <row r="620" spans="1:36" x14ac:dyDescent="0.3">
      <c r="A620" s="1" t="s">
        <v>2018</v>
      </c>
      <c r="B620" s="2">
        <v>4234548</v>
      </c>
      <c r="C620" s="3" t="s">
        <v>2935</v>
      </c>
      <c r="D620" s="4">
        <v>1090.1050479999999</v>
      </c>
      <c r="E620" s="3" t="s">
        <v>2930</v>
      </c>
      <c r="F620" s="3" t="s">
        <v>2953</v>
      </c>
      <c r="G620" s="3" t="s">
        <v>3049</v>
      </c>
      <c r="H620" s="3" t="s">
        <v>3050</v>
      </c>
      <c r="I620" s="3" t="s">
        <v>2971</v>
      </c>
      <c r="J620" s="4">
        <v>-16.053512000000001</v>
      </c>
      <c r="K620" s="4">
        <v>-12.114846</v>
      </c>
      <c r="L620" s="4">
        <v>-7.4483779999999999</v>
      </c>
      <c r="M620" s="4">
        <v>-3.312789</v>
      </c>
      <c r="N620" s="5">
        <v>9.2279411764705905</v>
      </c>
      <c r="O620" s="4" t="s">
        <v>2924</v>
      </c>
      <c r="P620" s="4">
        <v>0.78125</v>
      </c>
      <c r="Q620" s="4" t="s">
        <v>2934</v>
      </c>
      <c r="R620" s="4" t="s">
        <v>2934</v>
      </c>
      <c r="S620" s="3" t="s">
        <v>5757</v>
      </c>
      <c r="T620" s="4">
        <v>12.55</v>
      </c>
      <c r="U620" s="4">
        <v>1090.1050479999999</v>
      </c>
      <c r="V620" s="10" t="s">
        <v>2934</v>
      </c>
      <c r="W620" s="4">
        <v>12.7490039840637</v>
      </c>
      <c r="X620" s="4">
        <v>15.24</v>
      </c>
      <c r="Y620" s="4">
        <v>12.46</v>
      </c>
      <c r="Z620" s="4">
        <v>8.8881019999999999</v>
      </c>
      <c r="AA620" s="10">
        <v>8.2549496808999994</v>
      </c>
      <c r="AB620" s="10">
        <v>10.222700096100001</v>
      </c>
      <c r="AC620" s="4" t="s">
        <v>2934</v>
      </c>
      <c r="AD620" s="4" t="s">
        <v>2934</v>
      </c>
      <c r="AE620" s="4" t="s">
        <v>2934</v>
      </c>
      <c r="AF620" s="4" t="s">
        <v>2934</v>
      </c>
      <c r="AG620" s="4" t="s">
        <v>2934</v>
      </c>
      <c r="AH620" s="4" t="s">
        <v>2934</v>
      </c>
      <c r="AI620" s="4">
        <v>0.78125</v>
      </c>
      <c r="AJ620" s="4">
        <v>0.78125</v>
      </c>
    </row>
    <row r="621" spans="1:36" x14ac:dyDescent="0.3">
      <c r="A621" s="1" t="s">
        <v>2508</v>
      </c>
      <c r="B621" s="2">
        <v>1027726</v>
      </c>
      <c r="C621" s="3" t="s">
        <v>2935</v>
      </c>
      <c r="D621" s="4">
        <v>1090.72050104</v>
      </c>
      <c r="E621" s="3" t="s">
        <v>2930</v>
      </c>
      <c r="F621" s="3" t="s">
        <v>2931</v>
      </c>
      <c r="G621" s="3" t="s">
        <v>2931</v>
      </c>
      <c r="H621" s="3" t="s">
        <v>2932</v>
      </c>
      <c r="I621" s="3" t="s">
        <v>2933</v>
      </c>
      <c r="J621" s="4">
        <v>19.195363</v>
      </c>
      <c r="K621" s="4">
        <v>10.458136</v>
      </c>
      <c r="L621" s="4">
        <v>-6.5989849999999999</v>
      </c>
      <c r="M621" s="4">
        <v>1.2159819999999999</v>
      </c>
      <c r="N621" s="4">
        <v>15.8190045248869</v>
      </c>
      <c r="O621" s="4">
        <v>11.866937999999999</v>
      </c>
      <c r="P621" s="4">
        <v>1.0781799999999999</v>
      </c>
      <c r="Q621" s="4" t="s">
        <v>2934</v>
      </c>
      <c r="R621" s="4" t="s">
        <v>2934</v>
      </c>
      <c r="S621" s="3" t="s">
        <v>6246</v>
      </c>
      <c r="T621" s="4">
        <v>34.96</v>
      </c>
      <c r="U621" s="4">
        <v>1090.72050104</v>
      </c>
      <c r="V621" s="10" t="s">
        <v>2934</v>
      </c>
      <c r="W621" s="4">
        <v>2.8604118993135002</v>
      </c>
      <c r="X621" s="4">
        <v>39.08</v>
      </c>
      <c r="Y621" s="4">
        <v>22.96</v>
      </c>
      <c r="Z621" s="4">
        <v>15.81185</v>
      </c>
      <c r="AA621" s="10">
        <v>13.012245505599999</v>
      </c>
      <c r="AB621" s="10">
        <v>13.984</v>
      </c>
      <c r="AC621" s="4" t="s">
        <v>2934</v>
      </c>
      <c r="AD621" s="4" t="s">
        <v>2934</v>
      </c>
      <c r="AE621" s="4" t="s">
        <v>2934</v>
      </c>
      <c r="AF621" s="4" t="s">
        <v>2934</v>
      </c>
      <c r="AG621" s="4" t="s">
        <v>2934</v>
      </c>
      <c r="AH621" s="4" t="s">
        <v>2934</v>
      </c>
      <c r="AI621" s="4">
        <v>1.0781799999999999</v>
      </c>
      <c r="AJ621" s="4">
        <v>1.4757279999999999</v>
      </c>
    </row>
    <row r="622" spans="1:36" x14ac:dyDescent="0.3">
      <c r="A622" s="1" t="s">
        <v>1018</v>
      </c>
      <c r="B622" s="2">
        <v>5733991</v>
      </c>
      <c r="C622" s="3" t="s">
        <v>2935</v>
      </c>
      <c r="D622" s="4">
        <v>1091.00153811</v>
      </c>
      <c r="E622" s="3" t="s">
        <v>2930</v>
      </c>
      <c r="F622" s="3" t="s">
        <v>2953</v>
      </c>
      <c r="G622" s="3" t="s">
        <v>2954</v>
      </c>
      <c r="H622" s="3" t="s">
        <v>2955</v>
      </c>
      <c r="I622" s="3"/>
      <c r="J622" s="4">
        <v>9.9325569999999992</v>
      </c>
      <c r="K622" s="4">
        <v>-8.0041049999999991</v>
      </c>
      <c r="L622" s="4">
        <v>-4.6276599999999997</v>
      </c>
      <c r="M622" s="4">
        <v>-0.33351900000000001</v>
      </c>
      <c r="N622" s="4" t="s">
        <v>2934</v>
      </c>
      <c r="O622" s="4" t="s">
        <v>2934</v>
      </c>
      <c r="P622" s="4" t="s">
        <v>2934</v>
      </c>
      <c r="Q622" s="4" t="s">
        <v>2934</v>
      </c>
      <c r="R622" s="4" t="s">
        <v>2934</v>
      </c>
      <c r="S622" s="3" t="s">
        <v>4760</v>
      </c>
      <c r="T622" s="4">
        <v>17.93</v>
      </c>
      <c r="U622" s="4">
        <v>1091.00153811</v>
      </c>
      <c r="V622" s="10" t="s">
        <v>2934</v>
      </c>
      <c r="W622" s="4">
        <v>9.2024539877300597</v>
      </c>
      <c r="X622" s="4">
        <v>19.739999999999998</v>
      </c>
      <c r="Y622" s="4">
        <v>16.27</v>
      </c>
      <c r="Z622" s="4" t="s">
        <v>2934</v>
      </c>
      <c r="AA622" s="10" t="s">
        <v>2934</v>
      </c>
      <c r="AB622" s="10" t="s">
        <v>2934</v>
      </c>
      <c r="AC622" s="4" t="s">
        <v>2934</v>
      </c>
      <c r="AD622" s="4" t="s">
        <v>2934</v>
      </c>
      <c r="AE622" s="4" t="s">
        <v>2934</v>
      </c>
      <c r="AF622" s="4" t="s">
        <v>2934</v>
      </c>
      <c r="AG622" s="4" t="s">
        <v>2934</v>
      </c>
      <c r="AH622" s="4" t="s">
        <v>2934</v>
      </c>
      <c r="AI622" s="4" t="s">
        <v>2934</v>
      </c>
      <c r="AJ622" s="4" t="s">
        <v>2934</v>
      </c>
    </row>
    <row r="623" spans="1:36" x14ac:dyDescent="0.3">
      <c r="A623" s="1" t="s">
        <v>528</v>
      </c>
      <c r="B623" s="2">
        <v>107231</v>
      </c>
      <c r="C623" s="3" t="s">
        <v>2935</v>
      </c>
      <c r="D623" s="4">
        <v>1091.7617130000001</v>
      </c>
      <c r="E623" s="3" t="s">
        <v>2976</v>
      </c>
      <c r="F623" s="3" t="s">
        <v>2977</v>
      </c>
      <c r="G623" s="3" t="s">
        <v>3127</v>
      </c>
      <c r="H623" s="3" t="s">
        <v>3150</v>
      </c>
      <c r="I623" s="3" t="s">
        <v>3276</v>
      </c>
      <c r="J623" s="4">
        <v>13.195876</v>
      </c>
      <c r="K623" s="4">
        <v>-7.9631179999999997</v>
      </c>
      <c r="L623" s="5">
        <v>-10.085983000000001</v>
      </c>
      <c r="M623" s="4">
        <v>-0.19694</v>
      </c>
      <c r="N623" s="4" t="s">
        <v>2924</v>
      </c>
      <c r="O623" s="4">
        <v>11.764286</v>
      </c>
      <c r="P623" s="4">
        <v>1.62314</v>
      </c>
      <c r="Q623" s="4">
        <v>17.417428999999998</v>
      </c>
      <c r="R623" s="4">
        <v>17.870522000000001</v>
      </c>
      <c r="S623" s="3" t="s">
        <v>4271</v>
      </c>
      <c r="T623" s="4">
        <v>65.88</v>
      </c>
      <c r="U623" s="4">
        <v>1091.7617130000001</v>
      </c>
      <c r="V623" s="10">
        <v>2231.2597129999999</v>
      </c>
      <c r="W623" s="4">
        <v>4.55373406193078</v>
      </c>
      <c r="X623" s="4">
        <v>76.16</v>
      </c>
      <c r="Y623" s="4">
        <v>52.26</v>
      </c>
      <c r="Z623" s="4" t="s">
        <v>2924</v>
      </c>
      <c r="AA623" s="10" t="s">
        <v>2924</v>
      </c>
      <c r="AB623" s="10" t="s">
        <v>2924</v>
      </c>
      <c r="AC623" s="4">
        <v>8.6268270000000005</v>
      </c>
      <c r="AD623" s="4">
        <v>8.3341104195256008</v>
      </c>
      <c r="AE623" s="4">
        <v>8.5719809028813998</v>
      </c>
      <c r="AF623" s="4">
        <v>17.417428999999998</v>
      </c>
      <c r="AG623" s="4">
        <v>16.8137963559528</v>
      </c>
      <c r="AH623" s="4">
        <v>17.053758586171799</v>
      </c>
      <c r="AI623" s="4">
        <v>1.62314</v>
      </c>
      <c r="AJ623" s="4">
        <v>1.62314</v>
      </c>
    </row>
    <row r="624" spans="1:36" x14ac:dyDescent="0.3">
      <c r="A624" s="1" t="s">
        <v>2044</v>
      </c>
      <c r="B624" s="2">
        <v>113477</v>
      </c>
      <c r="C624" s="3" t="s">
        <v>2935</v>
      </c>
      <c r="D624" s="4">
        <v>1092.43954188</v>
      </c>
      <c r="E624" s="3" t="s">
        <v>2976</v>
      </c>
      <c r="F624" s="3" t="s">
        <v>2977</v>
      </c>
      <c r="G624" s="3" t="s">
        <v>3269</v>
      </c>
      <c r="H624" s="3" t="s">
        <v>3269</v>
      </c>
      <c r="I624" s="3" t="s">
        <v>2979</v>
      </c>
      <c r="J624" s="4">
        <v>23.909986</v>
      </c>
      <c r="K624" s="4">
        <v>-11.368209</v>
      </c>
      <c r="L624" s="4">
        <v>-8.987603</v>
      </c>
      <c r="M624" s="4">
        <v>0.57077599999999995</v>
      </c>
      <c r="N624" s="4" t="s">
        <v>2924</v>
      </c>
      <c r="O624" s="4">
        <v>5.9728810000000001</v>
      </c>
      <c r="P624" s="4">
        <v>0.67077799999999999</v>
      </c>
      <c r="Q624" s="4">
        <v>13.308223</v>
      </c>
      <c r="R624" s="4">
        <v>10.331829000000001</v>
      </c>
      <c r="S624" s="3" t="s">
        <v>5783</v>
      </c>
      <c r="T624" s="4">
        <v>8.81</v>
      </c>
      <c r="U624" s="4">
        <v>1092.43954188</v>
      </c>
      <c r="V624" s="10">
        <v>3182.3155409999999</v>
      </c>
      <c r="W624" s="4">
        <v>5.6753688989784301</v>
      </c>
      <c r="X624" s="5">
        <v>11.115</v>
      </c>
      <c r="Y624" s="4">
        <v>5.93</v>
      </c>
      <c r="Z624" s="4" t="s">
        <v>2924</v>
      </c>
      <c r="AA624" s="10" t="s">
        <v>2924</v>
      </c>
      <c r="AB624" s="10" t="s">
        <v>2924</v>
      </c>
      <c r="AC624" s="4">
        <v>5.5593680000000001</v>
      </c>
      <c r="AD624" s="4">
        <v>5.7275860510571999</v>
      </c>
      <c r="AE624" s="4">
        <v>5.5529956819706001</v>
      </c>
      <c r="AF624" s="4">
        <v>13.308223</v>
      </c>
      <c r="AG624" s="4">
        <v>10.497775269601499</v>
      </c>
      <c r="AH624" s="4">
        <v>11.001707207844399</v>
      </c>
      <c r="AI624" s="4">
        <v>0.67077799999999999</v>
      </c>
      <c r="AJ624" s="4">
        <v>0.72361399999999998</v>
      </c>
    </row>
    <row r="625" spans="1:36" x14ac:dyDescent="0.3">
      <c r="A625" s="1" t="s">
        <v>874</v>
      </c>
      <c r="B625" s="2">
        <v>26484129</v>
      </c>
      <c r="C625" s="3" t="s">
        <v>2919</v>
      </c>
      <c r="D625" s="4">
        <v>1092.97954342</v>
      </c>
      <c r="E625" s="3" t="s">
        <v>2920</v>
      </c>
      <c r="F625" s="3" t="s">
        <v>2921</v>
      </c>
      <c r="G625" s="3" t="s">
        <v>3109</v>
      </c>
      <c r="H625" s="3" t="s">
        <v>3109</v>
      </c>
      <c r="I625" s="3" t="s">
        <v>3048</v>
      </c>
      <c r="J625" s="4">
        <v>61.632947999999999</v>
      </c>
      <c r="K625" s="4">
        <v>-7.293825</v>
      </c>
      <c r="L625" s="4">
        <v>-11.963794</v>
      </c>
      <c r="M625" s="4">
        <v>-0.44503799999999999</v>
      </c>
      <c r="N625" s="4" t="s">
        <v>2924</v>
      </c>
      <c r="O625" s="4" t="s">
        <v>2924</v>
      </c>
      <c r="P625" s="4">
        <v>3.6654100000000001</v>
      </c>
      <c r="Q625" s="4" t="s">
        <v>2924</v>
      </c>
      <c r="R625" s="4" t="s">
        <v>2924</v>
      </c>
      <c r="S625" s="3" t="s">
        <v>4617</v>
      </c>
      <c r="T625" s="4">
        <v>22.37</v>
      </c>
      <c r="U625" s="4">
        <v>1092.97954342</v>
      </c>
      <c r="V625" s="10">
        <v>801.23054300000001</v>
      </c>
      <c r="W625" s="4">
        <v>0</v>
      </c>
      <c r="X625" s="4">
        <v>30.03</v>
      </c>
      <c r="Y625" s="5">
        <v>10.9001</v>
      </c>
      <c r="Z625" s="4" t="s">
        <v>2924</v>
      </c>
      <c r="AA625" s="10" t="s">
        <v>2924</v>
      </c>
      <c r="AB625" s="10" t="s">
        <v>2924</v>
      </c>
      <c r="AC625" s="4" t="s">
        <v>2934</v>
      </c>
      <c r="AD625" s="4" t="s">
        <v>2934</v>
      </c>
      <c r="AE625" s="4" t="s">
        <v>2934</v>
      </c>
      <c r="AF625" s="4" t="s">
        <v>2924</v>
      </c>
      <c r="AG625" s="4" t="s">
        <v>2924</v>
      </c>
      <c r="AH625" s="4" t="s">
        <v>2924</v>
      </c>
      <c r="AI625" s="4">
        <v>3.6654100000000001</v>
      </c>
      <c r="AJ625" s="4">
        <v>3.6654100000000001</v>
      </c>
    </row>
    <row r="626" spans="1:36" x14ac:dyDescent="0.3">
      <c r="A626" s="1" t="s">
        <v>738</v>
      </c>
      <c r="B626" s="2">
        <v>4122365</v>
      </c>
      <c r="C626" s="3" t="s">
        <v>2935</v>
      </c>
      <c r="D626" s="4">
        <v>1095.8041611000001</v>
      </c>
      <c r="E626" s="3" t="s">
        <v>3093</v>
      </c>
      <c r="F626" s="3" t="s">
        <v>3093</v>
      </c>
      <c r="G626" s="3" t="s">
        <v>3094</v>
      </c>
      <c r="H626" s="3" t="s">
        <v>3299</v>
      </c>
      <c r="I626" s="3" t="s">
        <v>3300</v>
      </c>
      <c r="J626" s="4">
        <v>-32.790697999999999</v>
      </c>
      <c r="K626" s="4">
        <v>-8.2053999999999991</v>
      </c>
      <c r="L626" s="4">
        <v>-9.4989559999999997</v>
      </c>
      <c r="M626" s="4">
        <v>8.7829359999999994</v>
      </c>
      <c r="N626" s="4" t="s">
        <v>2924</v>
      </c>
      <c r="O626" s="4" t="s">
        <v>2924</v>
      </c>
      <c r="P626" s="4">
        <v>1.569941</v>
      </c>
      <c r="Q626" s="4">
        <v>8.4985890000000008</v>
      </c>
      <c r="R626" s="4">
        <v>7.7186310000000002</v>
      </c>
      <c r="S626" s="3" t="s">
        <v>4481</v>
      </c>
      <c r="T626" s="4">
        <v>17.34</v>
      </c>
      <c r="U626" s="4">
        <v>1095.8041611000001</v>
      </c>
      <c r="V626" s="10">
        <v>3363.1041610000002</v>
      </c>
      <c r="W626" s="4">
        <v>5.8823529411764701</v>
      </c>
      <c r="X626" s="4">
        <v>33.6</v>
      </c>
      <c r="Y626" s="4">
        <v>15.36</v>
      </c>
      <c r="Z626" s="4" t="s">
        <v>2924</v>
      </c>
      <c r="AA626" s="10" t="s">
        <v>2924</v>
      </c>
      <c r="AB626" s="10" t="s">
        <v>2924</v>
      </c>
      <c r="AC626" s="4">
        <v>0.24245900000000001</v>
      </c>
      <c r="AD626" s="4">
        <v>0.31662672670850001</v>
      </c>
      <c r="AE626" s="4">
        <v>0.27456019378610003</v>
      </c>
      <c r="AF626" s="4">
        <v>8.4985890000000008</v>
      </c>
      <c r="AG626" s="4">
        <v>8.1023152702831993</v>
      </c>
      <c r="AH626" s="4">
        <v>9.6900279993661993</v>
      </c>
      <c r="AI626" s="4">
        <v>1.569941</v>
      </c>
      <c r="AJ626" s="4" t="s">
        <v>2924</v>
      </c>
    </row>
    <row r="627" spans="1:36" x14ac:dyDescent="0.3">
      <c r="A627" s="1" t="s">
        <v>2873</v>
      </c>
      <c r="B627" s="2">
        <v>4910878</v>
      </c>
      <c r="C627" s="3" t="s">
        <v>2956</v>
      </c>
      <c r="D627" s="4">
        <v>1096.228926</v>
      </c>
      <c r="E627" s="3" t="s">
        <v>2925</v>
      </c>
      <c r="F627" s="3" t="s">
        <v>3011</v>
      </c>
      <c r="G627" s="3" t="s">
        <v>3012</v>
      </c>
      <c r="H627" s="3" t="s">
        <v>3013</v>
      </c>
      <c r="I627" s="3" t="s">
        <v>3100</v>
      </c>
      <c r="J627" s="4">
        <v>-26.369544999999999</v>
      </c>
      <c r="K627" s="5">
        <v>-8.9343129999999995</v>
      </c>
      <c r="L627" s="4">
        <v>-8.7666819999999994</v>
      </c>
      <c r="M627" s="4">
        <v>-2.4360240000000002</v>
      </c>
      <c r="N627" s="4">
        <v>22.657143000000001</v>
      </c>
      <c r="O627" s="4">
        <v>34.478261000000003</v>
      </c>
      <c r="P627" s="4">
        <v>5.0120089999999999</v>
      </c>
      <c r="Q627" s="4">
        <v>14.156789</v>
      </c>
      <c r="R627" s="4">
        <v>48.999583000000001</v>
      </c>
      <c r="S627" s="3" t="s">
        <v>6611</v>
      </c>
      <c r="T627" s="4">
        <v>39.65</v>
      </c>
      <c r="U627" s="4">
        <v>1096.228926</v>
      </c>
      <c r="V627" s="10">
        <v>1095.593926</v>
      </c>
      <c r="W627" s="4">
        <v>0</v>
      </c>
      <c r="X627" s="4">
        <v>60.490400000000001</v>
      </c>
      <c r="Y627" s="4">
        <v>30.75</v>
      </c>
      <c r="Z627" s="4">
        <v>22.657143000000001</v>
      </c>
      <c r="AA627" s="10">
        <v>20.7591623036</v>
      </c>
      <c r="AB627" s="10">
        <v>23.957703927400001</v>
      </c>
      <c r="AC627" s="4">
        <v>2.6184630000000002</v>
      </c>
      <c r="AD627" s="4">
        <v>2.3548028507973999</v>
      </c>
      <c r="AE627" s="4">
        <v>2.6091719857775999</v>
      </c>
      <c r="AF627" s="4">
        <v>14.156789</v>
      </c>
      <c r="AG627" s="4">
        <v>12.0591461249487</v>
      </c>
      <c r="AH627" s="4">
        <v>15.1020583629697</v>
      </c>
      <c r="AI627" s="4">
        <v>5.0120089999999999</v>
      </c>
      <c r="AJ627" s="4">
        <v>7.7320589999999996</v>
      </c>
    </row>
    <row r="628" spans="1:36" x14ac:dyDescent="0.3">
      <c r="A628" s="1" t="s">
        <v>391</v>
      </c>
      <c r="B628" s="2">
        <v>5270726</v>
      </c>
      <c r="C628" s="3" t="s">
        <v>2935</v>
      </c>
      <c r="D628" s="4">
        <v>1097.9399917200001</v>
      </c>
      <c r="E628" s="3" t="s">
        <v>2945</v>
      </c>
      <c r="F628" s="3" t="s">
        <v>2946</v>
      </c>
      <c r="G628" s="3" t="s">
        <v>2947</v>
      </c>
      <c r="H628" s="3" t="s">
        <v>2989</v>
      </c>
      <c r="I628" s="3" t="s">
        <v>2949</v>
      </c>
      <c r="J628" s="4">
        <v>68.235293999999996</v>
      </c>
      <c r="K628" s="4">
        <v>9.7186699999999995</v>
      </c>
      <c r="L628" s="4">
        <v>-17.341041000000001</v>
      </c>
      <c r="M628" s="4">
        <v>-2.5</v>
      </c>
      <c r="N628" s="4" t="s">
        <v>2924</v>
      </c>
      <c r="O628" s="4" t="s">
        <v>2924</v>
      </c>
      <c r="P628" s="4" t="s">
        <v>2924</v>
      </c>
      <c r="Q628" s="4" t="s">
        <v>2924</v>
      </c>
      <c r="R628" s="4">
        <v>186.33275699999999</v>
      </c>
      <c r="S628" s="3" t="s">
        <v>4136</v>
      </c>
      <c r="T628" s="5">
        <v>4.29</v>
      </c>
      <c r="U628" s="4">
        <v>1097.9399917200001</v>
      </c>
      <c r="V628" s="10">
        <v>1174.6649910000001</v>
      </c>
      <c r="W628" s="4">
        <v>0</v>
      </c>
      <c r="X628" s="5">
        <v>5.5250000000000004</v>
      </c>
      <c r="Y628" s="5">
        <v>2.08</v>
      </c>
      <c r="Z628" s="4" t="s">
        <v>2924</v>
      </c>
      <c r="AA628" s="10">
        <v>75.9292035398</v>
      </c>
      <c r="AB628" s="10" t="s">
        <v>2924</v>
      </c>
      <c r="AC628" s="4">
        <v>7.4955489999999996</v>
      </c>
      <c r="AD628" s="4">
        <v>6.3740374683242003</v>
      </c>
      <c r="AE628" s="4">
        <v>7.2514249008525002</v>
      </c>
      <c r="AF628" s="4" t="s">
        <v>2924</v>
      </c>
      <c r="AG628" s="4">
        <v>81.523571611989794</v>
      </c>
      <c r="AH628" s="4" t="s">
        <v>2924</v>
      </c>
      <c r="AI628" s="4" t="s">
        <v>2924</v>
      </c>
      <c r="AJ628" s="4" t="s">
        <v>2924</v>
      </c>
    </row>
    <row r="629" spans="1:36" x14ac:dyDescent="0.3">
      <c r="A629" s="1" t="s">
        <v>1023</v>
      </c>
      <c r="B629" s="2">
        <v>1017718</v>
      </c>
      <c r="C629" s="3" t="s">
        <v>2919</v>
      </c>
      <c r="D629" s="4">
        <v>1098.3741038000001</v>
      </c>
      <c r="E629" s="3" t="s">
        <v>2930</v>
      </c>
      <c r="F629" s="3" t="s">
        <v>2931</v>
      </c>
      <c r="G629" s="3" t="s">
        <v>2931</v>
      </c>
      <c r="H629" s="3" t="s">
        <v>2932</v>
      </c>
      <c r="I629" s="3" t="s">
        <v>2933</v>
      </c>
      <c r="J629" s="4">
        <v>16.764706</v>
      </c>
      <c r="K629" s="4">
        <v>-6.7199249999999999</v>
      </c>
      <c r="L629" s="4">
        <v>3.0633439999999998</v>
      </c>
      <c r="M629" s="4">
        <v>-0.82438199999999995</v>
      </c>
      <c r="N629" s="4">
        <v>12.9738562091503</v>
      </c>
      <c r="O629" s="4">
        <v>8.1020409999999998</v>
      </c>
      <c r="P629" s="4">
        <v>1.062122</v>
      </c>
      <c r="Q629" s="4" t="s">
        <v>2934</v>
      </c>
      <c r="R629" s="4" t="s">
        <v>2934</v>
      </c>
      <c r="S629" s="3" t="s">
        <v>4765</v>
      </c>
      <c r="T629" s="4">
        <v>39.700000000000003</v>
      </c>
      <c r="U629" s="4">
        <v>1098.3741038000001</v>
      </c>
      <c r="V629" s="10" t="s">
        <v>2934</v>
      </c>
      <c r="W629" s="4">
        <v>0</v>
      </c>
      <c r="X629" s="4">
        <v>44.37</v>
      </c>
      <c r="Y629" s="4">
        <v>33</v>
      </c>
      <c r="Z629" s="4">
        <v>13.003603</v>
      </c>
      <c r="AA629" s="10">
        <v>12.291021671799999</v>
      </c>
      <c r="AB629" s="10">
        <v>12.8896103896</v>
      </c>
      <c r="AC629" s="4" t="s">
        <v>2934</v>
      </c>
      <c r="AD629" s="4" t="s">
        <v>2934</v>
      </c>
      <c r="AE629" s="4" t="s">
        <v>2934</v>
      </c>
      <c r="AF629" s="4" t="s">
        <v>2934</v>
      </c>
      <c r="AG629" s="4" t="s">
        <v>2934</v>
      </c>
      <c r="AH629" s="4" t="s">
        <v>2934</v>
      </c>
      <c r="AI629" s="4">
        <v>1.062122</v>
      </c>
      <c r="AJ629" s="4">
        <v>1.1788110000000001</v>
      </c>
    </row>
    <row r="630" spans="1:36" x14ac:dyDescent="0.3">
      <c r="A630" s="1" t="s">
        <v>1316</v>
      </c>
      <c r="B630" s="2">
        <v>4076899</v>
      </c>
      <c r="C630" s="3" t="s">
        <v>2919</v>
      </c>
      <c r="D630" s="4">
        <v>1098.6489715499999</v>
      </c>
      <c r="E630" s="3" t="s">
        <v>2920</v>
      </c>
      <c r="F630" s="3" t="s">
        <v>2921</v>
      </c>
      <c r="G630" s="3" t="s">
        <v>3109</v>
      </c>
      <c r="H630" s="3" t="s">
        <v>3109</v>
      </c>
      <c r="I630" s="3" t="s">
        <v>3048</v>
      </c>
      <c r="J630" s="4">
        <v>9.4139649999999993</v>
      </c>
      <c r="K630" s="4">
        <v>-9.1614909999999998</v>
      </c>
      <c r="L630" s="4">
        <v>-7.8740160000000001</v>
      </c>
      <c r="M630" s="4">
        <v>-1.625561</v>
      </c>
      <c r="N630" s="4">
        <v>17.727273</v>
      </c>
      <c r="O630" s="4">
        <v>6.8128880000000001</v>
      </c>
      <c r="P630" s="4">
        <v>1.6434120000000001</v>
      </c>
      <c r="Q630" s="4">
        <v>6.1128049999999998</v>
      </c>
      <c r="R630" s="4">
        <v>9.57958</v>
      </c>
      <c r="S630" s="3" t="s">
        <v>5058</v>
      </c>
      <c r="T630" s="4">
        <v>17.55</v>
      </c>
      <c r="U630" s="4">
        <v>1098.6489715499999</v>
      </c>
      <c r="V630" s="10">
        <v>1359.9829709999999</v>
      </c>
      <c r="W630" s="4">
        <v>0</v>
      </c>
      <c r="X630" s="4">
        <v>21.28</v>
      </c>
      <c r="Y630" s="4">
        <v>14.324999999999999</v>
      </c>
      <c r="Z630" s="4">
        <v>17.727273</v>
      </c>
      <c r="AA630" s="10">
        <v>11.037735849000001</v>
      </c>
      <c r="AB630" s="10">
        <v>41.294117647</v>
      </c>
      <c r="AC630" s="4">
        <v>3.8554279999999999</v>
      </c>
      <c r="AD630" s="4">
        <v>3.9711590118697999</v>
      </c>
      <c r="AE630" s="4">
        <v>3.8450346015038002</v>
      </c>
      <c r="AF630" s="4">
        <v>6.1128049999999998</v>
      </c>
      <c r="AG630" s="4">
        <v>8.1852327584338997</v>
      </c>
      <c r="AH630" s="4">
        <v>6.3677663890098</v>
      </c>
      <c r="AI630" s="4">
        <v>1.6434120000000001</v>
      </c>
      <c r="AJ630" s="4">
        <v>2.4985759999999999</v>
      </c>
    </row>
    <row r="631" spans="1:36" x14ac:dyDescent="0.3">
      <c r="A631" s="1" t="s">
        <v>2715</v>
      </c>
      <c r="B631" s="2">
        <v>10726901</v>
      </c>
      <c r="C631" s="3" t="s">
        <v>2940</v>
      </c>
      <c r="D631" s="4">
        <v>1099.0416</v>
      </c>
      <c r="E631" s="3" t="s">
        <v>2930</v>
      </c>
      <c r="F631" s="3" t="s">
        <v>2953</v>
      </c>
      <c r="G631" s="3" t="s">
        <v>2954</v>
      </c>
      <c r="H631" s="3" t="s">
        <v>2955</v>
      </c>
      <c r="I631" s="3"/>
      <c r="J631" s="4">
        <v>-1.733854</v>
      </c>
      <c r="K631" s="4">
        <v>-3.763973</v>
      </c>
      <c r="L631" s="4">
        <v>-2.4526680000000001</v>
      </c>
      <c r="M631" s="4">
        <v>-1.534675</v>
      </c>
      <c r="N631" s="4" t="s">
        <v>2934</v>
      </c>
      <c r="O631" s="4" t="s">
        <v>2934</v>
      </c>
      <c r="P631" s="4" t="s">
        <v>2934</v>
      </c>
      <c r="Q631" s="4" t="s">
        <v>2934</v>
      </c>
      <c r="R631" s="4" t="s">
        <v>2934</v>
      </c>
      <c r="S631" s="3" t="s">
        <v>6453</v>
      </c>
      <c r="T631" s="4">
        <v>68.010000000000005</v>
      </c>
      <c r="U631" s="4">
        <v>1099.0416</v>
      </c>
      <c r="V631" s="10" t="s">
        <v>2934</v>
      </c>
      <c r="W631" s="4">
        <v>13.924445097751001</v>
      </c>
      <c r="X631" s="4">
        <v>70.900000000000006</v>
      </c>
      <c r="Y631" s="4">
        <v>66.88</v>
      </c>
      <c r="Z631" s="4" t="s">
        <v>2934</v>
      </c>
      <c r="AA631" s="10" t="s">
        <v>2934</v>
      </c>
      <c r="AB631" s="10" t="s">
        <v>2934</v>
      </c>
      <c r="AC631" s="4" t="s">
        <v>2934</v>
      </c>
      <c r="AD631" s="4" t="s">
        <v>2934</v>
      </c>
      <c r="AE631" s="4" t="s">
        <v>2934</v>
      </c>
      <c r="AF631" s="4" t="s">
        <v>2934</v>
      </c>
      <c r="AG631" s="4" t="s">
        <v>2934</v>
      </c>
      <c r="AH631" s="4" t="s">
        <v>2934</v>
      </c>
      <c r="AI631" s="4" t="s">
        <v>2934</v>
      </c>
      <c r="AJ631" s="4" t="s">
        <v>2934</v>
      </c>
    </row>
    <row r="632" spans="1:36" x14ac:dyDescent="0.3">
      <c r="A632" s="1" t="s">
        <v>2714</v>
      </c>
      <c r="B632" s="2">
        <v>7919925</v>
      </c>
      <c r="C632" s="3" t="s">
        <v>2940</v>
      </c>
      <c r="D632" s="4">
        <v>1099.8344999999999</v>
      </c>
      <c r="E632" s="3" t="s">
        <v>2930</v>
      </c>
      <c r="F632" s="3" t="s">
        <v>2953</v>
      </c>
      <c r="G632" s="3" t="s">
        <v>2954</v>
      </c>
      <c r="H632" s="3" t="s">
        <v>2955</v>
      </c>
      <c r="I632" s="3"/>
      <c r="J632" s="4">
        <v>-2.4519289999999998</v>
      </c>
      <c r="K632" s="4">
        <v>-4.8703750000000001</v>
      </c>
      <c r="L632" s="4">
        <v>-2.4645160000000002</v>
      </c>
      <c r="M632" s="4">
        <v>-0.63099799999999995</v>
      </c>
      <c r="N632" s="4" t="s">
        <v>2934</v>
      </c>
      <c r="O632" s="4" t="s">
        <v>2934</v>
      </c>
      <c r="P632" s="4" t="s">
        <v>2934</v>
      </c>
      <c r="Q632" s="4" t="s">
        <v>2934</v>
      </c>
      <c r="R632" s="4" t="s">
        <v>2934</v>
      </c>
      <c r="S632" s="3" t="s">
        <v>6452</v>
      </c>
      <c r="T632" s="4">
        <v>75.59</v>
      </c>
      <c r="U632" s="4">
        <v>1099.8344999999999</v>
      </c>
      <c r="V632" s="10" t="s">
        <v>2934</v>
      </c>
      <c r="W632" s="4">
        <v>4.9171738555173299</v>
      </c>
      <c r="X632" s="4">
        <v>79.92</v>
      </c>
      <c r="Y632" s="4">
        <v>73.95</v>
      </c>
      <c r="Z632" s="4" t="s">
        <v>2934</v>
      </c>
      <c r="AA632" s="10" t="s">
        <v>2934</v>
      </c>
      <c r="AB632" s="10" t="s">
        <v>2934</v>
      </c>
      <c r="AC632" s="4" t="s">
        <v>2934</v>
      </c>
      <c r="AD632" s="4" t="s">
        <v>2934</v>
      </c>
      <c r="AE632" s="4" t="s">
        <v>2934</v>
      </c>
      <c r="AF632" s="4" t="s">
        <v>2934</v>
      </c>
      <c r="AG632" s="4" t="s">
        <v>2934</v>
      </c>
      <c r="AH632" s="4" t="s">
        <v>2934</v>
      </c>
      <c r="AI632" s="4" t="s">
        <v>2934</v>
      </c>
      <c r="AJ632" s="4" t="s">
        <v>2934</v>
      </c>
    </row>
    <row r="633" spans="1:36" x14ac:dyDescent="0.3">
      <c r="A633" s="1" t="s">
        <v>2106</v>
      </c>
      <c r="B633" s="2">
        <v>5185778</v>
      </c>
      <c r="C633" s="3" t="s">
        <v>2935</v>
      </c>
      <c r="D633" s="4">
        <v>1100.6872894999999</v>
      </c>
      <c r="E633" s="3" t="s">
        <v>3102</v>
      </c>
      <c r="F633" s="3" t="s">
        <v>3103</v>
      </c>
      <c r="G633" s="3" t="s">
        <v>3104</v>
      </c>
      <c r="H633" s="3" t="s">
        <v>3104</v>
      </c>
      <c r="I633" s="3" t="s">
        <v>3205</v>
      </c>
      <c r="J633" s="4">
        <v>101.201201</v>
      </c>
      <c r="K633" s="4">
        <v>1.5151520000000001</v>
      </c>
      <c r="L633" s="4">
        <v>0.90361499999999995</v>
      </c>
      <c r="M633" s="4">
        <v>0.60060100000000005</v>
      </c>
      <c r="N633" s="4" t="s">
        <v>2924</v>
      </c>
      <c r="O633" s="4">
        <v>117.955675</v>
      </c>
      <c r="P633" s="4">
        <v>2.5278559999999999</v>
      </c>
      <c r="Q633" s="4" t="s">
        <v>2924</v>
      </c>
      <c r="R633" s="4">
        <v>96.092312000000007</v>
      </c>
      <c r="S633" s="3" t="s">
        <v>5845</v>
      </c>
      <c r="T633" s="4">
        <v>6.7</v>
      </c>
      <c r="U633" s="4">
        <v>1100.6872894999999</v>
      </c>
      <c r="V633" s="10">
        <v>878.21990900000003</v>
      </c>
      <c r="W633" s="4">
        <v>0</v>
      </c>
      <c r="X633" s="4">
        <v>6.7</v>
      </c>
      <c r="Y633" s="5">
        <v>3.15</v>
      </c>
      <c r="Z633" s="4" t="s">
        <v>2924</v>
      </c>
      <c r="AA633" s="10" t="s">
        <v>2934</v>
      </c>
      <c r="AB633" s="10" t="s">
        <v>2934</v>
      </c>
      <c r="AC633" s="4">
        <v>7.5435540000000003</v>
      </c>
      <c r="AD633" s="4">
        <v>6.4596202278892996</v>
      </c>
      <c r="AE633" s="4">
        <v>7.0235741276767003</v>
      </c>
      <c r="AF633" s="4" t="s">
        <v>2924</v>
      </c>
      <c r="AG633" s="4">
        <v>33.533497809706397</v>
      </c>
      <c r="AH633" s="4">
        <v>45.079061321361998</v>
      </c>
      <c r="AI633" s="4">
        <v>2.5278559999999999</v>
      </c>
      <c r="AJ633" s="4">
        <v>7.062665</v>
      </c>
    </row>
    <row r="634" spans="1:36" x14ac:dyDescent="0.3">
      <c r="A634" s="1" t="s">
        <v>711</v>
      </c>
      <c r="B634" s="2">
        <v>14836300</v>
      </c>
      <c r="C634" s="3" t="s">
        <v>2935</v>
      </c>
      <c r="D634" s="4">
        <v>1101.80124424</v>
      </c>
      <c r="E634" s="3" t="s">
        <v>2936</v>
      </c>
      <c r="F634" s="3" t="s">
        <v>2937</v>
      </c>
      <c r="G634" s="3" t="s">
        <v>3037</v>
      </c>
      <c r="H634" s="3" t="s">
        <v>3037</v>
      </c>
      <c r="I634" s="3" t="s">
        <v>3388</v>
      </c>
      <c r="J634" s="4">
        <v>-23.624596</v>
      </c>
      <c r="K634" s="4">
        <v>31.111111000000001</v>
      </c>
      <c r="L634" s="4">
        <v>-21.333333</v>
      </c>
      <c r="M634" s="4">
        <v>-4.2596350000000003</v>
      </c>
      <c r="N634" s="4" t="s">
        <v>2924</v>
      </c>
      <c r="O634" s="4" t="s">
        <v>2924</v>
      </c>
      <c r="P634" s="4">
        <v>1.315496</v>
      </c>
      <c r="Q634" s="4">
        <v>18.691735999999999</v>
      </c>
      <c r="R634" s="4" t="s">
        <v>2924</v>
      </c>
      <c r="S634" s="3" t="s">
        <v>4454</v>
      </c>
      <c r="T634" s="4">
        <v>4.72</v>
      </c>
      <c r="U634" s="4">
        <v>1101.80124424</v>
      </c>
      <c r="V634" s="10">
        <v>3635.9492439999999</v>
      </c>
      <c r="W634" s="4">
        <v>0</v>
      </c>
      <c r="X634" s="4">
        <v>7</v>
      </c>
      <c r="Y634" s="5">
        <v>3.03</v>
      </c>
      <c r="Z634" s="4" t="s">
        <v>2924</v>
      </c>
      <c r="AA634" s="10" t="s">
        <v>2924</v>
      </c>
      <c r="AB634" s="10" t="s">
        <v>2924</v>
      </c>
      <c r="AC634" s="4">
        <v>2.0162819999999999</v>
      </c>
      <c r="AD634" s="4">
        <v>1.9593980985596999</v>
      </c>
      <c r="AE634" s="4">
        <v>1.9923719713954999</v>
      </c>
      <c r="AF634" s="4">
        <v>18.691735999999999</v>
      </c>
      <c r="AG634" s="4">
        <v>9.8351806401126005</v>
      </c>
      <c r="AH634" s="4">
        <v>10.590859186124201</v>
      </c>
      <c r="AI634" s="4">
        <v>1.315496</v>
      </c>
      <c r="AJ634" s="4" t="s">
        <v>2924</v>
      </c>
    </row>
    <row r="635" spans="1:36" x14ac:dyDescent="0.3">
      <c r="A635" s="1" t="s">
        <v>2217</v>
      </c>
      <c r="B635" s="2">
        <v>19273577</v>
      </c>
      <c r="C635" s="3" t="s">
        <v>2919</v>
      </c>
      <c r="D635" s="4">
        <v>1102.3</v>
      </c>
      <c r="E635" s="3" t="s">
        <v>2930</v>
      </c>
      <c r="F635" s="3" t="s">
        <v>2957</v>
      </c>
      <c r="G635" s="3" t="s">
        <v>2957</v>
      </c>
      <c r="H635" s="3" t="s">
        <v>3113</v>
      </c>
      <c r="I635" s="3" t="s">
        <v>3114</v>
      </c>
      <c r="J635" s="4">
        <v>596.564886</v>
      </c>
      <c r="K635" s="4">
        <v>94.407456999999994</v>
      </c>
      <c r="L635" s="4">
        <v>-26.307289000000001</v>
      </c>
      <c r="M635" s="4">
        <v>-0.30046400000000001</v>
      </c>
      <c r="N635" s="4" t="s">
        <v>2924</v>
      </c>
      <c r="O635" s="4">
        <v>6.5156020789655802</v>
      </c>
      <c r="P635" s="5">
        <v>6.0196259999999997</v>
      </c>
      <c r="Q635" s="4">
        <v>18.758928999999998</v>
      </c>
      <c r="R635" s="4">
        <v>42.768447999999999</v>
      </c>
      <c r="S635" s="3" t="s">
        <v>5956</v>
      </c>
      <c r="T635" s="4">
        <v>73</v>
      </c>
      <c r="U635" s="4">
        <v>1102.3</v>
      </c>
      <c r="V635" s="10">
        <v>840.4</v>
      </c>
      <c r="W635" s="4">
        <v>0</v>
      </c>
      <c r="X635" s="4">
        <v>118.15</v>
      </c>
      <c r="Y635" s="5">
        <v>7.22</v>
      </c>
      <c r="Z635" s="4" t="s">
        <v>2924</v>
      </c>
      <c r="AA635" s="10" t="s">
        <v>2924</v>
      </c>
      <c r="AB635" s="10" t="s">
        <v>2924</v>
      </c>
      <c r="AC635" s="4">
        <v>0.80451799999999996</v>
      </c>
      <c r="AD635" s="4">
        <v>0.70591618916809995</v>
      </c>
      <c r="AE635" s="4">
        <v>0.73997052022249998</v>
      </c>
      <c r="AF635" s="4">
        <v>18.758928999999998</v>
      </c>
      <c r="AG635" s="4">
        <v>16.223938223938202</v>
      </c>
      <c r="AH635" s="4">
        <v>10.1702303416793</v>
      </c>
      <c r="AI635" s="5">
        <v>6.0196259999999997</v>
      </c>
      <c r="AJ635" s="5">
        <v>6.0196259999999997</v>
      </c>
    </row>
    <row r="636" spans="1:36" x14ac:dyDescent="0.3">
      <c r="A636" s="1" t="s">
        <v>853</v>
      </c>
      <c r="B636" s="2">
        <v>4231646</v>
      </c>
      <c r="C636" s="3" t="s">
        <v>2935</v>
      </c>
      <c r="D636" s="4">
        <v>1104.2599444800001</v>
      </c>
      <c r="E636" s="3" t="s">
        <v>2930</v>
      </c>
      <c r="F636" s="3" t="s">
        <v>2953</v>
      </c>
      <c r="G636" s="3" t="s">
        <v>3049</v>
      </c>
      <c r="H636" s="3" t="s">
        <v>3050</v>
      </c>
      <c r="I636" s="3" t="s">
        <v>2971</v>
      </c>
      <c r="J636" s="4">
        <v>-4.1699450000000002</v>
      </c>
      <c r="K636" s="4">
        <v>-6.451613</v>
      </c>
      <c r="L636" s="4">
        <v>-2.3255810000000001</v>
      </c>
      <c r="M636" s="4">
        <v>0.41220099999999998</v>
      </c>
      <c r="N636" s="4">
        <v>9.2977099236641205</v>
      </c>
      <c r="O636" s="4" t="s">
        <v>2924</v>
      </c>
      <c r="P636" s="4">
        <v>0.88222500000000004</v>
      </c>
      <c r="Q636" s="4" t="s">
        <v>2934</v>
      </c>
      <c r="R636" s="4" t="s">
        <v>2934</v>
      </c>
      <c r="S636" s="3" t="s">
        <v>4596</v>
      </c>
      <c r="T636" s="4">
        <v>12.18</v>
      </c>
      <c r="U636" s="4">
        <v>1104.2599444800001</v>
      </c>
      <c r="V636" s="10" t="s">
        <v>2934</v>
      </c>
      <c r="W636" s="4">
        <v>12.807881773399</v>
      </c>
      <c r="X636" s="4">
        <v>13.46</v>
      </c>
      <c r="Y636" s="4">
        <v>10.88</v>
      </c>
      <c r="Z636" s="4">
        <v>9.2553190000000001</v>
      </c>
      <c r="AA636" s="10">
        <v>7.7421815407999999</v>
      </c>
      <c r="AB636" s="10">
        <v>8.8019771929000008</v>
      </c>
      <c r="AC636" s="4" t="s">
        <v>2934</v>
      </c>
      <c r="AD636" s="4" t="s">
        <v>2934</v>
      </c>
      <c r="AE636" s="4" t="s">
        <v>2934</v>
      </c>
      <c r="AF636" s="4" t="s">
        <v>2934</v>
      </c>
      <c r="AG636" s="4" t="s">
        <v>2934</v>
      </c>
      <c r="AH636" s="4" t="s">
        <v>2934</v>
      </c>
      <c r="AI636" s="4">
        <v>0.88222500000000004</v>
      </c>
      <c r="AJ636" s="4">
        <v>0.883826</v>
      </c>
    </row>
    <row r="637" spans="1:36" x14ac:dyDescent="0.3">
      <c r="A637" s="1" t="s">
        <v>2247</v>
      </c>
      <c r="B637" s="2">
        <v>4199608</v>
      </c>
      <c r="C637" s="3" t="s">
        <v>2935</v>
      </c>
      <c r="D637" s="4">
        <v>1104.3896606000001</v>
      </c>
      <c r="E637" s="3" t="s">
        <v>2925</v>
      </c>
      <c r="F637" s="3" t="s">
        <v>2926</v>
      </c>
      <c r="G637" s="3" t="s">
        <v>2927</v>
      </c>
      <c r="H637" s="3" t="s">
        <v>2928</v>
      </c>
      <c r="I637" s="3" t="s">
        <v>3609</v>
      </c>
      <c r="J637" s="4">
        <v>-18.373494000000001</v>
      </c>
      <c r="K637" s="4">
        <v>-19.225037</v>
      </c>
      <c r="L637" s="4">
        <v>-23.338048000000001</v>
      </c>
      <c r="M637" s="4">
        <v>-6.1471859999999996</v>
      </c>
      <c r="N637" s="5">
        <v>7.5804200000000002</v>
      </c>
      <c r="O637" s="4">
        <v>7.7483919999999999</v>
      </c>
      <c r="P637" s="4">
        <v>1.7566029999999999</v>
      </c>
      <c r="Q637" s="4">
        <v>4.0374600000000003</v>
      </c>
      <c r="R637" s="4">
        <v>18.723102000000001</v>
      </c>
      <c r="S637" s="3" t="s">
        <v>5986</v>
      </c>
      <c r="T637" s="4">
        <v>10.84</v>
      </c>
      <c r="U637" s="4">
        <v>1104.3896606000001</v>
      </c>
      <c r="V637" s="10">
        <v>2595.1296600000001</v>
      </c>
      <c r="W637" s="4">
        <v>0</v>
      </c>
      <c r="X637" s="4">
        <v>14.79</v>
      </c>
      <c r="Y637" s="5">
        <v>9.06</v>
      </c>
      <c r="Z637" s="5">
        <v>7.5804200000000002</v>
      </c>
      <c r="AA637" s="10">
        <v>5.8806616286000004</v>
      </c>
      <c r="AB637" s="10">
        <v>5.8806616286000004</v>
      </c>
      <c r="AC637" s="4">
        <v>0.69817300000000004</v>
      </c>
      <c r="AD637" s="4">
        <v>0.6908421069913</v>
      </c>
      <c r="AE637" s="4">
        <v>0.6908421069913</v>
      </c>
      <c r="AF637" s="4">
        <v>4.0374600000000003</v>
      </c>
      <c r="AG637" s="4">
        <v>5.7522545938157998</v>
      </c>
      <c r="AH637" s="4">
        <v>5.7522545938157998</v>
      </c>
      <c r="AI637" s="4">
        <v>1.7566029999999999</v>
      </c>
      <c r="AJ637" s="4">
        <v>36.375838999999999</v>
      </c>
    </row>
    <row r="638" spans="1:36" x14ac:dyDescent="0.3">
      <c r="A638" s="1" t="s">
        <v>1350</v>
      </c>
      <c r="B638" s="2">
        <v>5738663</v>
      </c>
      <c r="C638" s="3" t="s">
        <v>2940</v>
      </c>
      <c r="D638" s="4">
        <v>1104.4000000000001</v>
      </c>
      <c r="E638" s="3" t="s">
        <v>2930</v>
      </c>
      <c r="F638" s="3" t="s">
        <v>2953</v>
      </c>
      <c r="G638" s="3" t="s">
        <v>2954</v>
      </c>
      <c r="H638" s="3" t="s">
        <v>2955</v>
      </c>
      <c r="I638" s="3"/>
      <c r="J638" s="4">
        <v>0.44017600000000001</v>
      </c>
      <c r="K638" s="4">
        <v>3.9856999999999997E-2</v>
      </c>
      <c r="L638" s="4">
        <v>3.9856999999999997E-2</v>
      </c>
      <c r="M638" s="4">
        <v>-0.39682499999999998</v>
      </c>
      <c r="N638" s="4" t="s">
        <v>2934</v>
      </c>
      <c r="O638" s="4" t="s">
        <v>2934</v>
      </c>
      <c r="P638" s="4" t="s">
        <v>2934</v>
      </c>
      <c r="Q638" s="4" t="s">
        <v>2934</v>
      </c>
      <c r="R638" s="4" t="s">
        <v>2934</v>
      </c>
      <c r="S638" s="3" t="s">
        <v>5092</v>
      </c>
      <c r="T638" s="4">
        <v>25.1</v>
      </c>
      <c r="U638" s="4">
        <v>1104.4000000000001</v>
      </c>
      <c r="V638" s="10" t="s">
        <v>2934</v>
      </c>
      <c r="W638" s="4">
        <v>6.3341832669322704</v>
      </c>
      <c r="X638" s="4">
        <v>25.24</v>
      </c>
      <c r="Y638" s="4">
        <v>24.97</v>
      </c>
      <c r="Z638" s="4" t="s">
        <v>2934</v>
      </c>
      <c r="AA638" s="10" t="s">
        <v>2934</v>
      </c>
      <c r="AB638" s="10" t="s">
        <v>2934</v>
      </c>
      <c r="AC638" s="4" t="s">
        <v>2934</v>
      </c>
      <c r="AD638" s="4" t="s">
        <v>2934</v>
      </c>
      <c r="AE638" s="4" t="s">
        <v>2934</v>
      </c>
      <c r="AF638" s="4" t="s">
        <v>2934</v>
      </c>
      <c r="AG638" s="4" t="s">
        <v>2934</v>
      </c>
      <c r="AH638" s="4" t="s">
        <v>2934</v>
      </c>
      <c r="AI638" s="4" t="s">
        <v>2934</v>
      </c>
      <c r="AJ638" s="4" t="s">
        <v>2934</v>
      </c>
    </row>
    <row r="639" spans="1:36" x14ac:dyDescent="0.3">
      <c r="A639" s="1" t="s">
        <v>2760</v>
      </c>
      <c r="B639" s="2">
        <v>4437014</v>
      </c>
      <c r="C639" s="3" t="s">
        <v>2919</v>
      </c>
      <c r="D639" s="4">
        <v>1104.5670872400001</v>
      </c>
      <c r="E639" s="3" t="s">
        <v>3102</v>
      </c>
      <c r="F639" s="3" t="s">
        <v>3103</v>
      </c>
      <c r="G639" s="3" t="s">
        <v>3104</v>
      </c>
      <c r="H639" s="3" t="s">
        <v>3104</v>
      </c>
      <c r="I639" s="3" t="s">
        <v>3205</v>
      </c>
      <c r="J639" s="4">
        <v>69.897959</v>
      </c>
      <c r="K639" s="4">
        <v>29.320388000000001</v>
      </c>
      <c r="L639" s="4">
        <v>-0.74515699999999996</v>
      </c>
      <c r="M639" s="4">
        <v>-0.89285700000000001</v>
      </c>
      <c r="N639" s="4">
        <v>33.636364</v>
      </c>
      <c r="O639" s="4">
        <v>19.588235000000001</v>
      </c>
      <c r="P639" s="4">
        <v>2.6996349999999998</v>
      </c>
      <c r="Q639" s="4">
        <v>22.920729999999999</v>
      </c>
      <c r="R639" s="4">
        <v>18.600114000000001</v>
      </c>
      <c r="S639" s="3" t="s">
        <v>6498</v>
      </c>
      <c r="T639" s="4">
        <v>6.66</v>
      </c>
      <c r="U639" s="4">
        <v>1104.5670872400001</v>
      </c>
      <c r="V639" s="10">
        <v>791.08608700000002</v>
      </c>
      <c r="W639" s="4">
        <v>0</v>
      </c>
      <c r="X639" s="5">
        <v>7.9</v>
      </c>
      <c r="Y639" s="4">
        <v>3.43</v>
      </c>
      <c r="Z639" s="4">
        <v>33.636364</v>
      </c>
      <c r="AA639" s="10">
        <v>41.625</v>
      </c>
      <c r="AB639" s="10">
        <v>36.493150684900002</v>
      </c>
      <c r="AC639" s="4">
        <v>1.88626</v>
      </c>
      <c r="AD639" s="4">
        <v>1.9105526064492</v>
      </c>
      <c r="AE639" s="4">
        <v>1.9088429701114999</v>
      </c>
      <c r="AF639" s="4">
        <v>22.920729999999999</v>
      </c>
      <c r="AG639" s="4">
        <v>15.9507312543855</v>
      </c>
      <c r="AH639" s="4">
        <v>14.315773904152699</v>
      </c>
      <c r="AI639" s="4">
        <v>2.6996349999999998</v>
      </c>
      <c r="AJ639" s="4">
        <v>6.8028599999999999</v>
      </c>
    </row>
    <row r="640" spans="1:36" x14ac:dyDescent="0.3">
      <c r="A640" s="1" t="s">
        <v>1494</v>
      </c>
      <c r="B640" s="2">
        <v>4187983</v>
      </c>
      <c r="C640" s="3" t="s">
        <v>2919</v>
      </c>
      <c r="D640" s="4">
        <v>1104.9768822399999</v>
      </c>
      <c r="E640" s="3" t="s">
        <v>3031</v>
      </c>
      <c r="F640" s="3" t="s">
        <v>3031</v>
      </c>
      <c r="G640" s="3" t="s">
        <v>3051</v>
      </c>
      <c r="H640" s="3" t="s">
        <v>3073</v>
      </c>
      <c r="I640" s="3" t="s">
        <v>3535</v>
      </c>
      <c r="J640" s="4">
        <v>-2.626773</v>
      </c>
      <c r="K640" s="4">
        <v>-5.2746649999999997</v>
      </c>
      <c r="L640" s="4">
        <v>-15.111438</v>
      </c>
      <c r="M640" s="4">
        <v>-0.659215</v>
      </c>
      <c r="N640" s="4">
        <v>23.878746</v>
      </c>
      <c r="O640" s="4">
        <v>22.267909</v>
      </c>
      <c r="P640" s="4">
        <v>1.6566289999999999</v>
      </c>
      <c r="Q640" s="4">
        <v>9.6367309999999993</v>
      </c>
      <c r="R640" s="4">
        <v>45.360464999999998</v>
      </c>
      <c r="S640" s="3" t="s">
        <v>5235</v>
      </c>
      <c r="T640" s="4">
        <v>69.319999999999993</v>
      </c>
      <c r="U640" s="4">
        <v>1104.9768822399999</v>
      </c>
      <c r="V640" s="10">
        <v>2134.7768820000001</v>
      </c>
      <c r="W640" s="4">
        <v>4.4431621465666504</v>
      </c>
      <c r="X640" s="4">
        <v>102.42</v>
      </c>
      <c r="Y640" s="4">
        <v>59.52</v>
      </c>
      <c r="Z640" s="4">
        <v>23.878746</v>
      </c>
      <c r="AA640" s="10">
        <v>16.908141860499999</v>
      </c>
      <c r="AB640" s="10">
        <v>26.761069052900002</v>
      </c>
      <c r="AC640" s="4">
        <v>0.71629600000000004</v>
      </c>
      <c r="AD640" s="4">
        <v>0.67863333502879997</v>
      </c>
      <c r="AE640" s="4">
        <v>0.70936805627220001</v>
      </c>
      <c r="AF640" s="4">
        <v>9.6367309999999993</v>
      </c>
      <c r="AG640" s="4">
        <v>8.5562199679359008</v>
      </c>
      <c r="AH640" s="4">
        <v>9.9078390290101002</v>
      </c>
      <c r="AI640" s="4">
        <v>1.6566289999999999</v>
      </c>
      <c r="AJ640" s="4">
        <v>1.836681</v>
      </c>
    </row>
    <row r="641" spans="1:36" x14ac:dyDescent="0.3">
      <c r="A641" s="1" t="s">
        <v>2122</v>
      </c>
      <c r="B641" s="2">
        <v>4810743</v>
      </c>
      <c r="C641" s="3" t="s">
        <v>2956</v>
      </c>
      <c r="D641" s="4">
        <v>1108.5305195399999</v>
      </c>
      <c r="E641" s="3" t="s">
        <v>2920</v>
      </c>
      <c r="F641" s="3" t="s">
        <v>2960</v>
      </c>
      <c r="G641" s="3" t="s">
        <v>2961</v>
      </c>
      <c r="H641" s="3" t="s">
        <v>2962</v>
      </c>
      <c r="I641" s="3" t="s">
        <v>2963</v>
      </c>
      <c r="J641" s="4">
        <v>47.222222000000002</v>
      </c>
      <c r="K641" s="4">
        <v>4.7369950000000003</v>
      </c>
      <c r="L641" s="4">
        <v>-11.536573000000001</v>
      </c>
      <c r="M641" s="5">
        <v>0.222469</v>
      </c>
      <c r="N641" s="4" t="s">
        <v>2924</v>
      </c>
      <c r="O641" s="4" t="s">
        <v>2924</v>
      </c>
      <c r="P641" s="4">
        <v>14.012442</v>
      </c>
      <c r="Q641" s="4" t="s">
        <v>2924</v>
      </c>
      <c r="R641" s="4" t="s">
        <v>2924</v>
      </c>
      <c r="S641" s="3" t="s">
        <v>5861</v>
      </c>
      <c r="T641" s="4">
        <v>18.02</v>
      </c>
      <c r="U641" s="4">
        <v>1108.5305195399999</v>
      </c>
      <c r="V641" s="10">
        <v>1037.864519</v>
      </c>
      <c r="W641" s="4">
        <v>0</v>
      </c>
      <c r="X641" s="4">
        <v>22.69</v>
      </c>
      <c r="Y641" s="5">
        <v>6.5949999999999998</v>
      </c>
      <c r="Z641" s="4" t="s">
        <v>2924</v>
      </c>
      <c r="AA641" s="10" t="s">
        <v>2934</v>
      </c>
      <c r="AB641" s="10" t="s">
        <v>2924</v>
      </c>
      <c r="AC641" s="4" t="s">
        <v>2934</v>
      </c>
      <c r="AD641" s="4" t="s">
        <v>2934</v>
      </c>
      <c r="AE641" s="4" t="s">
        <v>2934</v>
      </c>
      <c r="AF641" s="4" t="s">
        <v>2924</v>
      </c>
      <c r="AG641" s="4" t="s">
        <v>2934</v>
      </c>
      <c r="AH641" s="4" t="s">
        <v>2934</v>
      </c>
      <c r="AI641" s="4">
        <v>14.012442</v>
      </c>
      <c r="AJ641" s="4">
        <v>14.794745000000001</v>
      </c>
    </row>
    <row r="642" spans="1:36" x14ac:dyDescent="0.3">
      <c r="A642" s="1" t="s">
        <v>1542</v>
      </c>
      <c r="B642" s="2">
        <v>4492668</v>
      </c>
      <c r="C642" s="3" t="s">
        <v>2935</v>
      </c>
      <c r="D642" s="4">
        <v>1108.95008624</v>
      </c>
      <c r="E642" s="3" t="s">
        <v>3031</v>
      </c>
      <c r="F642" s="3" t="s">
        <v>3031</v>
      </c>
      <c r="G642" s="3" t="s">
        <v>3032</v>
      </c>
      <c r="H642" s="3" t="s">
        <v>3033</v>
      </c>
      <c r="I642" s="3" t="s">
        <v>3411</v>
      </c>
      <c r="J642" s="4">
        <v>-3.0181089999999999</v>
      </c>
      <c r="K642" s="4">
        <v>-22.570281000000001</v>
      </c>
      <c r="L642" s="4">
        <v>-15.881326</v>
      </c>
      <c r="M642" s="4">
        <v>-1.732926</v>
      </c>
      <c r="N642" s="4">
        <v>11.784841</v>
      </c>
      <c r="O642" s="4">
        <v>17.031801999999999</v>
      </c>
      <c r="P642" s="4">
        <v>1.308716</v>
      </c>
      <c r="Q642" s="4">
        <v>10.37768</v>
      </c>
      <c r="R642" s="4">
        <v>61.451554000000002</v>
      </c>
      <c r="S642" s="3" t="s">
        <v>5283</v>
      </c>
      <c r="T642" s="4">
        <v>9.64</v>
      </c>
      <c r="U642" s="4">
        <v>1108.95008624</v>
      </c>
      <c r="V642" s="10">
        <v>1585.4500860000001</v>
      </c>
      <c r="W642" s="4">
        <v>2.0746887966804999</v>
      </c>
      <c r="X642" s="4">
        <v>14.5</v>
      </c>
      <c r="Y642" s="5">
        <v>8.26</v>
      </c>
      <c r="Z642" s="4">
        <v>11.784841</v>
      </c>
      <c r="AA642" s="10">
        <v>15.518351577500001</v>
      </c>
      <c r="AB642" s="10">
        <v>16.216670872200002</v>
      </c>
      <c r="AC642" s="4">
        <v>0.850518</v>
      </c>
      <c r="AD642" s="4">
        <v>0.74165553298529996</v>
      </c>
      <c r="AE642" s="4">
        <v>0.76272721062430004</v>
      </c>
      <c r="AF642" s="4">
        <v>10.37768</v>
      </c>
      <c r="AG642" s="4">
        <v>6.6399361323154</v>
      </c>
      <c r="AH642" s="4">
        <v>7.9375652961023002</v>
      </c>
      <c r="AI642" s="4">
        <v>1.308716</v>
      </c>
      <c r="AJ642" s="4">
        <v>1.3126359999999999</v>
      </c>
    </row>
    <row r="643" spans="1:36" x14ac:dyDescent="0.3">
      <c r="A643" s="1" t="s">
        <v>2022</v>
      </c>
      <c r="B643" s="2">
        <v>100532</v>
      </c>
      <c r="C643" s="3" t="s">
        <v>2919</v>
      </c>
      <c r="D643" s="4">
        <v>1110.5772546000001</v>
      </c>
      <c r="E643" s="3" t="s">
        <v>2930</v>
      </c>
      <c r="F643" s="3" t="s">
        <v>2931</v>
      </c>
      <c r="G643" s="3" t="s">
        <v>2931</v>
      </c>
      <c r="H643" s="3" t="s">
        <v>2932</v>
      </c>
      <c r="I643" s="3" t="s">
        <v>2933</v>
      </c>
      <c r="J643" s="4">
        <v>-5.5094789999999998</v>
      </c>
      <c r="K643" s="4">
        <v>7.4074070000000001</v>
      </c>
      <c r="L643" s="4">
        <v>-9.4007380000000005</v>
      </c>
      <c r="M643" s="4">
        <v>-1.0545910000000001</v>
      </c>
      <c r="N643" s="4">
        <v>9.0883190883190892</v>
      </c>
      <c r="O643" s="4">
        <v>8.9230769999999993</v>
      </c>
      <c r="P643" s="4">
        <v>0.98468900000000004</v>
      </c>
      <c r="Q643" s="4" t="s">
        <v>2934</v>
      </c>
      <c r="R643" s="4" t="s">
        <v>2934</v>
      </c>
      <c r="S643" s="3" t="s">
        <v>5761</v>
      </c>
      <c r="T643" s="4">
        <v>31.9</v>
      </c>
      <c r="U643" s="4">
        <v>1110.5772546000001</v>
      </c>
      <c r="V643" s="10" t="s">
        <v>2934</v>
      </c>
      <c r="W643" s="4">
        <v>5.0156739811912203</v>
      </c>
      <c r="X643" s="4">
        <v>37.072000000000003</v>
      </c>
      <c r="Y643" s="4">
        <v>26.74</v>
      </c>
      <c r="Z643" s="4">
        <v>9.0883190000000003</v>
      </c>
      <c r="AA643" s="10">
        <v>10.523190605</v>
      </c>
      <c r="AB643" s="10">
        <v>9.6624795921000004</v>
      </c>
      <c r="AC643" s="4" t="s">
        <v>2934</v>
      </c>
      <c r="AD643" s="4" t="s">
        <v>2934</v>
      </c>
      <c r="AE643" s="4" t="s">
        <v>2934</v>
      </c>
      <c r="AF643" s="4" t="s">
        <v>2934</v>
      </c>
      <c r="AG643" s="4" t="s">
        <v>2934</v>
      </c>
      <c r="AH643" s="4" t="s">
        <v>2934</v>
      </c>
      <c r="AI643" s="4">
        <v>0.98468900000000004</v>
      </c>
      <c r="AJ643" s="4">
        <v>1.5336540000000001</v>
      </c>
    </row>
    <row r="644" spans="1:36" x14ac:dyDescent="0.3">
      <c r="A644" s="1" t="s">
        <v>1420</v>
      </c>
      <c r="B644" s="2">
        <v>6870344</v>
      </c>
      <c r="C644" s="3" t="s">
        <v>2940</v>
      </c>
      <c r="D644" s="4">
        <v>1111.32</v>
      </c>
      <c r="E644" s="3" t="s">
        <v>2930</v>
      </c>
      <c r="F644" s="3" t="s">
        <v>2953</v>
      </c>
      <c r="G644" s="3" t="s">
        <v>2954</v>
      </c>
      <c r="H644" s="3" t="s">
        <v>2955</v>
      </c>
      <c r="I644" s="3"/>
      <c r="J644" s="4">
        <v>-2.535453</v>
      </c>
      <c r="K644" s="4">
        <v>-4.8657719999999998</v>
      </c>
      <c r="L644" s="4">
        <v>-2.4096389999999999</v>
      </c>
      <c r="M644" s="4">
        <v>-0.219974</v>
      </c>
      <c r="N644" s="4" t="s">
        <v>2934</v>
      </c>
      <c r="O644" s="4" t="s">
        <v>2934</v>
      </c>
      <c r="P644" s="4" t="s">
        <v>2934</v>
      </c>
      <c r="Q644" s="4" t="s">
        <v>2934</v>
      </c>
      <c r="R644" s="4" t="s">
        <v>2934</v>
      </c>
      <c r="S644" s="3" t="s">
        <v>5162</v>
      </c>
      <c r="T644" s="4">
        <v>22.68</v>
      </c>
      <c r="U644" s="4">
        <v>1111.32</v>
      </c>
      <c r="V644" s="10" t="s">
        <v>2934</v>
      </c>
      <c r="W644" s="4">
        <v>4.6163616317530298</v>
      </c>
      <c r="X644" s="4">
        <v>23.97</v>
      </c>
      <c r="Y644" s="4">
        <v>22.18</v>
      </c>
      <c r="Z644" s="4" t="s">
        <v>2934</v>
      </c>
      <c r="AA644" s="10" t="s">
        <v>2934</v>
      </c>
      <c r="AB644" s="10" t="s">
        <v>2934</v>
      </c>
      <c r="AC644" s="4" t="s">
        <v>2934</v>
      </c>
      <c r="AD644" s="4" t="s">
        <v>2934</v>
      </c>
      <c r="AE644" s="4" t="s">
        <v>2934</v>
      </c>
      <c r="AF644" s="4" t="s">
        <v>2934</v>
      </c>
      <c r="AG644" s="4" t="s">
        <v>2934</v>
      </c>
      <c r="AH644" s="4" t="s">
        <v>2934</v>
      </c>
      <c r="AI644" s="4" t="s">
        <v>2934</v>
      </c>
      <c r="AJ644" s="4" t="s">
        <v>2934</v>
      </c>
    </row>
    <row r="645" spans="1:36" x14ac:dyDescent="0.3">
      <c r="A645" s="1" t="s">
        <v>753</v>
      </c>
      <c r="B645" s="2">
        <v>4964032</v>
      </c>
      <c r="C645" s="3" t="s">
        <v>2919</v>
      </c>
      <c r="D645" s="4">
        <v>1112.1200384000001</v>
      </c>
      <c r="E645" s="3" t="s">
        <v>2945</v>
      </c>
      <c r="F645" s="3" t="s">
        <v>3021</v>
      </c>
      <c r="G645" s="3" t="s">
        <v>3022</v>
      </c>
      <c r="H645" s="3" t="s">
        <v>3022</v>
      </c>
      <c r="I645" s="3" t="s">
        <v>3160</v>
      </c>
      <c r="J645" s="4">
        <v>16.923076999999999</v>
      </c>
      <c r="K645" s="4">
        <v>11.518708999999999</v>
      </c>
      <c r="L645" s="4">
        <v>-6.9482710000000001</v>
      </c>
      <c r="M645" s="4">
        <v>-1.1060509999999999</v>
      </c>
      <c r="N645" s="4">
        <v>49.836066000000002</v>
      </c>
      <c r="O645" s="4">
        <v>13.286713000000001</v>
      </c>
      <c r="P645" s="4">
        <v>1.9121900000000001</v>
      </c>
      <c r="Q645" s="4">
        <v>14.108528</v>
      </c>
      <c r="R645" s="4">
        <v>11.788088999999999</v>
      </c>
      <c r="S645" s="3" t="s">
        <v>4496</v>
      </c>
      <c r="T645" s="4">
        <v>30.4</v>
      </c>
      <c r="U645" s="4">
        <v>1112.1200384000001</v>
      </c>
      <c r="V645" s="10">
        <v>1221.996038</v>
      </c>
      <c r="W645" s="4">
        <v>0</v>
      </c>
      <c r="X645" s="4">
        <v>34.82</v>
      </c>
      <c r="Y645" s="4">
        <v>20.166699999999999</v>
      </c>
      <c r="Z645" s="4">
        <v>49.836066000000002</v>
      </c>
      <c r="AA645" s="10">
        <v>15.462868769</v>
      </c>
      <c r="AB645" s="10">
        <v>15.462868769</v>
      </c>
      <c r="AC645" s="4">
        <v>2.8817529999999998</v>
      </c>
      <c r="AD645" s="4">
        <v>2.8815496231808</v>
      </c>
      <c r="AE645" s="4">
        <v>2.8815496231808</v>
      </c>
      <c r="AF645" s="4">
        <v>14.108528</v>
      </c>
      <c r="AG645" s="4">
        <v>12.2722401229237</v>
      </c>
      <c r="AH645" s="4">
        <v>12.2722401229237</v>
      </c>
      <c r="AI645" s="4">
        <v>1.9121900000000001</v>
      </c>
      <c r="AJ645" s="4" t="s">
        <v>2924</v>
      </c>
    </row>
    <row r="646" spans="1:36" x14ac:dyDescent="0.3">
      <c r="A646" s="1" t="s">
        <v>99</v>
      </c>
      <c r="B646" s="2">
        <v>4968391</v>
      </c>
      <c r="C646" s="3" t="s">
        <v>2919</v>
      </c>
      <c r="D646" s="4">
        <v>1113.6229456799999</v>
      </c>
      <c r="E646" s="3" t="s">
        <v>2945</v>
      </c>
      <c r="F646" s="3" t="s">
        <v>2990</v>
      </c>
      <c r="G646" s="3" t="s">
        <v>2990</v>
      </c>
      <c r="H646" s="3" t="s">
        <v>3029</v>
      </c>
      <c r="I646" s="3" t="s">
        <v>3030</v>
      </c>
      <c r="J646" s="18">
        <v>47.198771999999998</v>
      </c>
      <c r="K646" s="18">
        <v>2.7867099999999998</v>
      </c>
      <c r="L646" s="18">
        <v>6.4077669999999998</v>
      </c>
      <c r="M646" s="18">
        <v>0.13051399999999999</v>
      </c>
      <c r="N646" s="4" t="s">
        <v>2924</v>
      </c>
      <c r="O646" s="4" t="s">
        <v>2924</v>
      </c>
      <c r="P646" s="4">
        <v>1.2435970000000001</v>
      </c>
      <c r="Q646" s="4">
        <v>22.189943</v>
      </c>
      <c r="R646" s="4">
        <v>37.666992</v>
      </c>
      <c r="S646" s="3" t="s">
        <v>3846</v>
      </c>
      <c r="T646" s="4">
        <v>38.36</v>
      </c>
      <c r="U646" s="4">
        <v>1113.6229456799999</v>
      </c>
      <c r="V646" s="10">
        <v>1001.409945</v>
      </c>
      <c r="W646" s="4">
        <v>0</v>
      </c>
      <c r="X646" s="18">
        <v>53.29</v>
      </c>
      <c r="Y646" s="18">
        <v>19.38</v>
      </c>
      <c r="Z646" s="4" t="s">
        <v>2924</v>
      </c>
      <c r="AA646" s="10">
        <v>100.94736842099999</v>
      </c>
      <c r="AB646" s="10">
        <v>103.6756756756</v>
      </c>
      <c r="AC646" s="4">
        <v>1.5206789999999999</v>
      </c>
      <c r="AD646" s="4">
        <v>1.4565962836363999</v>
      </c>
      <c r="AE646" s="4">
        <v>1.4653350087796</v>
      </c>
      <c r="AF646" s="4">
        <v>22.189943</v>
      </c>
      <c r="AG646" s="4">
        <v>11.431620376712299</v>
      </c>
      <c r="AH646" s="4">
        <v>12.8881588803089</v>
      </c>
      <c r="AI646" s="4">
        <v>1.2435970000000001</v>
      </c>
      <c r="AJ646" s="4">
        <v>1.247358</v>
      </c>
    </row>
    <row r="647" spans="1:36" x14ac:dyDescent="0.3">
      <c r="A647" s="1" t="s">
        <v>2405</v>
      </c>
      <c r="B647" s="2">
        <v>4084137</v>
      </c>
      <c r="C647" s="3" t="s">
        <v>2935</v>
      </c>
      <c r="D647" s="4">
        <v>1115.0337598399999</v>
      </c>
      <c r="E647" s="3" t="s">
        <v>3090</v>
      </c>
      <c r="F647" s="3" t="s">
        <v>3090</v>
      </c>
      <c r="G647" s="3" t="s">
        <v>3201</v>
      </c>
      <c r="H647" s="3" t="s">
        <v>3201</v>
      </c>
      <c r="I647" s="3" t="s">
        <v>6649</v>
      </c>
      <c r="J647" s="4">
        <v>-2.6463960000000002</v>
      </c>
      <c r="K647" s="4">
        <v>-2.974186</v>
      </c>
      <c r="L647" s="4">
        <v>-10.645994999999999</v>
      </c>
      <c r="M647" s="4">
        <v>-0.28835100000000002</v>
      </c>
      <c r="N647" s="4">
        <v>15.166667</v>
      </c>
      <c r="O647" s="4">
        <v>10.991736</v>
      </c>
      <c r="P647" s="4">
        <v>2.025064</v>
      </c>
      <c r="Q647" s="4">
        <v>9.3110180000000007</v>
      </c>
      <c r="R647" s="4">
        <v>17.898792</v>
      </c>
      <c r="S647" s="3" t="s">
        <v>6144</v>
      </c>
      <c r="T647" s="4">
        <v>17.29</v>
      </c>
      <c r="U647" s="4">
        <v>1115.0337598399999</v>
      </c>
      <c r="V647" s="10">
        <v>2461.5537589999999</v>
      </c>
      <c r="W647" s="4">
        <v>7.5187969924812004</v>
      </c>
      <c r="X647" s="4">
        <v>21.55</v>
      </c>
      <c r="Y647" s="4">
        <v>15.2</v>
      </c>
      <c r="Z647" s="4">
        <v>15.166667</v>
      </c>
      <c r="AA647" s="10">
        <v>8.6449999999999996</v>
      </c>
      <c r="AB647" s="10">
        <v>8.6449999999999996</v>
      </c>
      <c r="AC647" s="4">
        <v>1.8547359999999999</v>
      </c>
      <c r="AD647" s="4">
        <v>2.4347712749752999</v>
      </c>
      <c r="AE647" s="4">
        <v>2.4347712749752999</v>
      </c>
      <c r="AF647" s="4">
        <v>9.3110180000000007</v>
      </c>
      <c r="AG647" s="4">
        <v>8.0918926988822992</v>
      </c>
      <c r="AH647" s="4">
        <v>8.0918926988822992</v>
      </c>
      <c r="AI647" s="4">
        <v>2.025064</v>
      </c>
      <c r="AJ647" s="4" t="s">
        <v>2924</v>
      </c>
    </row>
    <row r="648" spans="1:36" x14ac:dyDescent="0.3">
      <c r="A648" s="1" t="s">
        <v>730</v>
      </c>
      <c r="B648" s="2">
        <v>4915526</v>
      </c>
      <c r="C648" s="3" t="s">
        <v>2919</v>
      </c>
      <c r="D648" s="4">
        <v>1121.9740980399999</v>
      </c>
      <c r="E648" s="3" t="s">
        <v>2925</v>
      </c>
      <c r="F648" s="3" t="s">
        <v>2980</v>
      </c>
      <c r="G648" s="3" t="s">
        <v>2981</v>
      </c>
      <c r="H648" s="3" t="s">
        <v>3264</v>
      </c>
      <c r="I648" s="3" t="s">
        <v>3164</v>
      </c>
      <c r="J648" s="4">
        <v>-45.886721999999999</v>
      </c>
      <c r="K648" s="4">
        <v>-13.299613000000001</v>
      </c>
      <c r="L648" s="4">
        <v>-22.541201999999998</v>
      </c>
      <c r="M648" s="4">
        <v>6.350365</v>
      </c>
      <c r="N648" s="4">
        <v>13.882801000000001</v>
      </c>
      <c r="O648" s="4" t="s">
        <v>2924</v>
      </c>
      <c r="P648" s="4">
        <v>4.9507310000000002</v>
      </c>
      <c r="Q648" s="4">
        <v>5.7968739999999999</v>
      </c>
      <c r="R648" s="4" t="s">
        <v>2924</v>
      </c>
      <c r="S648" s="3" t="s">
        <v>4473</v>
      </c>
      <c r="T648" s="4">
        <v>29.14</v>
      </c>
      <c r="U648" s="4">
        <v>1121.9740980399999</v>
      </c>
      <c r="V648" s="10">
        <v>4387.074098</v>
      </c>
      <c r="W648" s="4">
        <v>0</v>
      </c>
      <c r="X648" s="4">
        <v>69.819999999999993</v>
      </c>
      <c r="Y648" s="4">
        <v>24.995000000000001</v>
      </c>
      <c r="Z648" s="4">
        <v>13.882801000000001</v>
      </c>
      <c r="AA648" s="10">
        <v>10.7353374594</v>
      </c>
      <c r="AB648" s="10">
        <v>11.461520913099999</v>
      </c>
      <c r="AC648" s="4">
        <v>1.9966660000000001</v>
      </c>
      <c r="AD648" s="4">
        <v>1.9833174033184999</v>
      </c>
      <c r="AE648" s="4">
        <v>2.0430573742666001</v>
      </c>
      <c r="AF648" s="4">
        <v>5.7968739999999999</v>
      </c>
      <c r="AG648" s="4">
        <v>8.5771298088644006</v>
      </c>
      <c r="AH648" s="4">
        <v>8.9253168225424009</v>
      </c>
      <c r="AI648" s="4">
        <v>4.9507310000000002</v>
      </c>
      <c r="AJ648" s="4" t="s">
        <v>2924</v>
      </c>
    </row>
    <row r="649" spans="1:36" x14ac:dyDescent="0.3">
      <c r="A649" s="1" t="s">
        <v>500</v>
      </c>
      <c r="B649" s="2">
        <v>4206401</v>
      </c>
      <c r="C649" s="3" t="s">
        <v>2935</v>
      </c>
      <c r="D649" s="4">
        <v>1123.87377928</v>
      </c>
      <c r="E649" s="3" t="s">
        <v>3102</v>
      </c>
      <c r="F649" s="3" t="s">
        <v>3103</v>
      </c>
      <c r="G649" s="3" t="s">
        <v>3104</v>
      </c>
      <c r="H649" s="3" t="s">
        <v>3104</v>
      </c>
      <c r="I649" s="3" t="s">
        <v>3205</v>
      </c>
      <c r="J649" s="4">
        <v>-8.4870850000000004</v>
      </c>
      <c r="K649" s="4">
        <v>3.8277510000000001</v>
      </c>
      <c r="L649" s="4">
        <v>-11.878173</v>
      </c>
      <c r="M649" s="4">
        <v>-0.57273799999999997</v>
      </c>
      <c r="N649" s="4">
        <v>29.423729000000002</v>
      </c>
      <c r="O649" s="4">
        <v>8.0258900000000004</v>
      </c>
      <c r="P649" s="4">
        <v>2.2466680000000001</v>
      </c>
      <c r="Q649" s="4">
        <v>9.2870360000000005</v>
      </c>
      <c r="R649" s="4">
        <v>11.323188</v>
      </c>
      <c r="S649" s="3" t="s">
        <v>4243</v>
      </c>
      <c r="T649" s="4">
        <v>17.36</v>
      </c>
      <c r="U649" s="4">
        <v>1123.87377928</v>
      </c>
      <c r="V649" s="10">
        <v>1539.279779</v>
      </c>
      <c r="W649" s="4">
        <v>0</v>
      </c>
      <c r="X649" s="4">
        <v>21.24</v>
      </c>
      <c r="Y649" s="4">
        <v>15.05</v>
      </c>
      <c r="Z649" s="4">
        <v>29.423729000000002</v>
      </c>
      <c r="AA649" s="10">
        <v>7.2508562358999997</v>
      </c>
      <c r="AB649" s="10">
        <v>9.7671854076999995</v>
      </c>
      <c r="AC649" s="4">
        <v>2.142868</v>
      </c>
      <c r="AD649" s="4">
        <v>2.0657389203449998</v>
      </c>
      <c r="AE649" s="4">
        <v>2.1291739027324001</v>
      </c>
      <c r="AF649" s="4">
        <v>9.2870360000000005</v>
      </c>
      <c r="AG649" s="4">
        <v>7.0698510227374998</v>
      </c>
      <c r="AH649" s="4">
        <v>7.3631194425787996</v>
      </c>
      <c r="AI649" s="4">
        <v>2.2466680000000001</v>
      </c>
      <c r="AJ649" s="4" t="s">
        <v>2924</v>
      </c>
    </row>
    <row r="650" spans="1:36" x14ac:dyDescent="0.3">
      <c r="A650" s="1" t="s">
        <v>2283</v>
      </c>
      <c r="B650" s="2">
        <v>105582727</v>
      </c>
      <c r="C650" s="3" t="s">
        <v>2940</v>
      </c>
      <c r="D650" s="4">
        <v>1124.72145486</v>
      </c>
      <c r="E650" s="3" t="s">
        <v>2920</v>
      </c>
      <c r="F650" s="3" t="s">
        <v>2921</v>
      </c>
      <c r="G650" s="3" t="s">
        <v>3109</v>
      </c>
      <c r="H650" s="3" t="s">
        <v>3109</v>
      </c>
      <c r="I650" s="3" t="s">
        <v>2942</v>
      </c>
      <c r="J650" s="4">
        <v>18.364485999999999</v>
      </c>
      <c r="K650" s="4">
        <v>18.364485999999999</v>
      </c>
      <c r="L650" s="4">
        <v>2.2195320000000001</v>
      </c>
      <c r="M650" s="4">
        <v>4.3245469999999999</v>
      </c>
      <c r="N650" s="4" t="s">
        <v>2924</v>
      </c>
      <c r="O650" s="4" t="s">
        <v>2924</v>
      </c>
      <c r="P650" s="4" t="s">
        <v>2924</v>
      </c>
      <c r="Q650" s="4" t="s">
        <v>2924</v>
      </c>
      <c r="R650" s="4" t="s">
        <v>2934</v>
      </c>
      <c r="S650" s="3" t="s">
        <v>6022</v>
      </c>
      <c r="T650" s="4">
        <v>25.33</v>
      </c>
      <c r="U650" s="4">
        <v>1124.72145486</v>
      </c>
      <c r="V650" s="10">
        <v>1236.5924540000001</v>
      </c>
      <c r="W650" s="4">
        <v>0</v>
      </c>
      <c r="X650" s="4">
        <v>28.99</v>
      </c>
      <c r="Y650" s="4">
        <v>18.62</v>
      </c>
      <c r="Z650" s="4" t="s">
        <v>2924</v>
      </c>
      <c r="AA650" s="10" t="s">
        <v>2924</v>
      </c>
      <c r="AB650" s="10" t="s">
        <v>2924</v>
      </c>
      <c r="AC650" s="4" t="s">
        <v>2924</v>
      </c>
      <c r="AD650" s="4" t="s">
        <v>2934</v>
      </c>
      <c r="AE650" s="4" t="s">
        <v>2924</v>
      </c>
      <c r="AF650" s="4" t="s">
        <v>2924</v>
      </c>
      <c r="AG650" s="4" t="s">
        <v>2924</v>
      </c>
      <c r="AH650" s="4" t="s">
        <v>2934</v>
      </c>
      <c r="AI650" s="4" t="s">
        <v>2924</v>
      </c>
      <c r="AJ650" s="4" t="s">
        <v>2924</v>
      </c>
    </row>
    <row r="651" spans="1:36" x14ac:dyDescent="0.3">
      <c r="A651" s="1" t="s">
        <v>306</v>
      </c>
      <c r="B651" s="2">
        <v>4259706</v>
      </c>
      <c r="C651" s="3" t="s">
        <v>2919</v>
      </c>
      <c r="D651" s="4">
        <v>1125.14918562</v>
      </c>
      <c r="E651" s="3" t="s">
        <v>2936</v>
      </c>
      <c r="F651" s="3" t="s">
        <v>2966</v>
      </c>
      <c r="G651" s="3" t="s">
        <v>3082</v>
      </c>
      <c r="H651" s="3" t="s">
        <v>3083</v>
      </c>
      <c r="I651" s="3" t="s">
        <v>3139</v>
      </c>
      <c r="J651" s="4">
        <v>49.844560000000001</v>
      </c>
      <c r="K651" s="4">
        <v>18.686731000000002</v>
      </c>
      <c r="L651" s="4">
        <v>1.402525</v>
      </c>
      <c r="M651" s="4">
        <v>0.78996299999999997</v>
      </c>
      <c r="N651" s="4">
        <v>22.952380999999999</v>
      </c>
      <c r="O651" s="4" t="s">
        <v>2924</v>
      </c>
      <c r="P651" s="4">
        <v>5.2239880000000003</v>
      </c>
      <c r="Q651" s="4">
        <v>14.87163</v>
      </c>
      <c r="R651" s="4" t="s">
        <v>2924</v>
      </c>
      <c r="S651" s="3" t="s">
        <v>4051</v>
      </c>
      <c r="T651" s="4">
        <v>43.38</v>
      </c>
      <c r="U651" s="4">
        <v>1125.14918562</v>
      </c>
      <c r="V651" s="10">
        <v>1052.506185</v>
      </c>
      <c r="W651" s="4">
        <v>0.73766712770862097</v>
      </c>
      <c r="X651" s="4">
        <v>44.39</v>
      </c>
      <c r="Y651" s="4">
        <v>27.055</v>
      </c>
      <c r="Z651" s="4">
        <v>22.952380999999999</v>
      </c>
      <c r="AA651" s="10">
        <v>19.876288659699998</v>
      </c>
      <c r="AB651" s="10">
        <v>21.881462799400001</v>
      </c>
      <c r="AC651" s="4">
        <v>0.942774</v>
      </c>
      <c r="AD651" s="4">
        <v>0.87970855280640003</v>
      </c>
      <c r="AE651" s="4">
        <v>0.92865987226919999</v>
      </c>
      <c r="AF651" s="4">
        <v>14.87163</v>
      </c>
      <c r="AG651" s="4">
        <v>14.3467292375763</v>
      </c>
      <c r="AH651" s="4">
        <v>15.869399529575</v>
      </c>
      <c r="AI651" s="4">
        <v>5.2239880000000003</v>
      </c>
      <c r="AJ651" s="4">
        <v>6.7141310000000001</v>
      </c>
    </row>
    <row r="652" spans="1:36" x14ac:dyDescent="0.3">
      <c r="A652" s="1" t="s">
        <v>864</v>
      </c>
      <c r="B652" s="2">
        <v>4049160</v>
      </c>
      <c r="C652" s="3" t="s">
        <v>2919</v>
      </c>
      <c r="D652" s="4">
        <v>1125.8101483200001</v>
      </c>
      <c r="E652" s="3" t="s">
        <v>2930</v>
      </c>
      <c r="F652" s="3" t="s">
        <v>2953</v>
      </c>
      <c r="G652" s="3" t="s">
        <v>3101</v>
      </c>
      <c r="H652" s="3" t="s">
        <v>3101</v>
      </c>
      <c r="I652" s="3" t="s">
        <v>3111</v>
      </c>
      <c r="J652" s="4">
        <v>-6.3645319999999996</v>
      </c>
      <c r="K652" s="4">
        <v>0.93457900000000005</v>
      </c>
      <c r="L652" s="4">
        <v>-3.7667069999999998</v>
      </c>
      <c r="M652" s="4">
        <v>1.4734149999999999</v>
      </c>
      <c r="N652" s="4" t="s">
        <v>2924</v>
      </c>
      <c r="O652" s="4">
        <v>9.9331099999999992</v>
      </c>
      <c r="P652" s="4">
        <v>1.074117</v>
      </c>
      <c r="Q652" s="4">
        <v>11.781008999999999</v>
      </c>
      <c r="R652" s="4" t="s">
        <v>2924</v>
      </c>
      <c r="S652" s="3" t="s">
        <v>4607</v>
      </c>
      <c r="T652" s="4">
        <v>47.52</v>
      </c>
      <c r="U652" s="4">
        <v>1125.8101483200001</v>
      </c>
      <c r="V652" s="10">
        <v>4462.540148</v>
      </c>
      <c r="W652" s="4">
        <v>0</v>
      </c>
      <c r="X652" s="4">
        <v>54.55</v>
      </c>
      <c r="Y652" s="4">
        <v>39.640099999999997</v>
      </c>
      <c r="Z652" s="4" t="s">
        <v>2924</v>
      </c>
      <c r="AA652" s="10">
        <v>7.2743972445000002</v>
      </c>
      <c r="AB652" s="10">
        <v>9.7643768736999998</v>
      </c>
      <c r="AC652" s="4">
        <v>3.36002</v>
      </c>
      <c r="AD652" s="4">
        <v>2.8441913104730001</v>
      </c>
      <c r="AE652" s="4">
        <v>3.1356840608026002</v>
      </c>
      <c r="AF652" s="4">
        <v>11.781008999999999</v>
      </c>
      <c r="AG652" s="4">
        <v>8.8615430324573001</v>
      </c>
      <c r="AH652" s="4">
        <v>10.3125635311749</v>
      </c>
      <c r="AI652" s="4">
        <v>1.074117</v>
      </c>
      <c r="AJ652" s="4">
        <v>2.6806570000000001</v>
      </c>
    </row>
    <row r="653" spans="1:36" x14ac:dyDescent="0.3">
      <c r="A653" s="1" t="s">
        <v>408</v>
      </c>
      <c r="B653" s="2">
        <v>117245140</v>
      </c>
      <c r="C653" s="3" t="s">
        <v>2935</v>
      </c>
      <c r="D653" s="4">
        <v>1126.0762170400001</v>
      </c>
      <c r="E653" s="3" t="s">
        <v>2930</v>
      </c>
      <c r="F653" s="3" t="s">
        <v>2957</v>
      </c>
      <c r="G653" s="3" t="s">
        <v>2957</v>
      </c>
      <c r="H653" s="3" t="s">
        <v>3113</v>
      </c>
      <c r="I653" s="3" t="s">
        <v>3114</v>
      </c>
      <c r="J653" s="4">
        <v>44.873950000000001</v>
      </c>
      <c r="K653" s="4">
        <v>24.521488000000002</v>
      </c>
      <c r="L653" s="4">
        <v>-4.6460179999999998</v>
      </c>
      <c r="M653" s="4">
        <v>0</v>
      </c>
      <c r="N653" s="4">
        <v>31.896391999999999</v>
      </c>
      <c r="O653" s="4">
        <v>3.2128209999999999</v>
      </c>
      <c r="P653" s="4">
        <v>3.0865629999999999</v>
      </c>
      <c r="Q653" s="4">
        <v>20.952231000000001</v>
      </c>
      <c r="R653" s="4" t="s">
        <v>2934</v>
      </c>
      <c r="S653" s="3" t="s">
        <v>4153</v>
      </c>
      <c r="T653" s="4">
        <v>34.479999999999997</v>
      </c>
      <c r="U653" s="4">
        <v>1126.0762170400001</v>
      </c>
      <c r="V653" s="10">
        <v>997.32621700000004</v>
      </c>
      <c r="W653" s="4">
        <v>0</v>
      </c>
      <c r="X653" s="4">
        <v>37.81</v>
      </c>
      <c r="Y653" s="4">
        <v>22.14</v>
      </c>
      <c r="Z653" s="4">
        <v>31.896391999999999</v>
      </c>
      <c r="AA653" s="10">
        <v>22.835949400600001</v>
      </c>
      <c r="AB653" s="10" t="s">
        <v>2934</v>
      </c>
      <c r="AC653" s="4">
        <v>2.5629309999999998</v>
      </c>
      <c r="AD653" s="4">
        <v>1.9724992944243001</v>
      </c>
      <c r="AE653" s="4">
        <v>2.4432382592479001</v>
      </c>
      <c r="AF653" s="4">
        <v>20.952231000000001</v>
      </c>
      <c r="AG653" s="4">
        <v>13.737446015171001</v>
      </c>
      <c r="AH653" s="4">
        <v>19.424759753220702</v>
      </c>
      <c r="AI653" s="4">
        <v>3.0865629999999999</v>
      </c>
      <c r="AJ653" s="4">
        <v>3.0865629999999999</v>
      </c>
    </row>
    <row r="654" spans="1:36" x14ac:dyDescent="0.3">
      <c r="A654" s="1" t="s">
        <v>1458</v>
      </c>
      <c r="B654" s="2">
        <v>111815975</v>
      </c>
      <c r="C654" s="3" t="s">
        <v>2935</v>
      </c>
      <c r="D654" s="4">
        <v>1127.2805000000001</v>
      </c>
      <c r="E654" s="3" t="s">
        <v>2930</v>
      </c>
      <c r="F654" s="3" t="s">
        <v>2953</v>
      </c>
      <c r="G654" s="3" t="s">
        <v>2954</v>
      </c>
      <c r="H654" s="3" t="s">
        <v>2955</v>
      </c>
      <c r="I654" s="3"/>
      <c r="J654" s="4">
        <v>-1.2791619999999999</v>
      </c>
      <c r="K654" s="4">
        <v>-4.3692869999999999</v>
      </c>
      <c r="L654" s="4">
        <v>-1.6544460000000001</v>
      </c>
      <c r="M654" s="4">
        <v>-0.228877</v>
      </c>
      <c r="N654" s="4" t="s">
        <v>2934</v>
      </c>
      <c r="O654" s="4" t="s">
        <v>2934</v>
      </c>
      <c r="P654" s="4" t="s">
        <v>2934</v>
      </c>
      <c r="Q654" s="4" t="s">
        <v>2934</v>
      </c>
      <c r="R654" s="4" t="s">
        <v>2934</v>
      </c>
      <c r="S654" s="3" t="s">
        <v>5199</v>
      </c>
      <c r="T654" s="4">
        <v>52.31</v>
      </c>
      <c r="U654" s="4">
        <v>1127.2805000000001</v>
      </c>
      <c r="V654" s="10" t="s">
        <v>2934</v>
      </c>
      <c r="W654" s="4">
        <v>4.55752246224431</v>
      </c>
      <c r="X654" s="4">
        <v>55.06</v>
      </c>
      <c r="Y654" s="4">
        <v>50.930100000000003</v>
      </c>
      <c r="Z654" s="4" t="s">
        <v>2934</v>
      </c>
      <c r="AA654" s="10" t="s">
        <v>2934</v>
      </c>
      <c r="AB654" s="10" t="s">
        <v>2934</v>
      </c>
      <c r="AC654" s="4" t="s">
        <v>2934</v>
      </c>
      <c r="AD654" s="4" t="s">
        <v>2934</v>
      </c>
      <c r="AE654" s="4" t="s">
        <v>2934</v>
      </c>
      <c r="AF654" s="4" t="s">
        <v>2934</v>
      </c>
      <c r="AG654" s="4" t="s">
        <v>2934</v>
      </c>
      <c r="AH654" s="4" t="s">
        <v>2934</v>
      </c>
      <c r="AI654" s="4" t="s">
        <v>2934</v>
      </c>
      <c r="AJ654" s="4" t="s">
        <v>2934</v>
      </c>
    </row>
    <row r="655" spans="1:36" x14ac:dyDescent="0.3">
      <c r="A655" s="1" t="s">
        <v>1557</v>
      </c>
      <c r="B655" s="2">
        <v>117876626</v>
      </c>
      <c r="C655" s="3" t="s">
        <v>2935</v>
      </c>
      <c r="D655" s="4">
        <v>1129.1400000000001</v>
      </c>
      <c r="E655" s="3" t="s">
        <v>2976</v>
      </c>
      <c r="F655" s="3" t="s">
        <v>3316</v>
      </c>
      <c r="G655" s="3" t="s">
        <v>3316</v>
      </c>
      <c r="H655" s="3" t="s">
        <v>3462</v>
      </c>
      <c r="I655" s="3" t="s">
        <v>3253</v>
      </c>
      <c r="J655" s="4">
        <v>179.91360700000001</v>
      </c>
      <c r="K655" s="4">
        <v>62.814070000000001</v>
      </c>
      <c r="L655" s="4">
        <v>-18.09909</v>
      </c>
      <c r="M655" s="4">
        <v>11.168296</v>
      </c>
      <c r="N655" s="4" t="s">
        <v>2934</v>
      </c>
      <c r="O655" s="4">
        <v>21.6</v>
      </c>
      <c r="P655" s="4">
        <v>11.614985000000001</v>
      </c>
      <c r="Q655" s="4" t="s">
        <v>2924</v>
      </c>
      <c r="R655" s="4">
        <v>20.093022000000001</v>
      </c>
      <c r="S655" s="3" t="s">
        <v>5298</v>
      </c>
      <c r="T655" s="4">
        <v>64.8</v>
      </c>
      <c r="U655" s="4">
        <v>1129.1400000000001</v>
      </c>
      <c r="V655" s="10">
        <v>1699.508</v>
      </c>
      <c r="W655" s="4">
        <v>0.61728395061728403</v>
      </c>
      <c r="X655" s="4">
        <v>80.815799999999996</v>
      </c>
      <c r="Y655" s="4">
        <v>18.75</v>
      </c>
      <c r="Z655" s="4" t="s">
        <v>2934</v>
      </c>
      <c r="AA655" s="10">
        <v>42.7299703264</v>
      </c>
      <c r="AB655" s="10" t="s">
        <v>2934</v>
      </c>
      <c r="AC655" s="4">
        <v>18.693989999999999</v>
      </c>
      <c r="AD655" s="4">
        <v>10.1136809281096</v>
      </c>
      <c r="AE655" s="4">
        <v>15.1267656154526</v>
      </c>
      <c r="AF655" s="4" t="s">
        <v>2924</v>
      </c>
      <c r="AG655" s="4">
        <v>10.724613171113401</v>
      </c>
      <c r="AH655" s="4">
        <v>16.9261027460891</v>
      </c>
      <c r="AI655" s="4">
        <v>11.614985000000001</v>
      </c>
      <c r="AJ655" s="4">
        <v>16.195951000000001</v>
      </c>
    </row>
    <row r="656" spans="1:36" x14ac:dyDescent="0.3">
      <c r="A656" s="1" t="s">
        <v>489</v>
      </c>
      <c r="B656" s="2">
        <v>4811704</v>
      </c>
      <c r="C656" s="3" t="s">
        <v>2940</v>
      </c>
      <c r="D656" s="4">
        <v>1131.1383393900001</v>
      </c>
      <c r="E656" s="3" t="s">
        <v>2920</v>
      </c>
      <c r="F656" s="3" t="s">
        <v>2921</v>
      </c>
      <c r="G656" s="3" t="s">
        <v>2941</v>
      </c>
      <c r="H656" s="3" t="s">
        <v>2941</v>
      </c>
      <c r="I656" s="3" t="s">
        <v>3306</v>
      </c>
      <c r="J656" s="4">
        <v>75.75</v>
      </c>
      <c r="K656" s="4">
        <v>-28.989899000000001</v>
      </c>
      <c r="L656" s="4">
        <v>-15.335207</v>
      </c>
      <c r="M656" s="4">
        <v>2.328967</v>
      </c>
      <c r="N656" s="4" t="s">
        <v>2924</v>
      </c>
      <c r="O656" s="4" t="s">
        <v>2924</v>
      </c>
      <c r="P656" s="4">
        <v>4.0991249999999999</v>
      </c>
      <c r="Q656" s="4" t="s">
        <v>2924</v>
      </c>
      <c r="R656" s="4">
        <v>47.485455999999999</v>
      </c>
      <c r="S656" s="3" t="s">
        <v>4232</v>
      </c>
      <c r="T656" s="4">
        <v>21.09</v>
      </c>
      <c r="U656" s="4">
        <v>1131.1383393900001</v>
      </c>
      <c r="V656" s="10">
        <v>920.25033900000005</v>
      </c>
      <c r="W656" s="4">
        <v>0</v>
      </c>
      <c r="X656" s="4">
        <v>34.840000000000003</v>
      </c>
      <c r="Y656" s="4">
        <v>7.42</v>
      </c>
      <c r="Z656" s="4" t="s">
        <v>2924</v>
      </c>
      <c r="AA656" s="10">
        <v>50.6119510439</v>
      </c>
      <c r="AB656" s="10">
        <v>50.214285714200003</v>
      </c>
      <c r="AC656" s="4">
        <v>2.942212</v>
      </c>
      <c r="AD656" s="4">
        <v>2.6244793864723999</v>
      </c>
      <c r="AE656" s="4">
        <v>2.8020689812036998</v>
      </c>
      <c r="AF656" s="4" t="s">
        <v>2924</v>
      </c>
      <c r="AG656" s="4">
        <v>39.283457156395301</v>
      </c>
      <c r="AH656" s="4">
        <v>43.976451234302999</v>
      </c>
      <c r="AI656" s="4">
        <v>4.0991249999999999</v>
      </c>
      <c r="AJ656" s="4">
        <v>5.8163270000000002</v>
      </c>
    </row>
    <row r="657" spans="1:36" x14ac:dyDescent="0.3">
      <c r="A657" s="1" t="s">
        <v>1020</v>
      </c>
      <c r="B657" s="2">
        <v>29767308</v>
      </c>
      <c r="C657" s="3" t="s">
        <v>2919</v>
      </c>
      <c r="D657" s="4">
        <v>1132.655634</v>
      </c>
      <c r="E657" s="3" t="s">
        <v>2925</v>
      </c>
      <c r="F657" s="3" t="s">
        <v>2980</v>
      </c>
      <c r="G657" s="3" t="s">
        <v>2981</v>
      </c>
      <c r="H657" s="3" t="s">
        <v>3163</v>
      </c>
      <c r="I657" s="3" t="s">
        <v>3249</v>
      </c>
      <c r="J657" s="4">
        <v>-6.9651740000000002</v>
      </c>
      <c r="K657" s="4">
        <v>18.805591</v>
      </c>
      <c r="L657" s="4">
        <v>-1.0058229999999999</v>
      </c>
      <c r="M657" s="4">
        <v>0.48361100000000001</v>
      </c>
      <c r="N657" s="4">
        <v>56.495468000000002</v>
      </c>
      <c r="O657" s="4" t="s">
        <v>2924</v>
      </c>
      <c r="P657" s="4">
        <v>1.9220889999999999</v>
      </c>
      <c r="Q657" s="4">
        <v>10.062485000000001</v>
      </c>
      <c r="R657" s="4" t="s">
        <v>2924</v>
      </c>
      <c r="S657" s="3" t="s">
        <v>4762</v>
      </c>
      <c r="T657" s="4">
        <v>18.7</v>
      </c>
      <c r="U657" s="4">
        <v>1132.655634</v>
      </c>
      <c r="V657" s="10">
        <v>1860.422634</v>
      </c>
      <c r="W657" s="4">
        <v>0</v>
      </c>
      <c r="X657" s="4">
        <v>25.98</v>
      </c>
      <c r="Y657" s="5">
        <v>12.9</v>
      </c>
      <c r="Z657" s="4">
        <v>56.495468000000002</v>
      </c>
      <c r="AA657" s="10">
        <v>47.582697201000002</v>
      </c>
      <c r="AB657" s="10">
        <v>52.992518703199998</v>
      </c>
      <c r="AC657" s="4">
        <v>1.8655489999999999</v>
      </c>
      <c r="AD657" s="4">
        <v>1.6443968979931001</v>
      </c>
      <c r="AE657" s="4">
        <v>1.8298839028328999</v>
      </c>
      <c r="AF657" s="4">
        <v>10.062485000000001</v>
      </c>
      <c r="AG657" s="4">
        <v>15.1666702047524</v>
      </c>
      <c r="AH657" s="4">
        <v>16.717328139079601</v>
      </c>
      <c r="AI657" s="4">
        <v>1.9220889999999999</v>
      </c>
      <c r="AJ657" s="4">
        <v>53.276353</v>
      </c>
    </row>
    <row r="658" spans="1:36" x14ac:dyDescent="0.3">
      <c r="A658" s="1" t="s">
        <v>594</v>
      </c>
      <c r="B658" s="2">
        <v>4092227</v>
      </c>
      <c r="C658" s="3" t="s">
        <v>2919</v>
      </c>
      <c r="D658" s="4">
        <v>1133.93951216</v>
      </c>
      <c r="E658" s="3" t="s">
        <v>2930</v>
      </c>
      <c r="F658" s="3" t="s">
        <v>2931</v>
      </c>
      <c r="G658" s="3" t="s">
        <v>2931</v>
      </c>
      <c r="H658" s="3" t="s">
        <v>2932</v>
      </c>
      <c r="I658" s="3" t="s">
        <v>2933</v>
      </c>
      <c r="J658" s="4">
        <v>88.516099999999994</v>
      </c>
      <c r="K658" s="4">
        <v>57.992074000000002</v>
      </c>
      <c r="L658" s="4">
        <v>8.4034700000000004</v>
      </c>
      <c r="M658" s="4">
        <v>3.7165509999999999</v>
      </c>
      <c r="N658" s="4">
        <v>28.188552188552201</v>
      </c>
      <c r="O658" s="4">
        <v>4.6862579999999996</v>
      </c>
      <c r="P658" s="4">
        <v>3.4158879999999998</v>
      </c>
      <c r="Q658" s="4" t="s">
        <v>2934</v>
      </c>
      <c r="R658" s="4" t="s">
        <v>2934</v>
      </c>
      <c r="S658" s="3" t="s">
        <v>4337</v>
      </c>
      <c r="T658" s="4">
        <v>83.72</v>
      </c>
      <c r="U658" s="4">
        <v>1133.93951216</v>
      </c>
      <c r="V658" s="10" t="s">
        <v>2934</v>
      </c>
      <c r="W658" s="4">
        <v>0</v>
      </c>
      <c r="X658" s="4">
        <v>86.27</v>
      </c>
      <c r="Y658" s="4">
        <v>35.67</v>
      </c>
      <c r="Z658" s="4">
        <v>28.084534999999999</v>
      </c>
      <c r="AA658" s="10">
        <v>18.845244794500001</v>
      </c>
      <c r="AB658" s="10">
        <v>25.7204301075</v>
      </c>
      <c r="AC658" s="4" t="s">
        <v>2934</v>
      </c>
      <c r="AD658" s="4" t="s">
        <v>2934</v>
      </c>
      <c r="AE658" s="4" t="s">
        <v>2934</v>
      </c>
      <c r="AF658" s="4" t="s">
        <v>2934</v>
      </c>
      <c r="AG658" s="4" t="s">
        <v>2934</v>
      </c>
      <c r="AH658" s="4" t="s">
        <v>2934</v>
      </c>
      <c r="AI658" s="4">
        <v>3.4158879999999998</v>
      </c>
      <c r="AJ658" s="4">
        <v>3.4158879999999998</v>
      </c>
    </row>
    <row r="659" spans="1:36" x14ac:dyDescent="0.3">
      <c r="A659" s="1" t="s">
        <v>1029</v>
      </c>
      <c r="B659" s="2">
        <v>5210507</v>
      </c>
      <c r="C659" s="3" t="s">
        <v>2935</v>
      </c>
      <c r="D659" s="4">
        <v>1135.8573057000001</v>
      </c>
      <c r="E659" s="3" t="s">
        <v>2936</v>
      </c>
      <c r="F659" s="3" t="s">
        <v>2966</v>
      </c>
      <c r="G659" s="3" t="s">
        <v>3082</v>
      </c>
      <c r="H659" s="3" t="s">
        <v>3083</v>
      </c>
      <c r="I659" s="3" t="s">
        <v>3084</v>
      </c>
      <c r="J659" s="4">
        <v>18.258633</v>
      </c>
      <c r="K659" s="4">
        <v>23.238897000000001</v>
      </c>
      <c r="L659" s="4">
        <v>-1.9494370000000001</v>
      </c>
      <c r="M659" s="4">
        <v>-0.27881</v>
      </c>
      <c r="N659" s="4">
        <v>127.23320200000001</v>
      </c>
      <c r="O659" s="4">
        <v>15.350501</v>
      </c>
      <c r="P659" s="4">
        <v>3.5153430000000001</v>
      </c>
      <c r="Q659" s="4" t="s">
        <v>2924</v>
      </c>
      <c r="R659" s="4">
        <v>11.701719000000001</v>
      </c>
      <c r="S659" s="3" t="s">
        <v>4771</v>
      </c>
      <c r="T659" s="4">
        <v>32.19</v>
      </c>
      <c r="U659" s="4">
        <v>1135.8573057000001</v>
      </c>
      <c r="V659" s="10">
        <v>935.10630500000002</v>
      </c>
      <c r="W659" s="4">
        <v>0</v>
      </c>
      <c r="X659" s="4">
        <v>36.11</v>
      </c>
      <c r="Y659" s="4">
        <v>18.829999999999998</v>
      </c>
      <c r="Z659" s="4">
        <v>127.23320200000001</v>
      </c>
      <c r="AA659" s="10">
        <v>12.132976518</v>
      </c>
      <c r="AB659" s="10">
        <v>13.478827061400001</v>
      </c>
      <c r="AC659" s="4">
        <v>2.4652370000000001</v>
      </c>
      <c r="AD659" s="4">
        <v>2.2653581208821998</v>
      </c>
      <c r="AE659" s="4">
        <v>2.4026396149410001</v>
      </c>
      <c r="AF659" s="4" t="s">
        <v>2924</v>
      </c>
      <c r="AG659" s="4">
        <v>11.012470411030501</v>
      </c>
      <c r="AH659" s="4">
        <v>12.602738445680799</v>
      </c>
      <c r="AI659" s="4">
        <v>3.5153430000000001</v>
      </c>
      <c r="AJ659" s="4">
        <v>6.7062499999999998</v>
      </c>
    </row>
    <row r="660" spans="1:36" x14ac:dyDescent="0.3">
      <c r="A660" s="1" t="s">
        <v>2870</v>
      </c>
      <c r="B660" s="2">
        <v>4001527</v>
      </c>
      <c r="C660" s="3" t="s">
        <v>2919</v>
      </c>
      <c r="D660" s="4">
        <v>1138.0229417999999</v>
      </c>
      <c r="E660" s="3" t="s">
        <v>2945</v>
      </c>
      <c r="F660" s="3" t="s">
        <v>3021</v>
      </c>
      <c r="G660" s="3" t="s">
        <v>3157</v>
      </c>
      <c r="H660" s="3" t="s">
        <v>3157</v>
      </c>
      <c r="I660" s="3" t="s">
        <v>3220</v>
      </c>
      <c r="J660" s="4">
        <v>-50.081833000000003</v>
      </c>
      <c r="K660" s="4">
        <v>-13.516068000000001</v>
      </c>
      <c r="L660" s="4">
        <v>0.99337799999999998</v>
      </c>
      <c r="M660" s="4">
        <v>9.0584030000000002</v>
      </c>
      <c r="N660" s="4" t="s">
        <v>2924</v>
      </c>
      <c r="O660" s="4">
        <v>2.2880720000000001</v>
      </c>
      <c r="P660" s="4">
        <v>0.87334199999999995</v>
      </c>
      <c r="Q660" s="4">
        <v>8.8882460000000005</v>
      </c>
      <c r="R660" s="4">
        <v>10.397876</v>
      </c>
      <c r="S660" s="3" t="s">
        <v>6608</v>
      </c>
      <c r="T660" s="5">
        <v>9.15</v>
      </c>
      <c r="U660" s="4">
        <v>1138.0229417999999</v>
      </c>
      <c r="V660" s="10">
        <v>4293.0229410000002</v>
      </c>
      <c r="W660" s="4">
        <v>10.928961748633901</v>
      </c>
      <c r="X660" s="4">
        <v>19.78</v>
      </c>
      <c r="Y660" s="5">
        <v>8.02</v>
      </c>
      <c r="Z660" s="4" t="s">
        <v>2924</v>
      </c>
      <c r="AA660" s="10">
        <v>6.9693045928000004</v>
      </c>
      <c r="AB660" s="10">
        <v>8.3837273227000004</v>
      </c>
      <c r="AC660" s="4">
        <v>0.67362699999999998</v>
      </c>
      <c r="AD660" s="4">
        <v>0.67702555026839994</v>
      </c>
      <c r="AE660" s="4">
        <v>0.6939221910708</v>
      </c>
      <c r="AF660" s="4">
        <v>8.8882460000000005</v>
      </c>
      <c r="AG660" s="4">
        <v>6.7257166829311998</v>
      </c>
      <c r="AH660" s="4">
        <v>7.9657119237665004</v>
      </c>
      <c r="AI660" s="4">
        <v>0.87334199999999995</v>
      </c>
      <c r="AJ660" s="4" t="s">
        <v>2924</v>
      </c>
    </row>
    <row r="661" spans="1:36" x14ac:dyDescent="0.3">
      <c r="A661" s="1" t="s">
        <v>1817</v>
      </c>
      <c r="B661" s="2">
        <v>19574131</v>
      </c>
      <c r="C661" s="3" t="s">
        <v>2935</v>
      </c>
      <c r="D661" s="4">
        <v>1138.09564215</v>
      </c>
      <c r="E661" s="3" t="s">
        <v>2976</v>
      </c>
      <c r="F661" s="3" t="s">
        <v>2977</v>
      </c>
      <c r="G661" s="3" t="s">
        <v>2978</v>
      </c>
      <c r="H661" s="3" t="s">
        <v>2978</v>
      </c>
      <c r="I661" s="3" t="s">
        <v>2979</v>
      </c>
      <c r="J661" s="4">
        <v>-21.848739999999999</v>
      </c>
      <c r="K661" s="4">
        <v>-15.403275000000001</v>
      </c>
      <c r="L661" s="4">
        <v>-14.522059</v>
      </c>
      <c r="M661" s="4">
        <v>-1.4830509999999999</v>
      </c>
      <c r="N661" s="4" t="s">
        <v>2924</v>
      </c>
      <c r="O661" s="4">
        <v>11.286408</v>
      </c>
      <c r="P661" s="4">
        <v>0.84926299999999999</v>
      </c>
      <c r="Q661" s="4">
        <v>15.809950000000001</v>
      </c>
      <c r="R661" s="4">
        <v>23.945253000000001</v>
      </c>
      <c r="S661" s="3" t="s">
        <v>5558</v>
      </c>
      <c r="T661" s="4">
        <v>13.95</v>
      </c>
      <c r="U661" s="4">
        <v>1138.09564215</v>
      </c>
      <c r="V661" s="10">
        <v>1901.462642</v>
      </c>
      <c r="W661" s="4">
        <v>6.0215053763440904</v>
      </c>
      <c r="X661" s="4">
        <v>18.97</v>
      </c>
      <c r="Y661" s="4">
        <v>13.8</v>
      </c>
      <c r="Z661" s="4" t="s">
        <v>2924</v>
      </c>
      <c r="AA661" s="10">
        <v>56.753458096000003</v>
      </c>
      <c r="AB661" s="10" t="s">
        <v>2924</v>
      </c>
      <c r="AC661" s="4">
        <v>12.224361</v>
      </c>
      <c r="AD661" s="4">
        <v>10.650190474963599</v>
      </c>
      <c r="AE661" s="4">
        <v>11.7225389859912</v>
      </c>
      <c r="AF661" s="4">
        <v>15.809950000000001</v>
      </c>
      <c r="AG661" s="4">
        <v>13.0633721131545</v>
      </c>
      <c r="AH661" s="4">
        <v>15.3260284035615</v>
      </c>
      <c r="AI661" s="4">
        <v>0.84926299999999999</v>
      </c>
      <c r="AJ661" s="4">
        <v>0.968414</v>
      </c>
    </row>
    <row r="662" spans="1:36" x14ac:dyDescent="0.3">
      <c r="A662" s="1" t="s">
        <v>992</v>
      </c>
      <c r="B662" s="2">
        <v>5727291</v>
      </c>
      <c r="C662" s="3" t="s">
        <v>2940</v>
      </c>
      <c r="D662" s="4">
        <v>1138.6172811399999</v>
      </c>
      <c r="E662" s="3" t="s">
        <v>2930</v>
      </c>
      <c r="F662" s="3" t="s">
        <v>2953</v>
      </c>
      <c r="G662" s="3" t="s">
        <v>2954</v>
      </c>
      <c r="H662" s="3" t="s">
        <v>2955</v>
      </c>
      <c r="I662" s="3"/>
      <c r="J662" s="4">
        <v>28.304126</v>
      </c>
      <c r="K662" s="4">
        <v>7.288964</v>
      </c>
      <c r="L662" s="4">
        <v>-4.6530560000000003</v>
      </c>
      <c r="M662" s="4">
        <v>-0.283748</v>
      </c>
      <c r="N662" s="4" t="s">
        <v>2934</v>
      </c>
      <c r="O662" s="4" t="s">
        <v>2934</v>
      </c>
      <c r="P662" s="4" t="s">
        <v>2934</v>
      </c>
      <c r="Q662" s="4" t="s">
        <v>2934</v>
      </c>
      <c r="R662" s="4" t="s">
        <v>2934</v>
      </c>
      <c r="S662" s="3" t="s">
        <v>4734</v>
      </c>
      <c r="T662" s="4">
        <v>140.57</v>
      </c>
      <c r="U662" s="4">
        <v>1138.6172811399999</v>
      </c>
      <c r="V662" s="10" t="s">
        <v>2934</v>
      </c>
      <c r="W662" s="4">
        <v>0.78555626917861998</v>
      </c>
      <c r="X662" s="4">
        <v>149.15639999999999</v>
      </c>
      <c r="Y662" s="4">
        <v>106.1</v>
      </c>
      <c r="Z662" s="4" t="s">
        <v>2934</v>
      </c>
      <c r="AA662" s="10" t="s">
        <v>2934</v>
      </c>
      <c r="AB662" s="10" t="s">
        <v>2934</v>
      </c>
      <c r="AC662" s="4" t="s">
        <v>2934</v>
      </c>
      <c r="AD662" s="4" t="s">
        <v>2934</v>
      </c>
      <c r="AE662" s="4" t="s">
        <v>2934</v>
      </c>
      <c r="AF662" s="4" t="s">
        <v>2934</v>
      </c>
      <c r="AG662" s="4" t="s">
        <v>2934</v>
      </c>
      <c r="AH662" s="4" t="s">
        <v>2934</v>
      </c>
      <c r="AI662" s="4" t="s">
        <v>2934</v>
      </c>
      <c r="AJ662" s="4" t="s">
        <v>2934</v>
      </c>
    </row>
    <row r="663" spans="1:36" x14ac:dyDescent="0.3">
      <c r="A663" s="1" t="s">
        <v>2168</v>
      </c>
      <c r="B663" s="2">
        <v>6592824</v>
      </c>
      <c r="C663" s="3" t="s">
        <v>2935</v>
      </c>
      <c r="D663" s="4">
        <v>1139.17971152</v>
      </c>
      <c r="E663" s="3" t="s">
        <v>2936</v>
      </c>
      <c r="F663" s="3" t="s">
        <v>2937</v>
      </c>
      <c r="G663" s="3" t="s">
        <v>2951</v>
      </c>
      <c r="H663" s="3" t="s">
        <v>2951</v>
      </c>
      <c r="I663" s="3" t="s">
        <v>3191</v>
      </c>
      <c r="J663" s="4">
        <v>500.70175399999999</v>
      </c>
      <c r="K663" s="4">
        <v>139.77591000000001</v>
      </c>
      <c r="L663" s="4">
        <v>26.908821</v>
      </c>
      <c r="M663" s="4">
        <v>23.25414</v>
      </c>
      <c r="N663" s="4" t="s">
        <v>2924</v>
      </c>
      <c r="O663" s="4" t="s">
        <v>2924</v>
      </c>
      <c r="P663" s="4" t="s">
        <v>2924</v>
      </c>
      <c r="Q663" s="4" t="s">
        <v>2924</v>
      </c>
      <c r="R663" s="4">
        <v>44.059519000000002</v>
      </c>
      <c r="S663" s="3" t="s">
        <v>5907</v>
      </c>
      <c r="T663" s="4">
        <v>17.12</v>
      </c>
      <c r="U663" s="4">
        <v>1139.17971152</v>
      </c>
      <c r="V663" s="10">
        <v>1342.9947110000001</v>
      </c>
      <c r="W663" s="4">
        <v>0</v>
      </c>
      <c r="X663" s="4">
        <v>17.86</v>
      </c>
      <c r="Y663" s="4">
        <v>2.68</v>
      </c>
      <c r="Z663" s="4" t="s">
        <v>2924</v>
      </c>
      <c r="AA663" s="10" t="s">
        <v>2924</v>
      </c>
      <c r="AB663" s="10" t="s">
        <v>2924</v>
      </c>
      <c r="AC663" s="4">
        <v>4.5063000000000004</v>
      </c>
      <c r="AD663" s="4">
        <v>4.0323487247759999</v>
      </c>
      <c r="AE663" s="4">
        <v>4.3304902279346003</v>
      </c>
      <c r="AF663" s="4" t="s">
        <v>2924</v>
      </c>
      <c r="AG663" s="4">
        <v>62.860158344566798</v>
      </c>
      <c r="AH663" s="4">
        <v>122.36853858769931</v>
      </c>
      <c r="AI663" s="4" t="s">
        <v>2924</v>
      </c>
      <c r="AJ663" s="4" t="s">
        <v>2924</v>
      </c>
    </row>
    <row r="664" spans="1:36" x14ac:dyDescent="0.3">
      <c r="A664" s="1" t="s">
        <v>2011</v>
      </c>
      <c r="B664" s="2">
        <v>4766940</v>
      </c>
      <c r="C664" s="3" t="s">
        <v>2935</v>
      </c>
      <c r="D664" s="4">
        <v>1140.2206390199999</v>
      </c>
      <c r="E664" s="3" t="s">
        <v>2920</v>
      </c>
      <c r="F664" s="3" t="s">
        <v>2960</v>
      </c>
      <c r="G664" s="3" t="s">
        <v>2973</v>
      </c>
      <c r="H664" s="3" t="s">
        <v>3004</v>
      </c>
      <c r="I664" s="3" t="s">
        <v>3505</v>
      </c>
      <c r="J664" s="4">
        <v>45.053762999999996</v>
      </c>
      <c r="K664" s="4">
        <v>19.804618000000001</v>
      </c>
      <c r="L664" s="4">
        <v>-8.6662149999999993</v>
      </c>
      <c r="M664" s="4">
        <v>-4.2583390000000003</v>
      </c>
      <c r="N664" s="4" t="s">
        <v>2924</v>
      </c>
      <c r="O664" s="4">
        <v>9.7260270000000002</v>
      </c>
      <c r="P664" s="4">
        <v>1.5562990000000001</v>
      </c>
      <c r="Q664" s="4">
        <v>6.8743509999999999</v>
      </c>
      <c r="R664" s="4">
        <v>12.057366</v>
      </c>
      <c r="S664" s="3" t="s">
        <v>5750</v>
      </c>
      <c r="T664" s="4">
        <v>13.49</v>
      </c>
      <c r="U664" s="4">
        <v>1140.2206390199999</v>
      </c>
      <c r="V664" s="10">
        <v>1603.4216389999999</v>
      </c>
      <c r="W664" s="4">
        <v>0</v>
      </c>
      <c r="X664" s="4">
        <v>16.41</v>
      </c>
      <c r="Y664" s="4">
        <v>6.62</v>
      </c>
      <c r="Z664" s="4" t="s">
        <v>2924</v>
      </c>
      <c r="AA664" s="10">
        <v>9.1111711468000003</v>
      </c>
      <c r="AB664" s="10">
        <v>10.062808635</v>
      </c>
      <c r="AC664" s="4">
        <v>0.79891500000000004</v>
      </c>
      <c r="AD664" s="4">
        <v>0.83488453922380002</v>
      </c>
      <c r="AE664" s="4">
        <v>0.80300829621479997</v>
      </c>
      <c r="AF664" s="4">
        <v>6.8743509999999999</v>
      </c>
      <c r="AG664" s="4">
        <v>7.0720209899548996</v>
      </c>
      <c r="AH664" s="4">
        <v>7.6109140905338997</v>
      </c>
      <c r="AI664" s="4">
        <v>1.5562990000000001</v>
      </c>
      <c r="AJ664" s="4" t="s">
        <v>2924</v>
      </c>
    </row>
    <row r="665" spans="1:36" x14ac:dyDescent="0.3">
      <c r="A665" s="1" t="s">
        <v>288</v>
      </c>
      <c r="B665" s="2">
        <v>6158451</v>
      </c>
      <c r="C665" s="3" t="s">
        <v>2935</v>
      </c>
      <c r="D665" s="4">
        <v>1142.7520904999999</v>
      </c>
      <c r="E665" s="3" t="s">
        <v>2930</v>
      </c>
      <c r="F665" s="3" t="s">
        <v>2953</v>
      </c>
      <c r="G665" s="3" t="s">
        <v>2954</v>
      </c>
      <c r="H665" s="3" t="s">
        <v>2955</v>
      </c>
      <c r="I665" s="3" t="s">
        <v>2971</v>
      </c>
      <c r="J665" s="4">
        <v>17.451891</v>
      </c>
      <c r="K665" s="4">
        <v>3.1468530000000001</v>
      </c>
      <c r="L665" s="4">
        <v>4.5481389999999999</v>
      </c>
      <c r="M665" s="4">
        <v>2.7277999999999998</v>
      </c>
      <c r="N665" s="4">
        <v>8.9034209999999998</v>
      </c>
      <c r="O665" s="4">
        <v>8.0711349999999999</v>
      </c>
      <c r="P665" s="4">
        <v>0.99667799999999995</v>
      </c>
      <c r="Q665" s="4" t="s">
        <v>2934</v>
      </c>
      <c r="R665" s="4">
        <v>15.139787999999999</v>
      </c>
      <c r="S665" s="3" t="s">
        <v>4033</v>
      </c>
      <c r="T665" s="4">
        <v>17.7</v>
      </c>
      <c r="U665" s="4">
        <v>1142.7520904999999</v>
      </c>
      <c r="V665" s="10">
        <v>2412.8980900000001</v>
      </c>
      <c r="W665" s="4">
        <v>9.4915254237288096</v>
      </c>
      <c r="X665" s="4">
        <v>17.79</v>
      </c>
      <c r="Y665" s="4">
        <v>14.75</v>
      </c>
      <c r="Z665" s="4">
        <v>8.9034209999999998</v>
      </c>
      <c r="AA665" s="10">
        <v>9.6284610781000008</v>
      </c>
      <c r="AB665" s="10">
        <v>8.6764705882000008</v>
      </c>
      <c r="AC665" s="4">
        <v>8.1999680000000001</v>
      </c>
      <c r="AD665" s="4">
        <v>9.0574252627628002</v>
      </c>
      <c r="AE665" s="4">
        <v>8.4131732566248001</v>
      </c>
      <c r="AF665" s="4" t="s">
        <v>2934</v>
      </c>
      <c r="AG665" s="4" t="s">
        <v>2934</v>
      </c>
      <c r="AH665" s="4" t="s">
        <v>2934</v>
      </c>
      <c r="AI665" s="4">
        <v>0.99667799999999995</v>
      </c>
      <c r="AJ665" s="4">
        <v>0.99667799999999995</v>
      </c>
    </row>
    <row r="666" spans="1:36" x14ac:dyDescent="0.3">
      <c r="A666" s="1" t="s">
        <v>1373</v>
      </c>
      <c r="B666" s="2">
        <v>22298265</v>
      </c>
      <c r="C666" s="3" t="s">
        <v>2940</v>
      </c>
      <c r="D666" s="4">
        <v>1143.9165</v>
      </c>
      <c r="E666" s="3" t="s">
        <v>2930</v>
      </c>
      <c r="F666" s="3" t="s">
        <v>2953</v>
      </c>
      <c r="G666" s="3" t="s">
        <v>2954</v>
      </c>
      <c r="H666" s="3" t="s">
        <v>2955</v>
      </c>
      <c r="I666" s="3"/>
      <c r="J666" s="4">
        <v>-1.8334839999999999</v>
      </c>
      <c r="K666" s="4">
        <v>-3.828033</v>
      </c>
      <c r="L666" s="4">
        <v>-1.329305</v>
      </c>
      <c r="M666" s="4">
        <v>-0.487508</v>
      </c>
      <c r="N666" s="4" t="s">
        <v>2934</v>
      </c>
      <c r="O666" s="4" t="s">
        <v>2934</v>
      </c>
      <c r="P666" s="4" t="s">
        <v>2934</v>
      </c>
      <c r="Q666" s="4" t="s">
        <v>2934</v>
      </c>
      <c r="R666" s="4" t="s">
        <v>2934</v>
      </c>
      <c r="S666" s="3" t="s">
        <v>5115</v>
      </c>
      <c r="T666" s="4">
        <v>16.329999999999998</v>
      </c>
      <c r="U666" s="4">
        <v>1143.9165</v>
      </c>
      <c r="V666" s="10" t="s">
        <v>2934</v>
      </c>
      <c r="W666" s="4">
        <v>4.6787507654623397</v>
      </c>
      <c r="X666" s="4">
        <v>17.129899999999999</v>
      </c>
      <c r="Y666" s="4">
        <v>15.89</v>
      </c>
      <c r="Z666" s="4" t="s">
        <v>2934</v>
      </c>
      <c r="AA666" s="10" t="s">
        <v>2934</v>
      </c>
      <c r="AB666" s="10" t="s">
        <v>2934</v>
      </c>
      <c r="AC666" s="4" t="s">
        <v>2934</v>
      </c>
      <c r="AD666" s="4" t="s">
        <v>2934</v>
      </c>
      <c r="AE666" s="4" t="s">
        <v>2934</v>
      </c>
      <c r="AF666" s="4" t="s">
        <v>2934</v>
      </c>
      <c r="AG666" s="4" t="s">
        <v>2934</v>
      </c>
      <c r="AH666" s="4" t="s">
        <v>2934</v>
      </c>
      <c r="AI666" s="4" t="s">
        <v>2934</v>
      </c>
      <c r="AJ666" s="4" t="s">
        <v>2934</v>
      </c>
    </row>
    <row r="667" spans="1:36" x14ac:dyDescent="0.3">
      <c r="A667" s="1" t="s">
        <v>554</v>
      </c>
      <c r="B667" s="2">
        <v>4168892</v>
      </c>
      <c r="C667" s="3" t="s">
        <v>2935</v>
      </c>
      <c r="D667" s="4">
        <v>1146.00351112</v>
      </c>
      <c r="E667" s="3" t="s">
        <v>2930</v>
      </c>
      <c r="F667" s="3" t="s">
        <v>2953</v>
      </c>
      <c r="G667" s="3" t="s">
        <v>3049</v>
      </c>
      <c r="H667" s="3" t="s">
        <v>3050</v>
      </c>
      <c r="I667" s="3" t="s">
        <v>3151</v>
      </c>
      <c r="J667" s="4">
        <v>-5.3440209999999997</v>
      </c>
      <c r="K667" s="4">
        <v>-12.476838000000001</v>
      </c>
      <c r="L667" s="4">
        <v>-5.4703140000000001</v>
      </c>
      <c r="M667" s="4">
        <v>-1.4603619999999999</v>
      </c>
      <c r="N667" s="4">
        <v>4.2939393939393904</v>
      </c>
      <c r="O667" s="4">
        <v>9.9836930021012602</v>
      </c>
      <c r="P667" s="4">
        <v>0.41871000000000003</v>
      </c>
      <c r="Q667" s="4" t="s">
        <v>2934</v>
      </c>
      <c r="R667" s="4" t="s">
        <v>2934</v>
      </c>
      <c r="S667" s="3" t="s">
        <v>4297</v>
      </c>
      <c r="T667" s="4">
        <v>14.17</v>
      </c>
      <c r="U667" s="4">
        <v>1146.00351112</v>
      </c>
      <c r="V667" s="10" t="s">
        <v>2934</v>
      </c>
      <c r="W667" s="4">
        <v>10.444601270289301</v>
      </c>
      <c r="X667" s="4">
        <v>16.89</v>
      </c>
      <c r="Y667" s="5">
        <v>11.285</v>
      </c>
      <c r="Z667" s="5">
        <v>4.214753</v>
      </c>
      <c r="AA667" s="10">
        <v>8.6234177214999992</v>
      </c>
      <c r="AB667" s="10">
        <v>9.4999296053000002</v>
      </c>
      <c r="AC667" s="4" t="s">
        <v>2934</v>
      </c>
      <c r="AD667" s="4" t="s">
        <v>2934</v>
      </c>
      <c r="AE667" s="4" t="s">
        <v>2934</v>
      </c>
      <c r="AF667" s="4" t="s">
        <v>2934</v>
      </c>
      <c r="AG667" s="4" t="s">
        <v>2934</v>
      </c>
      <c r="AH667" s="4" t="s">
        <v>2934</v>
      </c>
      <c r="AI667" s="4">
        <v>0.41871000000000003</v>
      </c>
      <c r="AJ667" s="4">
        <v>0.41871000000000003</v>
      </c>
    </row>
    <row r="668" spans="1:36" x14ac:dyDescent="0.3">
      <c r="A668" s="1" t="s">
        <v>2257</v>
      </c>
      <c r="B668" s="2">
        <v>4844747</v>
      </c>
      <c r="C668" s="3" t="s">
        <v>2919</v>
      </c>
      <c r="D668" s="4">
        <v>1147.51885419</v>
      </c>
      <c r="E668" s="3" t="s">
        <v>2945</v>
      </c>
      <c r="F668" s="3" t="s">
        <v>3021</v>
      </c>
      <c r="G668" s="3" t="s">
        <v>3027</v>
      </c>
      <c r="H668" s="3" t="s">
        <v>3184</v>
      </c>
      <c r="I668" s="3" t="s">
        <v>3319</v>
      </c>
      <c r="J668" s="4">
        <v>20.600857999999999</v>
      </c>
      <c r="K668" s="4">
        <v>0.58959799999999996</v>
      </c>
      <c r="L668" s="4">
        <v>-5.3872049999999998</v>
      </c>
      <c r="M668" s="4">
        <v>0.39932699999999999</v>
      </c>
      <c r="N668" s="4">
        <v>15.203692</v>
      </c>
      <c r="O668" s="4">
        <v>3.75108</v>
      </c>
      <c r="P668" s="4">
        <v>1.2452430000000001</v>
      </c>
      <c r="Q668" s="4">
        <v>8.8547969999999996</v>
      </c>
      <c r="R668" s="4">
        <v>3.728904</v>
      </c>
      <c r="S668" s="3" t="s">
        <v>5996</v>
      </c>
      <c r="T668" s="4">
        <v>47.77</v>
      </c>
      <c r="U668" s="4">
        <v>1147.51885419</v>
      </c>
      <c r="V668" s="10">
        <v>1157.507854</v>
      </c>
      <c r="W668" s="4">
        <v>0</v>
      </c>
      <c r="X668" s="4">
        <v>53.9</v>
      </c>
      <c r="Y668" s="4">
        <v>31.01</v>
      </c>
      <c r="Z668" s="4">
        <v>15.203692</v>
      </c>
      <c r="AA668" s="10">
        <v>13.406112311599999</v>
      </c>
      <c r="AB668" s="10">
        <v>13.405999444300001</v>
      </c>
      <c r="AC668" s="4">
        <v>0.36640600000000001</v>
      </c>
      <c r="AD668" s="4">
        <v>0.34915174167469998</v>
      </c>
      <c r="AE668" s="4">
        <v>0.3530925062534</v>
      </c>
      <c r="AF668" s="4">
        <v>8.8547969999999996</v>
      </c>
      <c r="AG668" s="4">
        <v>7.6151832500000003</v>
      </c>
      <c r="AH668" s="4">
        <v>7.8227607203703</v>
      </c>
      <c r="AI668" s="4">
        <v>1.2452430000000001</v>
      </c>
      <c r="AJ668" s="4">
        <v>1.8791549999999999</v>
      </c>
    </row>
    <row r="669" spans="1:36" x14ac:dyDescent="0.3">
      <c r="A669" s="1" t="s">
        <v>2745</v>
      </c>
      <c r="B669" s="2">
        <v>4242781</v>
      </c>
      <c r="C669" s="3" t="s">
        <v>2919</v>
      </c>
      <c r="D669" s="4">
        <v>1147.8457840200001</v>
      </c>
      <c r="E669" s="3" t="s">
        <v>2945</v>
      </c>
      <c r="F669" s="3" t="s">
        <v>3021</v>
      </c>
      <c r="G669" s="3" t="s">
        <v>3022</v>
      </c>
      <c r="H669" s="3" t="s">
        <v>3022</v>
      </c>
      <c r="I669" s="3" t="s">
        <v>3158</v>
      </c>
      <c r="J669" s="4">
        <v>-68.014311000000006</v>
      </c>
      <c r="K669" s="4">
        <v>-26.600985000000001</v>
      </c>
      <c r="L669" s="4">
        <v>-6.875</v>
      </c>
      <c r="M669" s="4">
        <v>1.706485</v>
      </c>
      <c r="N669" s="4" t="s">
        <v>2924</v>
      </c>
      <c r="O669" s="4" t="s">
        <v>2924</v>
      </c>
      <c r="P669" s="4">
        <v>0.23257</v>
      </c>
      <c r="Q669" s="4">
        <v>4.8760830000000004</v>
      </c>
      <c r="R669" s="4">
        <v>22.469536999999999</v>
      </c>
      <c r="S669" s="3" t="s">
        <v>6483</v>
      </c>
      <c r="T669" s="4">
        <v>8.94</v>
      </c>
      <c r="U669" s="4">
        <v>1147.8457840200001</v>
      </c>
      <c r="V669" s="10">
        <v>6955.349784</v>
      </c>
      <c r="W669" s="4">
        <v>0</v>
      </c>
      <c r="X669" s="4">
        <v>29.11</v>
      </c>
      <c r="Y669" s="4">
        <v>6.69</v>
      </c>
      <c r="Z669" s="4" t="s">
        <v>2924</v>
      </c>
      <c r="AA669" s="10">
        <v>38.042553191400003</v>
      </c>
      <c r="AB669" s="10">
        <v>48.324324324300001</v>
      </c>
      <c r="AC669" s="4">
        <v>1.536322</v>
      </c>
      <c r="AD669" s="4">
        <v>1.5421429018987001</v>
      </c>
      <c r="AE669" s="4">
        <v>1.5402768391346</v>
      </c>
      <c r="AF669" s="4">
        <v>4.8760830000000004</v>
      </c>
      <c r="AG669" s="4">
        <v>4.4639798586115997</v>
      </c>
      <c r="AH669" s="4">
        <v>4.4834961100069002</v>
      </c>
      <c r="AI669" s="4">
        <v>0.23257</v>
      </c>
      <c r="AJ669" s="4">
        <v>2.1464590000000001</v>
      </c>
    </row>
    <row r="670" spans="1:36" x14ac:dyDescent="0.3">
      <c r="A670" s="1" t="s">
        <v>2084</v>
      </c>
      <c r="B670" s="2">
        <v>1023519</v>
      </c>
      <c r="C670" s="3" t="s">
        <v>2919</v>
      </c>
      <c r="D670" s="4">
        <v>1150.3227684000001</v>
      </c>
      <c r="E670" s="3" t="s">
        <v>2930</v>
      </c>
      <c r="F670" s="3" t="s">
        <v>2931</v>
      </c>
      <c r="G670" s="3" t="s">
        <v>2931</v>
      </c>
      <c r="H670" s="3" t="s">
        <v>2932</v>
      </c>
      <c r="I670" s="3" t="s">
        <v>2933</v>
      </c>
      <c r="J670" s="4">
        <v>18.685832000000001</v>
      </c>
      <c r="K670" s="4">
        <v>8.8648919999999993</v>
      </c>
      <c r="L670" s="4">
        <v>-9.4043890000000001</v>
      </c>
      <c r="M670" s="4">
        <v>0.86086600000000002</v>
      </c>
      <c r="N670" s="4">
        <v>8.6873747494989999</v>
      </c>
      <c r="O670" s="4" t="s">
        <v>2934</v>
      </c>
      <c r="P670" s="4">
        <v>1.533536</v>
      </c>
      <c r="Q670" s="4" t="s">
        <v>2934</v>
      </c>
      <c r="R670" s="4" t="s">
        <v>2934</v>
      </c>
      <c r="S670" s="3" t="s">
        <v>5823</v>
      </c>
      <c r="T670" s="4">
        <v>86.7</v>
      </c>
      <c r="U670" s="4">
        <v>1150.3227684000001</v>
      </c>
      <c r="V670" s="10" t="s">
        <v>2934</v>
      </c>
      <c r="W670" s="4">
        <v>3.4602076124567498</v>
      </c>
      <c r="X670" s="4">
        <v>99.78</v>
      </c>
      <c r="Y670" s="4">
        <v>66.88</v>
      </c>
      <c r="Z670" s="4">
        <v>8.6786790000000007</v>
      </c>
      <c r="AA670" s="10">
        <v>9.6612435926</v>
      </c>
      <c r="AB670" s="10" t="s">
        <v>2934</v>
      </c>
      <c r="AC670" s="4" t="s">
        <v>2934</v>
      </c>
      <c r="AD670" s="4" t="s">
        <v>2934</v>
      </c>
      <c r="AE670" s="4" t="s">
        <v>2934</v>
      </c>
      <c r="AF670" s="4" t="s">
        <v>2934</v>
      </c>
      <c r="AG670" s="4" t="s">
        <v>2934</v>
      </c>
      <c r="AH670" s="4" t="s">
        <v>2934</v>
      </c>
      <c r="AI670" s="4">
        <v>1.533536</v>
      </c>
      <c r="AJ670" s="4">
        <v>1.533536</v>
      </c>
    </row>
    <row r="671" spans="1:36" x14ac:dyDescent="0.3">
      <c r="A671" s="1" t="s">
        <v>829</v>
      </c>
      <c r="B671" s="2">
        <v>5721596</v>
      </c>
      <c r="C671" s="3" t="s">
        <v>2970</v>
      </c>
      <c r="D671" s="4">
        <v>1150.414254</v>
      </c>
      <c r="E671" s="3" t="s">
        <v>2930</v>
      </c>
      <c r="F671" s="3" t="s">
        <v>2953</v>
      </c>
      <c r="G671" s="3" t="s">
        <v>2954</v>
      </c>
      <c r="H671" s="3" t="s">
        <v>2955</v>
      </c>
      <c r="I671" s="3" t="s">
        <v>3001</v>
      </c>
      <c r="J671" s="4">
        <v>3.3402919999999998</v>
      </c>
      <c r="K671" s="4">
        <v>-4.0697669999999997</v>
      </c>
      <c r="L671" s="4">
        <v>-2.5590549999999999</v>
      </c>
      <c r="M671" s="4">
        <v>0.10111199999999999</v>
      </c>
      <c r="N671" s="4">
        <v>6.9037660000000001</v>
      </c>
      <c r="O671" s="4" t="s">
        <v>2924</v>
      </c>
      <c r="P671" s="4">
        <v>0.91828200000000004</v>
      </c>
      <c r="Q671" s="4" t="s">
        <v>2934</v>
      </c>
      <c r="R671" s="4" t="s">
        <v>2924</v>
      </c>
      <c r="S671" s="3" t="s">
        <v>4572</v>
      </c>
      <c r="T671" s="5">
        <v>9.9</v>
      </c>
      <c r="U671" s="4">
        <v>1150.414254</v>
      </c>
      <c r="V671" s="10">
        <v>1907.1997839999999</v>
      </c>
      <c r="W671" s="4">
        <v>9.6242424242424196</v>
      </c>
      <c r="X671" s="4">
        <v>10.55</v>
      </c>
      <c r="Y671" s="5">
        <v>9.2149999999999999</v>
      </c>
      <c r="Z671" s="4">
        <v>6.9037660000000001</v>
      </c>
      <c r="AA671" s="10" t="s">
        <v>2934</v>
      </c>
      <c r="AB671" s="10" t="s">
        <v>2934</v>
      </c>
      <c r="AC671" s="4">
        <v>13.70626</v>
      </c>
      <c r="AD671" s="4" t="s">
        <v>2934</v>
      </c>
      <c r="AE671" s="4" t="s">
        <v>2934</v>
      </c>
      <c r="AF671" s="4" t="s">
        <v>2934</v>
      </c>
      <c r="AG671" s="4" t="s">
        <v>2934</v>
      </c>
      <c r="AH671" s="4" t="s">
        <v>2934</v>
      </c>
      <c r="AI671" s="4">
        <v>0.91828200000000004</v>
      </c>
      <c r="AJ671" s="4">
        <v>0.91828200000000004</v>
      </c>
    </row>
    <row r="672" spans="1:36" x14ac:dyDescent="0.3">
      <c r="A672" s="1" t="s">
        <v>2135</v>
      </c>
      <c r="B672" s="2">
        <v>4987497</v>
      </c>
      <c r="C672" s="3" t="s">
        <v>2935</v>
      </c>
      <c r="D672" s="4">
        <v>1150.6912279000001</v>
      </c>
      <c r="E672" s="3" t="s">
        <v>2936</v>
      </c>
      <c r="F672" s="3" t="s">
        <v>2937</v>
      </c>
      <c r="G672" s="3" t="s">
        <v>2943</v>
      </c>
      <c r="H672" s="3" t="s">
        <v>2943</v>
      </c>
      <c r="I672" s="3" t="s">
        <v>3630</v>
      </c>
      <c r="J672" s="4">
        <v>-19.954204000000001</v>
      </c>
      <c r="K672" s="4">
        <v>-11.5329</v>
      </c>
      <c r="L672" s="4">
        <v>-15.064214</v>
      </c>
      <c r="M672" s="4">
        <v>-2.50996</v>
      </c>
      <c r="N672" s="4" t="s">
        <v>2934</v>
      </c>
      <c r="O672" s="4" t="s">
        <v>2934</v>
      </c>
      <c r="P672" s="4" t="s">
        <v>2934</v>
      </c>
      <c r="Q672" s="4" t="s">
        <v>2934</v>
      </c>
      <c r="R672" s="4" t="s">
        <v>2934</v>
      </c>
      <c r="S672" s="3" t="s">
        <v>5874</v>
      </c>
      <c r="T672" s="4">
        <v>24.47</v>
      </c>
      <c r="U672" s="4">
        <v>1150.6912279000001</v>
      </c>
      <c r="V672" s="10">
        <v>1945.9252269999999</v>
      </c>
      <c r="W672" s="4">
        <v>1.3077237433592199</v>
      </c>
      <c r="X672" s="4">
        <v>39.305</v>
      </c>
      <c r="Y672" s="4">
        <v>22.92</v>
      </c>
      <c r="Z672" s="4" t="s">
        <v>2934</v>
      </c>
      <c r="AA672" s="10">
        <v>10.859483519899999</v>
      </c>
      <c r="AB672" s="10">
        <v>10.859483519899999</v>
      </c>
      <c r="AC672" s="4" t="s">
        <v>2934</v>
      </c>
      <c r="AD672" s="4">
        <v>1.0427081466762</v>
      </c>
      <c r="AE672" s="4">
        <v>1.0427081466762</v>
      </c>
      <c r="AF672" s="4" t="s">
        <v>2934</v>
      </c>
      <c r="AG672" s="4">
        <v>7.1694861539412997</v>
      </c>
      <c r="AH672" s="4">
        <v>7.1694861539412997</v>
      </c>
      <c r="AI672" s="4" t="s">
        <v>2934</v>
      </c>
      <c r="AJ672" s="4" t="s">
        <v>2934</v>
      </c>
    </row>
    <row r="673" spans="1:36" x14ac:dyDescent="0.3">
      <c r="A673" s="1" t="s">
        <v>206</v>
      </c>
      <c r="B673" s="2">
        <v>10812170</v>
      </c>
      <c r="C673" s="3" t="s">
        <v>2935</v>
      </c>
      <c r="D673" s="4">
        <v>1150.91558272</v>
      </c>
      <c r="E673" s="3" t="s">
        <v>2945</v>
      </c>
      <c r="F673" s="3" t="s">
        <v>3021</v>
      </c>
      <c r="G673" s="3" t="s">
        <v>3027</v>
      </c>
      <c r="H673" s="3" t="s">
        <v>3028</v>
      </c>
      <c r="I673" s="3" t="s">
        <v>3181</v>
      </c>
      <c r="J673" s="4">
        <v>20.483193</v>
      </c>
      <c r="K673" s="4">
        <v>-3.0431110000000001</v>
      </c>
      <c r="L673" s="4">
        <v>1.9555560000000001</v>
      </c>
      <c r="M673" s="4">
        <v>1.5943309999999999</v>
      </c>
      <c r="N673" s="4" t="s">
        <v>2924</v>
      </c>
      <c r="O673" s="4">
        <v>22.057691999999999</v>
      </c>
      <c r="P673" s="4">
        <v>11.873706</v>
      </c>
      <c r="Q673" s="4" t="s">
        <v>2924</v>
      </c>
      <c r="R673" s="4">
        <v>15.400479000000001</v>
      </c>
      <c r="S673" s="3" t="s">
        <v>3953</v>
      </c>
      <c r="T673" s="5">
        <v>11.47</v>
      </c>
      <c r="U673" s="4">
        <v>1150.91558272</v>
      </c>
      <c r="V673" s="10">
        <v>1018.8205819999999</v>
      </c>
      <c r="W673" s="4">
        <v>0</v>
      </c>
      <c r="X673" s="4">
        <v>17.64</v>
      </c>
      <c r="Y673" s="4">
        <v>8.33</v>
      </c>
      <c r="Z673" s="4" t="s">
        <v>2924</v>
      </c>
      <c r="AA673" s="10">
        <v>23.895833333300001</v>
      </c>
      <c r="AB673" s="10">
        <v>28.195673549599999</v>
      </c>
      <c r="AC673" s="4">
        <v>1.9428049999999999</v>
      </c>
      <c r="AD673" s="4">
        <v>2.0390032181497002</v>
      </c>
      <c r="AE673" s="4">
        <v>1.9950898868924001</v>
      </c>
      <c r="AF673" s="4" t="s">
        <v>2924</v>
      </c>
      <c r="AG673" s="4">
        <v>19.320250809260902</v>
      </c>
      <c r="AH673" s="4">
        <v>24.5105172485552</v>
      </c>
      <c r="AI673" s="4">
        <v>11.873706</v>
      </c>
      <c r="AJ673" s="4">
        <v>13.399533</v>
      </c>
    </row>
    <row r="674" spans="1:36" x14ac:dyDescent="0.3">
      <c r="A674" s="1" t="s">
        <v>1834</v>
      </c>
      <c r="B674" s="2">
        <v>4666985</v>
      </c>
      <c r="C674" s="3" t="s">
        <v>2935</v>
      </c>
      <c r="D674" s="4">
        <v>1158.83784625</v>
      </c>
      <c r="E674" s="3" t="s">
        <v>3031</v>
      </c>
      <c r="F674" s="3" t="s">
        <v>3031</v>
      </c>
      <c r="G674" s="3" t="s">
        <v>3051</v>
      </c>
      <c r="H674" s="3" t="s">
        <v>3270</v>
      </c>
      <c r="I674" s="3" t="s">
        <v>3557</v>
      </c>
      <c r="J674" s="4">
        <v>22.549019999999999</v>
      </c>
      <c r="K674" s="4">
        <v>22.036262000000001</v>
      </c>
      <c r="L674" s="4">
        <v>13.049096</v>
      </c>
      <c r="M674" s="4">
        <v>11.040609</v>
      </c>
      <c r="N674" s="4" t="s">
        <v>2924</v>
      </c>
      <c r="O674" s="4" t="s">
        <v>2924</v>
      </c>
      <c r="P674" s="5">
        <v>1.1600159999999999</v>
      </c>
      <c r="Q674" s="4">
        <v>5.6479780000000002</v>
      </c>
      <c r="R674" s="4">
        <v>23.123470000000001</v>
      </c>
      <c r="S674" s="3" t="s">
        <v>5574</v>
      </c>
      <c r="T674" s="5">
        <v>8.75</v>
      </c>
      <c r="U674" s="4">
        <v>1158.83784625</v>
      </c>
      <c r="V674" s="10">
        <v>2835.0588459999999</v>
      </c>
      <c r="W674" s="4">
        <v>0</v>
      </c>
      <c r="X674" s="5">
        <v>8.9499999999999993</v>
      </c>
      <c r="Y674" s="5">
        <v>5.0999999999999996</v>
      </c>
      <c r="Z674" s="4" t="s">
        <v>2924</v>
      </c>
      <c r="AA674" s="10">
        <v>13.519777503</v>
      </c>
      <c r="AB674" s="10">
        <v>26.250262502599998</v>
      </c>
      <c r="AC674" s="4">
        <v>1.067642</v>
      </c>
      <c r="AD674" s="4">
        <v>1.0529860675935001</v>
      </c>
      <c r="AE674" s="4">
        <v>1.0557401841512</v>
      </c>
      <c r="AF674" s="4">
        <v>5.6479780000000002</v>
      </c>
      <c r="AG674" s="4">
        <v>4.8618397505714004</v>
      </c>
      <c r="AH674" s="4">
        <v>4.4143172660451002</v>
      </c>
      <c r="AI674" s="5">
        <v>1.1600159999999999</v>
      </c>
      <c r="AJ674" s="4">
        <v>8.4215590000000002</v>
      </c>
    </row>
    <row r="675" spans="1:36" x14ac:dyDescent="0.3">
      <c r="A675" s="1" t="s">
        <v>533</v>
      </c>
      <c r="B675" s="2">
        <v>4094268</v>
      </c>
      <c r="C675" s="3" t="s">
        <v>2970</v>
      </c>
      <c r="D675" s="4">
        <v>1159.3911410400001</v>
      </c>
      <c r="E675" s="3" t="s">
        <v>3093</v>
      </c>
      <c r="F675" s="3" t="s">
        <v>3093</v>
      </c>
      <c r="G675" s="3" t="s">
        <v>3094</v>
      </c>
      <c r="H675" s="3" t="s">
        <v>3095</v>
      </c>
      <c r="I675" s="3" t="s">
        <v>3327</v>
      </c>
      <c r="J675" s="4">
        <v>29.957727999999999</v>
      </c>
      <c r="K675" s="4">
        <v>22.505198</v>
      </c>
      <c r="L675" s="4">
        <v>-14.280519</v>
      </c>
      <c r="M675" s="4">
        <v>5.8532929999999999</v>
      </c>
      <c r="N675" s="4">
        <v>15.044681000000001</v>
      </c>
      <c r="O675" s="4" t="s">
        <v>2924</v>
      </c>
      <c r="P675" s="4">
        <v>15.173819999999999</v>
      </c>
      <c r="Q675" s="4">
        <v>12.892067000000001</v>
      </c>
      <c r="R675" s="4">
        <v>65.938528000000005</v>
      </c>
      <c r="S675" s="3" t="s">
        <v>4276</v>
      </c>
      <c r="T675" s="4">
        <v>70.709999999999994</v>
      </c>
      <c r="U675" s="4">
        <v>1159.3911410400001</v>
      </c>
      <c r="V675" s="10">
        <v>1135.7911409999999</v>
      </c>
      <c r="W675" s="4">
        <v>0</v>
      </c>
      <c r="X675" s="4">
        <v>118.3599</v>
      </c>
      <c r="Y675" s="4">
        <v>33.51</v>
      </c>
      <c r="Z675" s="4">
        <v>15.044681000000001</v>
      </c>
      <c r="AA675" s="10">
        <v>22.846526655800002</v>
      </c>
      <c r="AB675" s="10">
        <v>24.8541300527</v>
      </c>
      <c r="AC675" s="4">
        <v>2.8827189999999998</v>
      </c>
      <c r="AD675" s="4">
        <v>2.9943082943618999</v>
      </c>
      <c r="AE675" s="4">
        <v>2.8604544949592001</v>
      </c>
      <c r="AF675" s="4">
        <v>12.892067000000001</v>
      </c>
      <c r="AG675" s="4">
        <v>18.270088986547499</v>
      </c>
      <c r="AH675" s="4">
        <v>27.434568623188401</v>
      </c>
      <c r="AI675" s="4">
        <v>15.173819999999999</v>
      </c>
      <c r="AJ675" s="4">
        <v>26.227744999999999</v>
      </c>
    </row>
    <row r="676" spans="1:36" x14ac:dyDescent="0.3">
      <c r="A676" s="1" t="s">
        <v>921</v>
      </c>
      <c r="B676" s="2">
        <v>4100046</v>
      </c>
      <c r="C676" s="3" t="s">
        <v>2935</v>
      </c>
      <c r="D676" s="4">
        <v>1163.4663776899999</v>
      </c>
      <c r="E676" s="3" t="s">
        <v>2925</v>
      </c>
      <c r="F676" s="3" t="s">
        <v>2980</v>
      </c>
      <c r="G676" s="3" t="s">
        <v>2981</v>
      </c>
      <c r="H676" s="3" t="s">
        <v>2982</v>
      </c>
      <c r="I676" s="3" t="s">
        <v>3432</v>
      </c>
      <c r="J676" s="4">
        <v>19.698314</v>
      </c>
      <c r="K676" s="4">
        <v>2.6636229999999999</v>
      </c>
      <c r="L676" s="4">
        <v>0.222883</v>
      </c>
      <c r="M676" s="4">
        <v>0</v>
      </c>
      <c r="N676" s="4">
        <v>90.536912999999998</v>
      </c>
      <c r="O676" s="4">
        <v>2.7296640000000001</v>
      </c>
      <c r="P676" s="4">
        <v>4.6119659999999998</v>
      </c>
      <c r="Q676" s="4">
        <v>5.7911840000000003</v>
      </c>
      <c r="R676" s="4">
        <v>3.3518430000000001</v>
      </c>
      <c r="S676" s="3" t="s">
        <v>4663</v>
      </c>
      <c r="T676" s="4">
        <v>13.49</v>
      </c>
      <c r="U676" s="4">
        <v>1163.4663776899999</v>
      </c>
      <c r="V676" s="10">
        <v>1567.841377</v>
      </c>
      <c r="W676" s="4">
        <v>0</v>
      </c>
      <c r="X676" s="4">
        <v>13.53</v>
      </c>
      <c r="Y676" s="4">
        <v>6.37</v>
      </c>
      <c r="Z676" s="4">
        <v>90.536912999999998</v>
      </c>
      <c r="AA676" s="10">
        <v>34.351922587200001</v>
      </c>
      <c r="AB676" s="10">
        <v>107.92</v>
      </c>
      <c r="AC676" s="4">
        <v>2.0618120000000002</v>
      </c>
      <c r="AD676" s="4">
        <v>1.9801107269206999</v>
      </c>
      <c r="AE676" s="4">
        <v>2.0477740964328</v>
      </c>
      <c r="AF676" s="4">
        <v>5.7911840000000003</v>
      </c>
      <c r="AG676" s="4">
        <v>4.6717715016348</v>
      </c>
      <c r="AH676" s="4">
        <v>4.9892103043981004</v>
      </c>
      <c r="AI676" s="4">
        <v>4.6119659999999998</v>
      </c>
      <c r="AJ676" s="4" t="s">
        <v>2924</v>
      </c>
    </row>
    <row r="677" spans="1:36" x14ac:dyDescent="0.3">
      <c r="A677" s="1" t="s">
        <v>2809</v>
      </c>
      <c r="B677" s="2">
        <v>5274032</v>
      </c>
      <c r="C677" s="3" t="s">
        <v>2935</v>
      </c>
      <c r="D677" s="4">
        <v>1173.0702287199999</v>
      </c>
      <c r="E677" s="3" t="s">
        <v>2945</v>
      </c>
      <c r="F677" s="3" t="s">
        <v>2946</v>
      </c>
      <c r="G677" s="3" t="s">
        <v>2947</v>
      </c>
      <c r="H677" s="3" t="s">
        <v>2989</v>
      </c>
      <c r="I677" s="3" t="s">
        <v>2949</v>
      </c>
      <c r="J677" s="4">
        <v>40.540540999999997</v>
      </c>
      <c r="K677" s="4">
        <v>29.373996999999999</v>
      </c>
      <c r="L677" s="4">
        <v>15.060670999999999</v>
      </c>
      <c r="M677" s="4">
        <v>0</v>
      </c>
      <c r="N677" s="4" t="s">
        <v>2924</v>
      </c>
      <c r="O677" s="4">
        <v>159.60396</v>
      </c>
      <c r="P677" s="4">
        <v>16.986301000000001</v>
      </c>
      <c r="Q677" s="4" t="s">
        <v>2924</v>
      </c>
      <c r="R677" s="4">
        <v>30.614174999999999</v>
      </c>
      <c r="S677" s="3" t="s">
        <v>6547</v>
      </c>
      <c r="T677" s="4">
        <v>16.12</v>
      </c>
      <c r="U677" s="4">
        <v>1173.0702287199999</v>
      </c>
      <c r="V677" s="10">
        <v>1131.6032279999999</v>
      </c>
      <c r="W677" s="4">
        <v>0</v>
      </c>
      <c r="X677" s="4">
        <v>16.559999999999999</v>
      </c>
      <c r="Y677" s="5">
        <v>8.1</v>
      </c>
      <c r="Z677" s="4" t="s">
        <v>2924</v>
      </c>
      <c r="AA677" s="10">
        <v>184.01826484009999</v>
      </c>
      <c r="AB677" s="10" t="s">
        <v>2924</v>
      </c>
      <c r="AC677" s="4">
        <v>5.7782910000000003</v>
      </c>
      <c r="AD677" s="4">
        <v>4.9863344509517997</v>
      </c>
      <c r="AE677" s="4">
        <v>5.5750831542760997</v>
      </c>
      <c r="AF677" s="4" t="s">
        <v>2924</v>
      </c>
      <c r="AG677" s="4">
        <v>134.1715944984586</v>
      </c>
      <c r="AH677" s="4">
        <v>266.10492913530248</v>
      </c>
      <c r="AI677" s="4">
        <v>16.986301000000001</v>
      </c>
      <c r="AJ677" s="4">
        <v>16.986301000000001</v>
      </c>
    </row>
    <row r="678" spans="1:36" x14ac:dyDescent="0.3">
      <c r="A678" s="1" t="s">
        <v>2101</v>
      </c>
      <c r="B678" s="2">
        <v>11067362</v>
      </c>
      <c r="C678" s="3" t="s">
        <v>2919</v>
      </c>
      <c r="D678" s="4">
        <v>1173.87459266</v>
      </c>
      <c r="E678" s="3" t="s">
        <v>3093</v>
      </c>
      <c r="F678" s="3" t="s">
        <v>3093</v>
      </c>
      <c r="G678" s="3" t="s">
        <v>3172</v>
      </c>
      <c r="H678" s="3" t="s">
        <v>3173</v>
      </c>
      <c r="I678" s="3" t="s">
        <v>3502</v>
      </c>
      <c r="J678" s="4">
        <v>-13.561321</v>
      </c>
      <c r="K678" s="4">
        <v>9.5665169999999993</v>
      </c>
      <c r="L678" s="4">
        <v>-19.715225</v>
      </c>
      <c r="M678" s="4">
        <v>4.8640920000000003</v>
      </c>
      <c r="N678" s="4" t="s">
        <v>2924</v>
      </c>
      <c r="O678" s="4">
        <v>10.795287</v>
      </c>
      <c r="P678" s="4">
        <v>1.0660270000000001</v>
      </c>
      <c r="Q678" s="4">
        <v>5.0104280000000001</v>
      </c>
      <c r="R678" s="5">
        <v>10.677588</v>
      </c>
      <c r="S678" s="3" t="s">
        <v>5840</v>
      </c>
      <c r="T678" s="4">
        <v>7.33</v>
      </c>
      <c r="U678" s="4">
        <v>1173.87459266</v>
      </c>
      <c r="V678" s="10">
        <v>2582.3745920000001</v>
      </c>
      <c r="W678" s="4">
        <v>0</v>
      </c>
      <c r="X678" s="4">
        <v>9.75</v>
      </c>
      <c r="Y678" s="5">
        <v>5.16</v>
      </c>
      <c r="Z678" s="4" t="s">
        <v>2924</v>
      </c>
      <c r="AA678" s="10" t="s">
        <v>2924</v>
      </c>
      <c r="AB678" s="10" t="s">
        <v>2924</v>
      </c>
      <c r="AC678" s="4">
        <v>1.160461</v>
      </c>
      <c r="AD678" s="4">
        <v>1.0892188843663999</v>
      </c>
      <c r="AE678" s="4">
        <v>1.1624433422021001</v>
      </c>
      <c r="AF678" s="4">
        <v>5.0104280000000001</v>
      </c>
      <c r="AG678" s="4">
        <v>4.2299338116297998</v>
      </c>
      <c r="AH678" s="4">
        <v>4.8361623251083001</v>
      </c>
      <c r="AI678" s="4">
        <v>1.0660270000000001</v>
      </c>
      <c r="AJ678" s="4">
        <v>1.8306690000000001</v>
      </c>
    </row>
    <row r="679" spans="1:36" x14ac:dyDescent="0.3">
      <c r="A679" s="1" t="s">
        <v>2304</v>
      </c>
      <c r="B679" s="2">
        <v>5180848</v>
      </c>
      <c r="C679" s="3" t="s">
        <v>2935</v>
      </c>
      <c r="D679" s="4">
        <v>1174.32279808</v>
      </c>
      <c r="E679" s="3" t="s">
        <v>2945</v>
      </c>
      <c r="F679" s="3" t="s">
        <v>2946</v>
      </c>
      <c r="G679" s="3" t="s">
        <v>2947</v>
      </c>
      <c r="H679" s="3" t="s">
        <v>2989</v>
      </c>
      <c r="I679" s="3" t="s">
        <v>2949</v>
      </c>
      <c r="J679" s="4">
        <v>169.793621</v>
      </c>
      <c r="K679" s="4">
        <v>63.409090999999997</v>
      </c>
      <c r="L679" s="4">
        <v>14.399364</v>
      </c>
      <c r="M679" s="4">
        <v>-1.236264</v>
      </c>
      <c r="N679" s="4" t="s">
        <v>2924</v>
      </c>
      <c r="O679" s="4">
        <v>40.621468999999998</v>
      </c>
      <c r="P679" s="4">
        <v>44.797508000000001</v>
      </c>
      <c r="Q679" s="4">
        <v>98.912693000000004</v>
      </c>
      <c r="R679" s="4">
        <v>32.338000000000001</v>
      </c>
      <c r="S679" s="3" t="s">
        <v>6043</v>
      </c>
      <c r="T679" s="4">
        <v>14.38</v>
      </c>
      <c r="U679" s="4">
        <v>1174.32279808</v>
      </c>
      <c r="V679" s="10">
        <v>1155.250798</v>
      </c>
      <c r="W679" s="4">
        <v>0</v>
      </c>
      <c r="X679" s="4">
        <v>14.84</v>
      </c>
      <c r="Y679" s="4">
        <v>5.07</v>
      </c>
      <c r="Z679" s="4" t="s">
        <v>2924</v>
      </c>
      <c r="AA679" s="10">
        <v>65.632131446800003</v>
      </c>
      <c r="AB679" s="10">
        <v>78.523453284499993</v>
      </c>
      <c r="AC679" s="4">
        <v>4.7919609999999997</v>
      </c>
      <c r="AD679" s="4">
        <v>4.1934202568284</v>
      </c>
      <c r="AE679" s="4">
        <v>4.6255901121788003</v>
      </c>
      <c r="AF679" s="4">
        <v>98.912693000000004</v>
      </c>
      <c r="AG679" s="4">
        <v>46.056755039229401</v>
      </c>
      <c r="AH679" s="4">
        <v>50.646059495981604</v>
      </c>
      <c r="AI679" s="4">
        <v>44.797508000000001</v>
      </c>
      <c r="AJ679" s="4" t="s">
        <v>2924</v>
      </c>
    </row>
    <row r="680" spans="1:36" x14ac:dyDescent="0.3">
      <c r="A680" s="1" t="s">
        <v>163</v>
      </c>
      <c r="B680" s="2">
        <v>25685256</v>
      </c>
      <c r="C680" s="3" t="s">
        <v>2935</v>
      </c>
      <c r="D680" s="4">
        <v>1175.36114176</v>
      </c>
      <c r="E680" s="3" t="s">
        <v>2976</v>
      </c>
      <c r="F680" s="3" t="s">
        <v>2977</v>
      </c>
      <c r="G680" s="3" t="s">
        <v>3127</v>
      </c>
      <c r="H680" s="3" t="s">
        <v>3150</v>
      </c>
      <c r="I680" s="3" t="s">
        <v>3151</v>
      </c>
      <c r="J680" s="4">
        <v>6.2579820000000002</v>
      </c>
      <c r="K680" s="4">
        <v>-8.8718509999999995</v>
      </c>
      <c r="L680" s="4">
        <v>-6.4116989999999996</v>
      </c>
      <c r="M680" s="4">
        <v>0.60459499999999999</v>
      </c>
      <c r="N680" s="4" t="s">
        <v>2924</v>
      </c>
      <c r="O680" s="4" t="s">
        <v>2924</v>
      </c>
      <c r="P680" s="4">
        <v>4.9582839999999999</v>
      </c>
      <c r="Q680" s="4">
        <v>31.360913</v>
      </c>
      <c r="R680" s="4" t="s">
        <v>2924</v>
      </c>
      <c r="S680" s="3" t="s">
        <v>3910</v>
      </c>
      <c r="T680" s="4">
        <v>8.32</v>
      </c>
      <c r="U680" s="4">
        <v>1175.36114176</v>
      </c>
      <c r="V680" s="10">
        <v>2710.3041410000001</v>
      </c>
      <c r="W680" s="4">
        <v>0</v>
      </c>
      <c r="X680" s="5">
        <v>9.4849999999999994</v>
      </c>
      <c r="Y680" s="5">
        <v>7.06</v>
      </c>
      <c r="Z680" s="4" t="s">
        <v>2924</v>
      </c>
      <c r="AA680" s="10" t="s">
        <v>2934</v>
      </c>
      <c r="AB680" s="10" t="s">
        <v>2934</v>
      </c>
      <c r="AC680" s="4">
        <v>13.238108</v>
      </c>
      <c r="AD680" s="4" t="s">
        <v>2934</v>
      </c>
      <c r="AE680" s="4" t="s">
        <v>2934</v>
      </c>
      <c r="AF680" s="4">
        <v>31.360913</v>
      </c>
      <c r="AG680" s="4" t="s">
        <v>2934</v>
      </c>
      <c r="AH680" s="4" t="s">
        <v>2934</v>
      </c>
      <c r="AI680" s="4">
        <v>4.9582839999999999</v>
      </c>
      <c r="AJ680" s="4">
        <v>5.2658230000000001</v>
      </c>
    </row>
    <row r="681" spans="1:36" x14ac:dyDescent="0.3">
      <c r="A681" s="1" t="s">
        <v>2626</v>
      </c>
      <c r="B681" s="2">
        <v>4609664</v>
      </c>
      <c r="C681" s="3" t="s">
        <v>2919</v>
      </c>
      <c r="D681" s="4">
        <v>1175.9654210199999</v>
      </c>
      <c r="E681" s="3" t="s">
        <v>2925</v>
      </c>
      <c r="F681" s="3" t="s">
        <v>2980</v>
      </c>
      <c r="G681" s="3" t="s">
        <v>3016</v>
      </c>
      <c r="H681" s="3" t="s">
        <v>3019</v>
      </c>
      <c r="I681" s="3" t="s">
        <v>3020</v>
      </c>
      <c r="J681" s="4">
        <v>-45.281737999999997</v>
      </c>
      <c r="K681" s="4">
        <v>5.359477</v>
      </c>
      <c r="L681" s="4">
        <v>0.124224</v>
      </c>
      <c r="M681" s="4">
        <v>2.0253169999999998</v>
      </c>
      <c r="N681" s="4" t="s">
        <v>2924</v>
      </c>
      <c r="O681" s="4">
        <v>57.571429000000002</v>
      </c>
      <c r="P681" s="4">
        <v>6.0239159999999998</v>
      </c>
      <c r="Q681" s="4" t="s">
        <v>2924</v>
      </c>
      <c r="R681" s="4">
        <v>7.2403880000000003</v>
      </c>
      <c r="S681" s="3" t="s">
        <v>6364</v>
      </c>
      <c r="T681" s="4">
        <v>8.06</v>
      </c>
      <c r="U681" s="4">
        <v>1175.9654210199999</v>
      </c>
      <c r="V681" s="10">
        <v>830.96942100000001</v>
      </c>
      <c r="W681" s="4">
        <v>0</v>
      </c>
      <c r="X681" s="4">
        <v>15.101100000000001</v>
      </c>
      <c r="Y681" s="4">
        <v>6.67</v>
      </c>
      <c r="Z681" s="4" t="s">
        <v>2924</v>
      </c>
      <c r="AA681" s="10">
        <v>25.369845766400001</v>
      </c>
      <c r="AB681" s="10">
        <v>69.291609353499993</v>
      </c>
      <c r="AC681" s="4">
        <v>1.070605</v>
      </c>
      <c r="AD681" s="4">
        <v>1.0390540146661</v>
      </c>
      <c r="AE681" s="4">
        <v>1.0634733303517001</v>
      </c>
      <c r="AF681" s="4" t="s">
        <v>2924</v>
      </c>
      <c r="AG681" s="4">
        <v>13.078367976807501</v>
      </c>
      <c r="AH681" s="4">
        <v>23.613868102457801</v>
      </c>
      <c r="AI681" s="4">
        <v>6.0239159999999998</v>
      </c>
      <c r="AJ681" s="4">
        <v>8.0039719999999992</v>
      </c>
    </row>
    <row r="682" spans="1:36" x14ac:dyDescent="0.3">
      <c r="A682" s="1" t="s">
        <v>1032</v>
      </c>
      <c r="B682" s="2">
        <v>4979947</v>
      </c>
      <c r="C682" s="3" t="s">
        <v>2935</v>
      </c>
      <c r="D682" s="4">
        <v>1176.42634008</v>
      </c>
      <c r="E682" s="3" t="s">
        <v>3093</v>
      </c>
      <c r="F682" s="3" t="s">
        <v>3093</v>
      </c>
      <c r="G682" s="3" t="s">
        <v>3094</v>
      </c>
      <c r="H682" s="3" t="s">
        <v>3145</v>
      </c>
      <c r="I682" s="3" t="s">
        <v>3303</v>
      </c>
      <c r="J682" s="4">
        <v>-24.948383</v>
      </c>
      <c r="K682" s="4">
        <v>-15.856482</v>
      </c>
      <c r="L682" s="4">
        <v>-9.1628489999999996</v>
      </c>
      <c r="M682" s="4">
        <v>2.2503519999999999</v>
      </c>
      <c r="N682" s="4">
        <v>12.905324999999999</v>
      </c>
      <c r="O682" s="4">
        <v>6.3511939999999996</v>
      </c>
      <c r="P682" s="4">
        <v>1.4710639999999999</v>
      </c>
      <c r="Q682" s="4">
        <v>9.6217400000000008</v>
      </c>
      <c r="R682" s="4">
        <v>13.020527</v>
      </c>
      <c r="S682" s="3" t="s">
        <v>4774</v>
      </c>
      <c r="T682" s="4">
        <v>21.81</v>
      </c>
      <c r="U682" s="4">
        <v>1176.42634008</v>
      </c>
      <c r="V682" s="10">
        <v>2560.3353400000001</v>
      </c>
      <c r="W682" s="4">
        <v>13.7551581843191</v>
      </c>
      <c r="X682" s="4">
        <v>31.41</v>
      </c>
      <c r="Y682" s="4">
        <v>20.85</v>
      </c>
      <c r="Z682" s="4">
        <v>12.905324999999999</v>
      </c>
      <c r="AA682" s="10">
        <v>10.1441860465</v>
      </c>
      <c r="AB682" s="10">
        <v>9.4826086955999997</v>
      </c>
      <c r="AC682" s="4">
        <v>7.060092</v>
      </c>
      <c r="AD682" s="4">
        <v>7.1927330884752996</v>
      </c>
      <c r="AE682" s="4">
        <v>7.2070144453282996</v>
      </c>
      <c r="AF682" s="4">
        <v>9.6217400000000008</v>
      </c>
      <c r="AG682" s="4">
        <v>9.2821297812568009</v>
      </c>
      <c r="AH682" s="4">
        <v>9.3110535186354006</v>
      </c>
      <c r="AI682" s="4">
        <v>1.4710639999999999</v>
      </c>
      <c r="AJ682" s="4">
        <v>1.4710639999999999</v>
      </c>
    </row>
    <row r="683" spans="1:36" x14ac:dyDescent="0.3">
      <c r="A683" s="1" t="s">
        <v>822</v>
      </c>
      <c r="B683" s="2">
        <v>4573867</v>
      </c>
      <c r="C683" s="3" t="s">
        <v>2935</v>
      </c>
      <c r="D683" s="4">
        <v>1180.8555811000001</v>
      </c>
      <c r="E683" s="3" t="s">
        <v>2976</v>
      </c>
      <c r="F683" s="3" t="s">
        <v>2977</v>
      </c>
      <c r="G683" s="3" t="s">
        <v>3269</v>
      </c>
      <c r="H683" s="3" t="s">
        <v>3269</v>
      </c>
      <c r="I683" s="3" t="s">
        <v>3386</v>
      </c>
      <c r="J683" s="4">
        <v>-16.815476</v>
      </c>
      <c r="K683" s="4">
        <v>-16.877323000000001</v>
      </c>
      <c r="L683" s="4">
        <v>-9.253247</v>
      </c>
      <c r="M683" s="4">
        <v>8.9525999999999994E-2</v>
      </c>
      <c r="N683" s="4">
        <v>65.764705882352899</v>
      </c>
      <c r="O683" s="4">
        <v>7.3119690000000004</v>
      </c>
      <c r="P683" s="4">
        <v>0.89784799999999998</v>
      </c>
      <c r="Q683" s="4">
        <v>15.662247000000001</v>
      </c>
      <c r="R683" s="4">
        <v>18.224820999999999</v>
      </c>
      <c r="S683" s="3" t="s">
        <v>4565</v>
      </c>
      <c r="T683" s="4">
        <v>11.18</v>
      </c>
      <c r="U683" s="4">
        <v>1180.8555811000001</v>
      </c>
      <c r="V683" s="10">
        <v>2692.653581</v>
      </c>
      <c r="W683" s="4">
        <v>9.4812164579606506</v>
      </c>
      <c r="X683" s="4">
        <v>14.525</v>
      </c>
      <c r="Y683" s="4">
        <v>10.76</v>
      </c>
      <c r="Z683" s="4">
        <v>65.380116999999998</v>
      </c>
      <c r="AA683" s="10">
        <v>44.72</v>
      </c>
      <c r="AB683" s="10">
        <v>54.536585365800001</v>
      </c>
      <c r="AC683" s="4">
        <v>8.9125010000000007</v>
      </c>
      <c r="AD683" s="4">
        <v>8.7715100046518</v>
      </c>
      <c r="AE683" s="4">
        <v>8.9394214065832998</v>
      </c>
      <c r="AF683" s="4">
        <v>15.662247000000001</v>
      </c>
      <c r="AG683" s="4">
        <v>13.495028454467599</v>
      </c>
      <c r="AH683" s="4">
        <v>14.417084944420999</v>
      </c>
      <c r="AI683" s="4">
        <v>0.89784799999999998</v>
      </c>
      <c r="AJ683" s="4">
        <v>1.010119</v>
      </c>
    </row>
    <row r="684" spans="1:36" x14ac:dyDescent="0.3">
      <c r="A684" s="1" t="s">
        <v>2051</v>
      </c>
      <c r="B684" s="2">
        <v>13344752</v>
      </c>
      <c r="C684" s="3" t="s">
        <v>2935</v>
      </c>
      <c r="D684" s="4">
        <v>1182.4989333000001</v>
      </c>
      <c r="E684" s="3" t="s">
        <v>2930</v>
      </c>
      <c r="F684" s="3" t="s">
        <v>2953</v>
      </c>
      <c r="G684" s="3" t="s">
        <v>2954</v>
      </c>
      <c r="H684" s="3" t="s">
        <v>2955</v>
      </c>
      <c r="I684" s="3"/>
      <c r="J684" s="4">
        <v>29.150390999999999</v>
      </c>
      <c r="K684" s="4">
        <v>12.553191999999999</v>
      </c>
      <c r="L684" s="4">
        <v>-0.82489699999999999</v>
      </c>
      <c r="M684" s="4">
        <v>3.7661829999999998</v>
      </c>
      <c r="N684" s="4" t="s">
        <v>2934</v>
      </c>
      <c r="O684" s="4" t="s">
        <v>2934</v>
      </c>
      <c r="P684" s="4" t="s">
        <v>2934</v>
      </c>
      <c r="Q684" s="4" t="s">
        <v>2934</v>
      </c>
      <c r="R684" s="4" t="s">
        <v>2934</v>
      </c>
      <c r="S684" s="3" t="s">
        <v>5790</v>
      </c>
      <c r="T684" s="4">
        <v>26.45</v>
      </c>
      <c r="U684" s="4">
        <v>1182.4989333000001</v>
      </c>
      <c r="V684" s="10" t="s">
        <v>2934</v>
      </c>
      <c r="W684" s="4">
        <v>5.1402646502835498</v>
      </c>
      <c r="X684" s="4">
        <v>27.319900000000001</v>
      </c>
      <c r="Y684" s="4">
        <v>19.149999999999999</v>
      </c>
      <c r="Z684" s="4" t="s">
        <v>2934</v>
      </c>
      <c r="AA684" s="10" t="s">
        <v>2934</v>
      </c>
      <c r="AB684" s="10" t="s">
        <v>2934</v>
      </c>
      <c r="AC684" s="4" t="s">
        <v>2934</v>
      </c>
      <c r="AD684" s="4" t="s">
        <v>2934</v>
      </c>
      <c r="AE684" s="4" t="s">
        <v>2934</v>
      </c>
      <c r="AF684" s="4" t="s">
        <v>2934</v>
      </c>
      <c r="AG684" s="4" t="s">
        <v>2934</v>
      </c>
      <c r="AH684" s="4" t="s">
        <v>2934</v>
      </c>
      <c r="AI684" s="4" t="s">
        <v>2934</v>
      </c>
      <c r="AJ684" s="4" t="s">
        <v>2934</v>
      </c>
    </row>
    <row r="685" spans="1:36" x14ac:dyDescent="0.3">
      <c r="A685" s="1" t="s">
        <v>1887</v>
      </c>
      <c r="B685" s="2">
        <v>5721699</v>
      </c>
      <c r="C685" s="3" t="s">
        <v>2935</v>
      </c>
      <c r="D685" s="4">
        <v>1187.1924793799999</v>
      </c>
      <c r="E685" s="3" t="s">
        <v>2930</v>
      </c>
      <c r="F685" s="3" t="s">
        <v>2953</v>
      </c>
      <c r="G685" s="3" t="s">
        <v>2954</v>
      </c>
      <c r="H685" s="3" t="s">
        <v>2955</v>
      </c>
      <c r="I685" s="3"/>
      <c r="J685" s="4">
        <v>8.7044530000000009</v>
      </c>
      <c r="K685" s="4">
        <v>-7.4935400000000003</v>
      </c>
      <c r="L685" s="4">
        <v>-5.7067600000000001</v>
      </c>
      <c r="M685" s="4">
        <v>-0.55555600000000005</v>
      </c>
      <c r="N685" s="4">
        <v>162.727273</v>
      </c>
      <c r="O685" s="4">
        <v>15.234043</v>
      </c>
      <c r="P685" s="4">
        <v>1.1326719999999999</v>
      </c>
      <c r="Q685" s="4" t="s">
        <v>2934</v>
      </c>
      <c r="R685" s="4">
        <v>3.985274</v>
      </c>
      <c r="S685" s="3" t="s">
        <v>5627</v>
      </c>
      <c r="T685" s="5">
        <v>10.74</v>
      </c>
      <c r="U685" s="4">
        <v>1187.1924793799999</v>
      </c>
      <c r="V685" s="10">
        <v>1599.592789</v>
      </c>
      <c r="W685" s="4">
        <v>7.3184357541899496</v>
      </c>
      <c r="X685" s="5">
        <v>11.9</v>
      </c>
      <c r="Y685" s="4">
        <v>9.49</v>
      </c>
      <c r="Z685" s="4">
        <v>162.727273</v>
      </c>
      <c r="AA685" s="10" t="s">
        <v>2934</v>
      </c>
      <c r="AB685" s="10" t="s">
        <v>2934</v>
      </c>
      <c r="AC685" s="4">
        <v>15.716319</v>
      </c>
      <c r="AD685" s="4" t="s">
        <v>2934</v>
      </c>
      <c r="AE685" s="4" t="s">
        <v>2934</v>
      </c>
      <c r="AF685" s="4" t="s">
        <v>2934</v>
      </c>
      <c r="AG685" s="4" t="s">
        <v>2934</v>
      </c>
      <c r="AH685" s="4" t="s">
        <v>2934</v>
      </c>
      <c r="AI685" s="4">
        <v>1.1326719999999999</v>
      </c>
      <c r="AJ685" s="4">
        <v>1.1326719999999999</v>
      </c>
    </row>
    <row r="686" spans="1:36" x14ac:dyDescent="0.3">
      <c r="A686" s="1" t="s">
        <v>2159</v>
      </c>
      <c r="B686" s="2">
        <v>4347641</v>
      </c>
      <c r="C686" s="3" t="s">
        <v>2935</v>
      </c>
      <c r="D686" s="4">
        <v>1188.1414632000001</v>
      </c>
      <c r="E686" s="3" t="s">
        <v>2930</v>
      </c>
      <c r="F686" s="3" t="s">
        <v>2953</v>
      </c>
      <c r="G686" s="3" t="s">
        <v>3049</v>
      </c>
      <c r="H686" s="3" t="s">
        <v>3050</v>
      </c>
      <c r="I686" s="3" t="s">
        <v>2971</v>
      </c>
      <c r="J686" s="4">
        <v>-31.219512000000002</v>
      </c>
      <c r="K686" s="4">
        <v>-9.9616860000000003</v>
      </c>
      <c r="L686" s="4">
        <v>-4.986523</v>
      </c>
      <c r="M686" s="4">
        <v>-2.8925619999999999</v>
      </c>
      <c r="N686" s="4" t="s">
        <v>2924</v>
      </c>
      <c r="O686" s="4">
        <v>5.4628396758581896</v>
      </c>
      <c r="P686" s="4">
        <v>0.55992399999999998</v>
      </c>
      <c r="Q686" s="4" t="s">
        <v>2934</v>
      </c>
      <c r="R686" s="4" t="s">
        <v>2934</v>
      </c>
      <c r="S686" s="3" t="s">
        <v>5898</v>
      </c>
      <c r="T686" s="4">
        <v>7.05</v>
      </c>
      <c r="U686" s="4">
        <v>1188.1414632000001</v>
      </c>
      <c r="V686" s="10" t="s">
        <v>2934</v>
      </c>
      <c r="W686" s="4">
        <v>14.1843971631206</v>
      </c>
      <c r="X686" s="4">
        <v>10.55</v>
      </c>
      <c r="Y686" s="4">
        <v>6.65</v>
      </c>
      <c r="Z686" s="4" t="s">
        <v>2924</v>
      </c>
      <c r="AA686" s="10">
        <v>7.8938528720000001</v>
      </c>
      <c r="AB686" s="10">
        <v>12.4571509347</v>
      </c>
      <c r="AC686" s="4" t="s">
        <v>2934</v>
      </c>
      <c r="AD686" s="4" t="s">
        <v>2934</v>
      </c>
      <c r="AE686" s="4" t="s">
        <v>2934</v>
      </c>
      <c r="AF686" s="4" t="s">
        <v>2934</v>
      </c>
      <c r="AG686" s="4" t="s">
        <v>2934</v>
      </c>
      <c r="AH686" s="4" t="s">
        <v>2934</v>
      </c>
      <c r="AI686" s="4">
        <v>0.55992399999999998</v>
      </c>
      <c r="AJ686" s="4">
        <v>0.58346399999999998</v>
      </c>
    </row>
    <row r="687" spans="1:36" x14ac:dyDescent="0.3">
      <c r="A687" s="1" t="s">
        <v>1498</v>
      </c>
      <c r="B687" s="2">
        <v>26431320</v>
      </c>
      <c r="C687" s="3" t="s">
        <v>2935</v>
      </c>
      <c r="D687" s="4">
        <v>1191.20068825</v>
      </c>
      <c r="E687" s="3" t="s">
        <v>2930</v>
      </c>
      <c r="F687" s="3" t="s">
        <v>2953</v>
      </c>
      <c r="G687" s="3" t="s">
        <v>2954</v>
      </c>
      <c r="H687" s="3" t="s">
        <v>2955</v>
      </c>
      <c r="I687" s="3" t="s">
        <v>3000</v>
      </c>
      <c r="J687" s="4">
        <v>2.7607360000000001</v>
      </c>
      <c r="K687" s="4">
        <v>3.2039430000000002</v>
      </c>
      <c r="L687" s="4">
        <v>0.90361499999999995</v>
      </c>
      <c r="M687" s="4">
        <v>0.72158800000000001</v>
      </c>
      <c r="N687" s="4">
        <v>7.7989972584778604</v>
      </c>
      <c r="O687" s="4" t="s">
        <v>2924</v>
      </c>
      <c r="P687" s="4" t="s">
        <v>2934</v>
      </c>
      <c r="Q687" s="4" t="s">
        <v>2934</v>
      </c>
      <c r="R687" s="4" t="s">
        <v>2934</v>
      </c>
      <c r="S687" s="3" t="s">
        <v>5239</v>
      </c>
      <c r="T687" s="4">
        <v>16.75</v>
      </c>
      <c r="U687" s="4">
        <v>1191.20068825</v>
      </c>
      <c r="V687" s="10" t="s">
        <v>2934</v>
      </c>
      <c r="W687" s="4">
        <v>9.5522388059701502</v>
      </c>
      <c r="X687" s="4">
        <v>17.215</v>
      </c>
      <c r="Y687" s="4">
        <v>15.69</v>
      </c>
      <c r="Z687" s="4" t="s">
        <v>2934</v>
      </c>
      <c r="AA687" s="10">
        <v>9.1896636856999994</v>
      </c>
      <c r="AB687" s="10" t="s">
        <v>2934</v>
      </c>
      <c r="AC687" s="4" t="s">
        <v>2934</v>
      </c>
      <c r="AD687" s="4" t="s">
        <v>2934</v>
      </c>
      <c r="AE687" s="4" t="s">
        <v>2934</v>
      </c>
      <c r="AF687" s="4" t="s">
        <v>2934</v>
      </c>
      <c r="AG687" s="4" t="s">
        <v>2934</v>
      </c>
      <c r="AH687" s="4" t="s">
        <v>2934</v>
      </c>
      <c r="AI687" s="4" t="s">
        <v>2934</v>
      </c>
      <c r="AJ687" s="4" t="s">
        <v>2934</v>
      </c>
    </row>
    <row r="688" spans="1:36" x14ac:dyDescent="0.3">
      <c r="A688" s="1" t="s">
        <v>2370</v>
      </c>
      <c r="B688" s="2">
        <v>4811758</v>
      </c>
      <c r="C688" s="3" t="s">
        <v>2940</v>
      </c>
      <c r="D688" s="4">
        <v>1192.58157375</v>
      </c>
      <c r="E688" s="3" t="s">
        <v>2920</v>
      </c>
      <c r="F688" s="3" t="s">
        <v>2960</v>
      </c>
      <c r="G688" s="3" t="s">
        <v>2961</v>
      </c>
      <c r="H688" s="3" t="s">
        <v>3085</v>
      </c>
      <c r="I688" s="3" t="s">
        <v>3227</v>
      </c>
      <c r="J688" s="4">
        <v>-22.428709000000001</v>
      </c>
      <c r="K688" s="4">
        <v>-34.971797000000002</v>
      </c>
      <c r="L688" s="4">
        <v>-14.088006</v>
      </c>
      <c r="M688" s="4">
        <v>-2.4576950000000002</v>
      </c>
      <c r="N688" s="4">
        <v>55.022727000000003</v>
      </c>
      <c r="O688" s="4">
        <v>45.083798999999999</v>
      </c>
      <c r="P688" s="4">
        <v>2.78532</v>
      </c>
      <c r="Q688" s="4">
        <v>24.378053000000001</v>
      </c>
      <c r="R688" s="4">
        <v>31.421634999999998</v>
      </c>
      <c r="S688" s="3" t="s">
        <v>6109</v>
      </c>
      <c r="T688" s="4">
        <v>24.21</v>
      </c>
      <c r="U688" s="4">
        <v>1192.58157375</v>
      </c>
      <c r="V688" s="10">
        <v>996.62357299999996</v>
      </c>
      <c r="W688" s="4">
        <v>0</v>
      </c>
      <c r="X688" s="4">
        <v>52.68</v>
      </c>
      <c r="Y688" s="4">
        <v>23.72</v>
      </c>
      <c r="Z688" s="4">
        <v>55.022727000000003</v>
      </c>
      <c r="AA688" s="10">
        <v>34.669912644900002</v>
      </c>
      <c r="AB688" s="10">
        <v>34.640644450400004</v>
      </c>
      <c r="AC688" s="4">
        <v>2.920731</v>
      </c>
      <c r="AD688" s="4">
        <v>2.6807638974254</v>
      </c>
      <c r="AE688" s="4">
        <v>2.9096644791855999</v>
      </c>
      <c r="AF688" s="4">
        <v>24.378053000000001</v>
      </c>
      <c r="AG688" s="4">
        <v>19.856500489128599</v>
      </c>
      <c r="AH688" s="4">
        <v>23.330159194255401</v>
      </c>
      <c r="AI688" s="4">
        <v>2.78532</v>
      </c>
      <c r="AJ688" s="4">
        <v>2.7969040000000001</v>
      </c>
    </row>
    <row r="689" spans="1:36" x14ac:dyDescent="0.3">
      <c r="A689" s="1" t="s">
        <v>324</v>
      </c>
      <c r="B689" s="2">
        <v>4054645</v>
      </c>
      <c r="C689" s="3" t="s">
        <v>2935</v>
      </c>
      <c r="D689" s="4">
        <v>1193.0859462000001</v>
      </c>
      <c r="E689" s="3" t="s">
        <v>2930</v>
      </c>
      <c r="F689" s="3" t="s">
        <v>2931</v>
      </c>
      <c r="G689" s="3" t="s">
        <v>2931</v>
      </c>
      <c r="H689" s="3" t="s">
        <v>2932</v>
      </c>
      <c r="I689" s="3" t="s">
        <v>2933</v>
      </c>
      <c r="J689" s="4">
        <v>13.97503</v>
      </c>
      <c r="K689" s="4">
        <v>5.8735499999999998</v>
      </c>
      <c r="L689" s="4">
        <v>-8.4142399999999995</v>
      </c>
      <c r="M689" s="4">
        <v>-0.97970599999999997</v>
      </c>
      <c r="N689" s="4">
        <v>29.789473684210499</v>
      </c>
      <c r="O689" s="4">
        <v>8.673</v>
      </c>
      <c r="P689" s="4">
        <v>1.114744</v>
      </c>
      <c r="Q689" s="4" t="s">
        <v>2934</v>
      </c>
      <c r="R689" s="4" t="s">
        <v>2934</v>
      </c>
      <c r="S689" s="3" t="s">
        <v>4069</v>
      </c>
      <c r="T689" s="4">
        <v>28.3</v>
      </c>
      <c r="U689" s="4">
        <v>1193.0859462000001</v>
      </c>
      <c r="V689" s="10" t="s">
        <v>2934</v>
      </c>
      <c r="W689" s="4">
        <v>2.5441696113074199</v>
      </c>
      <c r="X689" s="4">
        <v>32.36</v>
      </c>
      <c r="Y689" s="4">
        <v>20.5</v>
      </c>
      <c r="Z689" s="4">
        <v>30.364806999999999</v>
      </c>
      <c r="AA689" s="10">
        <v>12.6809158937</v>
      </c>
      <c r="AB689" s="10">
        <v>13.0615183668</v>
      </c>
      <c r="AC689" s="4" t="s">
        <v>2934</v>
      </c>
      <c r="AD689" s="4" t="s">
        <v>2934</v>
      </c>
      <c r="AE689" s="4" t="s">
        <v>2934</v>
      </c>
      <c r="AF689" s="4" t="s">
        <v>2934</v>
      </c>
      <c r="AG689" s="4" t="s">
        <v>2934</v>
      </c>
      <c r="AH689" s="4" t="s">
        <v>2934</v>
      </c>
      <c r="AI689" s="4">
        <v>1.114744</v>
      </c>
      <c r="AJ689" s="4">
        <v>1.131864</v>
      </c>
    </row>
    <row r="690" spans="1:36" x14ac:dyDescent="0.3">
      <c r="A690" s="1" t="s">
        <v>1202</v>
      </c>
      <c r="B690" s="2">
        <v>4811105</v>
      </c>
      <c r="C690" s="3" t="s">
        <v>2940</v>
      </c>
      <c r="D690" s="4">
        <v>1193.0930530000001</v>
      </c>
      <c r="E690" s="3" t="s">
        <v>2920</v>
      </c>
      <c r="F690" s="3" t="s">
        <v>2921</v>
      </c>
      <c r="G690" s="3" t="s">
        <v>3109</v>
      </c>
      <c r="H690" s="3" t="s">
        <v>3109</v>
      </c>
      <c r="I690" s="3" t="s">
        <v>3048</v>
      </c>
      <c r="J690" s="4">
        <v>199.10714300000001</v>
      </c>
      <c r="K690" s="4">
        <v>-23.984570000000001</v>
      </c>
      <c r="L690" s="4">
        <v>-21.120791000000001</v>
      </c>
      <c r="M690" s="4">
        <v>-2.1040329999999998</v>
      </c>
      <c r="N690" s="4" t="s">
        <v>2924</v>
      </c>
      <c r="O690" s="4" t="s">
        <v>2924</v>
      </c>
      <c r="P690" s="4">
        <v>20.577396</v>
      </c>
      <c r="Q690" s="4" t="s">
        <v>2924</v>
      </c>
      <c r="R690" s="4">
        <v>20.985818999999999</v>
      </c>
      <c r="S690" s="3" t="s">
        <v>4944</v>
      </c>
      <c r="T690" s="4">
        <v>33.5</v>
      </c>
      <c r="U690" s="4">
        <v>1193.0930530000001</v>
      </c>
      <c r="V690" s="10">
        <v>1314.751053</v>
      </c>
      <c r="W690" s="4">
        <v>0</v>
      </c>
      <c r="X690" s="4">
        <v>59.23</v>
      </c>
      <c r="Y690" s="5">
        <v>9.1300000000000008</v>
      </c>
      <c r="Z690" s="4" t="s">
        <v>2924</v>
      </c>
      <c r="AA690" s="10">
        <v>86.073997944499993</v>
      </c>
      <c r="AB690" s="10" t="s">
        <v>2924</v>
      </c>
      <c r="AC690" s="4">
        <v>7.7732450000000002</v>
      </c>
      <c r="AD690" s="4">
        <v>4.9921422585690003</v>
      </c>
      <c r="AE690" s="4">
        <v>6.8529263522757997</v>
      </c>
      <c r="AF690" s="4" t="s">
        <v>2924</v>
      </c>
      <c r="AG690" s="4">
        <v>18.421620470785999</v>
      </c>
      <c r="AH690" s="4">
        <v>40.034136035261099</v>
      </c>
      <c r="AI690" s="4">
        <v>20.577396</v>
      </c>
      <c r="AJ690" s="4" t="s">
        <v>2924</v>
      </c>
    </row>
    <row r="691" spans="1:36" x14ac:dyDescent="0.3">
      <c r="A691" s="1" t="s">
        <v>1884</v>
      </c>
      <c r="B691" s="2">
        <v>5721930</v>
      </c>
      <c r="C691" s="3" t="s">
        <v>2935</v>
      </c>
      <c r="D691" s="4">
        <v>1195.78118804</v>
      </c>
      <c r="E691" s="3" t="s">
        <v>2930</v>
      </c>
      <c r="F691" s="3" t="s">
        <v>2953</v>
      </c>
      <c r="G691" s="3" t="s">
        <v>2954</v>
      </c>
      <c r="H691" s="3" t="s">
        <v>2955</v>
      </c>
      <c r="I691" s="3" t="s">
        <v>3001</v>
      </c>
      <c r="J691" s="4">
        <v>8.5158149999999999</v>
      </c>
      <c r="K691" s="4">
        <v>2.5287359999999999</v>
      </c>
      <c r="L691" s="4">
        <v>-1.218162</v>
      </c>
      <c r="M691" s="4">
        <v>1.019253</v>
      </c>
      <c r="N691" s="4">
        <v>7.6566520000000002</v>
      </c>
      <c r="O691" s="4">
        <v>8.902196</v>
      </c>
      <c r="P691" s="4">
        <v>0.96120700000000003</v>
      </c>
      <c r="Q691" s="4" t="s">
        <v>2934</v>
      </c>
      <c r="R691" s="4" t="s">
        <v>2934</v>
      </c>
      <c r="S691" s="3" t="s">
        <v>5624</v>
      </c>
      <c r="T691" s="4">
        <v>8.92</v>
      </c>
      <c r="U691" s="4">
        <v>1195.78118804</v>
      </c>
      <c r="V691" s="10">
        <v>1670.8012180000001</v>
      </c>
      <c r="W691" s="4">
        <v>11.4349775784753</v>
      </c>
      <c r="X691" s="5">
        <v>9.24</v>
      </c>
      <c r="Y691" s="4">
        <v>8.11</v>
      </c>
      <c r="Z691" s="4">
        <v>7.6566520000000002</v>
      </c>
      <c r="AA691" s="10" t="s">
        <v>2934</v>
      </c>
      <c r="AB691" s="10" t="s">
        <v>2934</v>
      </c>
      <c r="AC691" s="4">
        <v>8.9180379999999992</v>
      </c>
      <c r="AD691" s="4" t="s">
        <v>2934</v>
      </c>
      <c r="AE691" s="4" t="s">
        <v>2934</v>
      </c>
      <c r="AF691" s="4" t="s">
        <v>2934</v>
      </c>
      <c r="AG691" s="4" t="s">
        <v>2934</v>
      </c>
      <c r="AH691" s="4" t="s">
        <v>2934</v>
      </c>
      <c r="AI691" s="4">
        <v>0.96120700000000003</v>
      </c>
      <c r="AJ691" s="4">
        <v>0.96120700000000003</v>
      </c>
    </row>
    <row r="692" spans="1:36" x14ac:dyDescent="0.3">
      <c r="A692" s="1" t="s">
        <v>1358</v>
      </c>
      <c r="B692" s="2">
        <v>5724483</v>
      </c>
      <c r="C692" s="3" t="s">
        <v>2940</v>
      </c>
      <c r="D692" s="4">
        <v>1197.8142</v>
      </c>
      <c r="E692" s="3" t="s">
        <v>2930</v>
      </c>
      <c r="F692" s="3" t="s">
        <v>2953</v>
      </c>
      <c r="G692" s="3" t="s">
        <v>2954</v>
      </c>
      <c r="H692" s="3" t="s">
        <v>2955</v>
      </c>
      <c r="I692" s="3"/>
      <c r="J692" s="4">
        <v>0.94607399999999997</v>
      </c>
      <c r="K692" s="4">
        <v>-2.3787739999999999</v>
      </c>
      <c r="L692" s="4">
        <v>-7.0557489999999996</v>
      </c>
      <c r="M692" s="5">
        <v>-0.18709100000000001</v>
      </c>
      <c r="N692" s="4">
        <v>21.664974999999998</v>
      </c>
      <c r="O692" s="4" t="s">
        <v>2934</v>
      </c>
      <c r="P692" s="4">
        <v>1.070694</v>
      </c>
      <c r="Q692" s="4" t="s">
        <v>2934</v>
      </c>
      <c r="R692" s="4" t="s">
        <v>2934</v>
      </c>
      <c r="S692" s="3" t="s">
        <v>5100</v>
      </c>
      <c r="T692" s="4">
        <v>21.34</v>
      </c>
      <c r="U692" s="4">
        <v>1197.8142</v>
      </c>
      <c r="V692" s="10">
        <v>1195.7233100000001</v>
      </c>
      <c r="W692" s="4">
        <v>4.6677918424753901</v>
      </c>
      <c r="X692" s="4">
        <v>23.22</v>
      </c>
      <c r="Y692" s="4">
        <v>19.2225</v>
      </c>
      <c r="Z692" s="4">
        <v>21.664974999999998</v>
      </c>
      <c r="AA692" s="10" t="s">
        <v>2934</v>
      </c>
      <c r="AB692" s="10" t="s">
        <v>2934</v>
      </c>
      <c r="AC692" s="4">
        <v>17.923646000000002</v>
      </c>
      <c r="AD692" s="4" t="s">
        <v>2934</v>
      </c>
      <c r="AE692" s="4" t="s">
        <v>2934</v>
      </c>
      <c r="AF692" s="4" t="s">
        <v>2934</v>
      </c>
      <c r="AG692" s="4" t="s">
        <v>2934</v>
      </c>
      <c r="AH692" s="4" t="s">
        <v>2934</v>
      </c>
      <c r="AI692" s="4">
        <v>1.070694</v>
      </c>
      <c r="AJ692" s="4">
        <v>1.070694</v>
      </c>
    </row>
    <row r="693" spans="1:36" x14ac:dyDescent="0.3">
      <c r="A693" s="1" t="s">
        <v>1096</v>
      </c>
      <c r="B693" s="2">
        <v>109838</v>
      </c>
      <c r="C693" s="3" t="s">
        <v>2935</v>
      </c>
      <c r="D693" s="4">
        <v>1198.79677866</v>
      </c>
      <c r="E693" s="3" t="s">
        <v>2930</v>
      </c>
      <c r="F693" s="3" t="s">
        <v>2953</v>
      </c>
      <c r="G693" s="3" t="s">
        <v>2954</v>
      </c>
      <c r="H693" s="3" t="s">
        <v>2955</v>
      </c>
      <c r="I693" s="3" t="s">
        <v>2971</v>
      </c>
      <c r="J693" s="4">
        <v>19.720604999999999</v>
      </c>
      <c r="K693" s="4">
        <v>-4.1208280000000004</v>
      </c>
      <c r="L693" s="4">
        <v>0.56718199999999996</v>
      </c>
      <c r="M693" s="4">
        <v>0</v>
      </c>
      <c r="N693" s="4">
        <v>4.2296620000000003</v>
      </c>
      <c r="O693" s="4" t="s">
        <v>2934</v>
      </c>
      <c r="P693" s="4">
        <v>0.85146500000000003</v>
      </c>
      <c r="Q693" s="4">
        <v>116.268175</v>
      </c>
      <c r="R693" s="4" t="s">
        <v>2934</v>
      </c>
      <c r="S693" s="3" t="s">
        <v>4838</v>
      </c>
      <c r="T693" s="4">
        <v>51.42</v>
      </c>
      <c r="U693" s="4">
        <v>1198.79677866</v>
      </c>
      <c r="V693" s="10">
        <v>1385.613298</v>
      </c>
      <c r="W693" s="4">
        <v>8.7514585764294104</v>
      </c>
      <c r="X693" s="4">
        <v>55.435000000000002</v>
      </c>
      <c r="Y693" s="4">
        <v>41.88</v>
      </c>
      <c r="Z693" s="4">
        <v>4.2296620000000003</v>
      </c>
      <c r="AA693" s="10" t="s">
        <v>2934</v>
      </c>
      <c r="AB693" s="10" t="s">
        <v>2934</v>
      </c>
      <c r="AC693" s="4">
        <v>51.801958999999997</v>
      </c>
      <c r="AD693" s="4" t="s">
        <v>2934</v>
      </c>
      <c r="AE693" s="4" t="s">
        <v>2934</v>
      </c>
      <c r="AF693" s="4">
        <v>116.268175</v>
      </c>
      <c r="AG693" s="4" t="s">
        <v>2934</v>
      </c>
      <c r="AH693" s="4" t="s">
        <v>2934</v>
      </c>
      <c r="AI693" s="4">
        <v>0.85146500000000003</v>
      </c>
      <c r="AJ693" s="4">
        <v>0.85146500000000003</v>
      </c>
    </row>
    <row r="694" spans="1:36" x14ac:dyDescent="0.3">
      <c r="A694" s="1" t="s">
        <v>993</v>
      </c>
      <c r="B694" s="2">
        <v>5727289</v>
      </c>
      <c r="C694" s="3" t="s">
        <v>2940</v>
      </c>
      <c r="D694" s="4">
        <v>1202.0766536199999</v>
      </c>
      <c r="E694" s="3" t="s">
        <v>2930</v>
      </c>
      <c r="F694" s="3" t="s">
        <v>2953</v>
      </c>
      <c r="G694" s="3" t="s">
        <v>2954</v>
      </c>
      <c r="H694" s="3" t="s">
        <v>2955</v>
      </c>
      <c r="I694" s="3"/>
      <c r="J694" s="4">
        <v>8.4274419999999992</v>
      </c>
      <c r="K694" s="4">
        <v>-2.66126</v>
      </c>
      <c r="L694" s="4">
        <v>-7.6680809999999999</v>
      </c>
      <c r="M694" s="4">
        <v>0.90937999999999997</v>
      </c>
      <c r="N694" s="4" t="s">
        <v>2934</v>
      </c>
      <c r="O694" s="4" t="s">
        <v>2934</v>
      </c>
      <c r="P694" s="4" t="s">
        <v>2934</v>
      </c>
      <c r="Q694" s="4" t="s">
        <v>2934</v>
      </c>
      <c r="R694" s="4" t="s">
        <v>2934</v>
      </c>
      <c r="S694" s="3" t="s">
        <v>4735</v>
      </c>
      <c r="T694" s="4">
        <v>76.81</v>
      </c>
      <c r="U694" s="4">
        <v>1202.0766536199999</v>
      </c>
      <c r="V694" s="10" t="s">
        <v>2934</v>
      </c>
      <c r="W694" s="4">
        <v>2.3633046651029499</v>
      </c>
      <c r="X694" s="4">
        <v>83.93</v>
      </c>
      <c r="Y694" s="4">
        <v>68.48</v>
      </c>
      <c r="Z694" s="4" t="s">
        <v>2934</v>
      </c>
      <c r="AA694" s="10" t="s">
        <v>2934</v>
      </c>
      <c r="AB694" s="10" t="s">
        <v>2934</v>
      </c>
      <c r="AC694" s="4" t="s">
        <v>2934</v>
      </c>
      <c r="AD694" s="4" t="s">
        <v>2934</v>
      </c>
      <c r="AE694" s="4" t="s">
        <v>2934</v>
      </c>
      <c r="AF694" s="4" t="s">
        <v>2934</v>
      </c>
      <c r="AG694" s="4" t="s">
        <v>2934</v>
      </c>
      <c r="AH694" s="4" t="s">
        <v>2934</v>
      </c>
      <c r="AI694" s="4" t="s">
        <v>2934</v>
      </c>
      <c r="AJ694" s="4" t="s">
        <v>2934</v>
      </c>
    </row>
    <row r="695" spans="1:36" x14ac:dyDescent="0.3">
      <c r="A695" s="1" t="s">
        <v>855</v>
      </c>
      <c r="B695" s="2">
        <v>101376177</v>
      </c>
      <c r="C695" s="3" t="s">
        <v>2919</v>
      </c>
      <c r="D695" s="4">
        <v>1203.3026127000001</v>
      </c>
      <c r="E695" s="3" t="s">
        <v>2920</v>
      </c>
      <c r="F695" s="3" t="s">
        <v>2960</v>
      </c>
      <c r="G695" s="3" t="s">
        <v>2961</v>
      </c>
      <c r="H695" s="3" t="s">
        <v>3085</v>
      </c>
      <c r="I695" s="3" t="s">
        <v>3106</v>
      </c>
      <c r="J695" s="4">
        <v>9.3502379999999992</v>
      </c>
      <c r="K695" s="4">
        <v>46.186441000000002</v>
      </c>
      <c r="L695" s="4">
        <v>0.53424000000000005</v>
      </c>
      <c r="M695" s="4">
        <v>2.3232819999999998</v>
      </c>
      <c r="N695" s="4">
        <v>15.447761</v>
      </c>
      <c r="O695" s="4">
        <v>60</v>
      </c>
      <c r="P695" s="4" t="s">
        <v>2924</v>
      </c>
      <c r="Q695" s="4">
        <v>27.758424999999999</v>
      </c>
      <c r="R695" s="4">
        <v>76.309832</v>
      </c>
      <c r="S695" s="3" t="s">
        <v>4598</v>
      </c>
      <c r="T695" s="4">
        <v>20.7</v>
      </c>
      <c r="U695" s="4">
        <v>1203.3026127000001</v>
      </c>
      <c r="V695" s="10">
        <v>2562.1026120000001</v>
      </c>
      <c r="W695" s="4">
        <v>2.8985507246376798</v>
      </c>
      <c r="X695" s="4">
        <v>21.48</v>
      </c>
      <c r="Y695" s="5">
        <v>9.9250000000000007</v>
      </c>
      <c r="Z695" s="4">
        <v>15.447761</v>
      </c>
      <c r="AA695" s="10">
        <v>7.7702702702000002</v>
      </c>
      <c r="AB695" s="10">
        <v>7.7702702702000002</v>
      </c>
      <c r="AC695" s="4">
        <v>2.2812770000000002</v>
      </c>
      <c r="AD695" s="4">
        <v>2.3157440563209999</v>
      </c>
      <c r="AE695" s="4">
        <v>2.3157440563209999</v>
      </c>
      <c r="AF695" s="4">
        <v>27.758424999999999</v>
      </c>
      <c r="AG695" s="4">
        <v>6.6354847940437001</v>
      </c>
      <c r="AH695" s="4">
        <v>6.6354847940437001</v>
      </c>
      <c r="AI695" s="4" t="s">
        <v>2924</v>
      </c>
      <c r="AJ695" s="4" t="s">
        <v>2924</v>
      </c>
    </row>
    <row r="696" spans="1:36" x14ac:dyDescent="0.3">
      <c r="A696" s="1" t="s">
        <v>1108</v>
      </c>
      <c r="B696" s="2">
        <v>100551</v>
      </c>
      <c r="C696" s="3" t="s">
        <v>2919</v>
      </c>
      <c r="D696" s="4">
        <v>1203.7501850399999</v>
      </c>
      <c r="E696" s="3" t="s">
        <v>2930</v>
      </c>
      <c r="F696" s="3" t="s">
        <v>2931</v>
      </c>
      <c r="G696" s="3" t="s">
        <v>2931</v>
      </c>
      <c r="H696" s="3" t="s">
        <v>2932</v>
      </c>
      <c r="I696" s="3" t="s">
        <v>2933</v>
      </c>
      <c r="J696" s="4">
        <v>25.146560000000001</v>
      </c>
      <c r="K696" s="4">
        <v>6.0114999999999998</v>
      </c>
      <c r="L696" s="4">
        <v>-10.146212</v>
      </c>
      <c r="M696" s="4">
        <v>-1.5772870000000001</v>
      </c>
      <c r="N696" s="4">
        <v>14.642599277978301</v>
      </c>
      <c r="O696" s="4">
        <v>13.062802</v>
      </c>
      <c r="P696" s="4">
        <v>1.6167739999999999</v>
      </c>
      <c r="Q696" s="4" t="s">
        <v>2934</v>
      </c>
      <c r="R696" s="4" t="s">
        <v>2934</v>
      </c>
      <c r="S696" s="3" t="s">
        <v>4850</v>
      </c>
      <c r="T696" s="4">
        <v>40.56</v>
      </c>
      <c r="U696" s="4">
        <v>1203.7501850399999</v>
      </c>
      <c r="V696" s="10" t="s">
        <v>2934</v>
      </c>
      <c r="W696" s="4">
        <v>2.6627218934911201</v>
      </c>
      <c r="X696" s="4">
        <v>47.08</v>
      </c>
      <c r="Y696" s="4">
        <v>30.26</v>
      </c>
      <c r="Z696" s="4">
        <v>14.642599000000001</v>
      </c>
      <c r="AA696" s="10">
        <v>13.4158039228</v>
      </c>
      <c r="AB696" s="10">
        <v>14.7045494919</v>
      </c>
      <c r="AC696" s="4" t="s">
        <v>2934</v>
      </c>
      <c r="AD696" s="4" t="s">
        <v>2934</v>
      </c>
      <c r="AE696" s="4" t="s">
        <v>2934</v>
      </c>
      <c r="AF696" s="4" t="s">
        <v>2934</v>
      </c>
      <c r="AG696" s="4" t="s">
        <v>2934</v>
      </c>
      <c r="AH696" s="4" t="s">
        <v>2934</v>
      </c>
      <c r="AI696" s="4">
        <v>1.6167739999999999</v>
      </c>
      <c r="AJ696" s="4">
        <v>2.1458050000000002</v>
      </c>
    </row>
    <row r="697" spans="1:36" x14ac:dyDescent="0.3">
      <c r="A697" s="1" t="s">
        <v>2768</v>
      </c>
      <c r="B697" s="2">
        <v>5724200</v>
      </c>
      <c r="C697" s="3" t="s">
        <v>2935</v>
      </c>
      <c r="D697" s="4">
        <v>1204.9280945099999</v>
      </c>
      <c r="E697" s="3" t="s">
        <v>2930</v>
      </c>
      <c r="F697" s="3" t="s">
        <v>2953</v>
      </c>
      <c r="G697" s="3" t="s">
        <v>2954</v>
      </c>
      <c r="H697" s="3" t="s">
        <v>2955</v>
      </c>
      <c r="I697" s="3"/>
      <c r="J697" s="4">
        <v>0.87301600000000001</v>
      </c>
      <c r="K697" s="4">
        <v>-2.004626</v>
      </c>
      <c r="L697" s="4">
        <v>-3.3460079999999999</v>
      </c>
      <c r="M697" s="4">
        <v>3.3333330000000001</v>
      </c>
      <c r="N697" s="4">
        <v>12.621648</v>
      </c>
      <c r="O697" s="4" t="s">
        <v>2934</v>
      </c>
      <c r="P697" s="4">
        <v>0.89393699999999998</v>
      </c>
      <c r="Q697" s="4" t="s">
        <v>2934</v>
      </c>
      <c r="R697" s="4" t="s">
        <v>2934</v>
      </c>
      <c r="S697" s="3" t="s">
        <v>6506</v>
      </c>
      <c r="T697" s="4">
        <v>12.71</v>
      </c>
      <c r="U697" s="4">
        <v>1204.9280945099999</v>
      </c>
      <c r="V697" s="10">
        <v>1166.3320940000001</v>
      </c>
      <c r="W697" s="4">
        <v>9.5987411487018104</v>
      </c>
      <c r="X697" s="4">
        <v>13.295</v>
      </c>
      <c r="Y697" s="4">
        <v>11.72</v>
      </c>
      <c r="Z697" s="4">
        <v>12.621648</v>
      </c>
      <c r="AA697" s="10" t="s">
        <v>2934</v>
      </c>
      <c r="AB697" s="10" t="s">
        <v>2934</v>
      </c>
      <c r="AC697" s="4">
        <v>37.799199000000002</v>
      </c>
      <c r="AD697" s="4" t="s">
        <v>2934</v>
      </c>
      <c r="AE697" s="4" t="s">
        <v>2934</v>
      </c>
      <c r="AF697" s="4" t="s">
        <v>2934</v>
      </c>
      <c r="AG697" s="4" t="s">
        <v>2934</v>
      </c>
      <c r="AH697" s="4" t="s">
        <v>2934</v>
      </c>
      <c r="AI697" s="4">
        <v>0.89393699999999998</v>
      </c>
      <c r="AJ697" s="4">
        <v>0.89393699999999998</v>
      </c>
    </row>
    <row r="698" spans="1:36" x14ac:dyDescent="0.3">
      <c r="A698" s="1" t="s">
        <v>1105</v>
      </c>
      <c r="B698" s="2">
        <v>4911079</v>
      </c>
      <c r="C698" s="3" t="s">
        <v>2919</v>
      </c>
      <c r="D698" s="4">
        <v>1208.52071067</v>
      </c>
      <c r="E698" s="3" t="s">
        <v>2925</v>
      </c>
      <c r="F698" s="3" t="s">
        <v>3011</v>
      </c>
      <c r="G698" s="3" t="s">
        <v>3012</v>
      </c>
      <c r="H698" s="3" t="s">
        <v>3013</v>
      </c>
      <c r="I698" s="3" t="s">
        <v>3014</v>
      </c>
      <c r="J698" s="4">
        <v>-25.496562000000001</v>
      </c>
      <c r="K698" s="4">
        <v>-18.729167</v>
      </c>
      <c r="L698" s="4">
        <v>-7.3616720000000004</v>
      </c>
      <c r="M698" s="4">
        <v>0.98369099999999998</v>
      </c>
      <c r="N698" s="4">
        <v>18.331766999999999</v>
      </c>
      <c r="O698" s="4">
        <v>24.565491000000002</v>
      </c>
      <c r="P698" s="4">
        <v>1.828965</v>
      </c>
      <c r="Q698" s="4">
        <v>6.7016679999999997</v>
      </c>
      <c r="R698" s="4">
        <v>13.690472</v>
      </c>
      <c r="S698" s="3" t="s">
        <v>4847</v>
      </c>
      <c r="T698" s="4">
        <v>39.01</v>
      </c>
      <c r="U698" s="4">
        <v>1208.52071067</v>
      </c>
      <c r="V698" s="10">
        <v>1308.31971</v>
      </c>
      <c r="W698" s="4">
        <v>0</v>
      </c>
      <c r="X698" s="4">
        <v>62.93</v>
      </c>
      <c r="Y698" s="4">
        <v>37.945</v>
      </c>
      <c r="Z698" s="4">
        <v>18.331766999999999</v>
      </c>
      <c r="AA698" s="10">
        <v>13.349531175099999</v>
      </c>
      <c r="AB698" s="10">
        <v>14.553689347100001</v>
      </c>
      <c r="AC698" s="4">
        <v>0.88992700000000002</v>
      </c>
      <c r="AD698" s="4">
        <v>0.87091994001170003</v>
      </c>
      <c r="AE698" s="4">
        <v>0.89508360008239995</v>
      </c>
      <c r="AF698" s="4">
        <v>6.7016679999999997</v>
      </c>
      <c r="AG698" s="4">
        <v>6.3700902403682997</v>
      </c>
      <c r="AH698" s="4">
        <v>6.8810674093037001</v>
      </c>
      <c r="AI698" s="4">
        <v>1.828965</v>
      </c>
      <c r="AJ698" s="4">
        <v>2.4413290000000001</v>
      </c>
    </row>
    <row r="699" spans="1:36" x14ac:dyDescent="0.3">
      <c r="A699" s="1" t="s">
        <v>1824</v>
      </c>
      <c r="B699" s="2">
        <v>4296505</v>
      </c>
      <c r="C699" s="3" t="s">
        <v>2919</v>
      </c>
      <c r="D699" s="4">
        <v>1209.0143621499999</v>
      </c>
      <c r="E699" s="3" t="s">
        <v>2930</v>
      </c>
      <c r="F699" s="3" t="s">
        <v>2953</v>
      </c>
      <c r="G699" s="3" t="s">
        <v>2954</v>
      </c>
      <c r="H699" s="3" t="s">
        <v>2955</v>
      </c>
      <c r="I699" s="3" t="s">
        <v>2971</v>
      </c>
      <c r="J699" s="4">
        <v>-11.871069</v>
      </c>
      <c r="K699" s="4">
        <v>-6.7387689999999996</v>
      </c>
      <c r="L699" s="4">
        <v>-5.3209460000000002</v>
      </c>
      <c r="M699" s="4">
        <v>-0.53238700000000005</v>
      </c>
      <c r="N699" s="4">
        <v>10.78922</v>
      </c>
      <c r="O699" s="4" t="s">
        <v>2924</v>
      </c>
      <c r="P699" s="4">
        <v>0.88813200000000003</v>
      </c>
      <c r="Q699" s="4" t="s">
        <v>2934</v>
      </c>
      <c r="R699" s="4">
        <v>19.399751999999999</v>
      </c>
      <c r="S699" s="3" t="s">
        <v>5565</v>
      </c>
      <c r="T699" s="4">
        <v>11.21</v>
      </c>
      <c r="U699" s="4">
        <v>1209.0143621499999</v>
      </c>
      <c r="V699" s="10">
        <v>3147.1053619999998</v>
      </c>
      <c r="W699" s="4">
        <v>11.7752007136485</v>
      </c>
      <c r="X699" s="4">
        <v>13.1</v>
      </c>
      <c r="Y699" s="5">
        <v>10.615</v>
      </c>
      <c r="Z699" s="4">
        <v>10.78922</v>
      </c>
      <c r="AA699" s="10">
        <v>8.5383502169999996</v>
      </c>
      <c r="AB699" s="10">
        <v>8.0564599009000002</v>
      </c>
      <c r="AC699" s="4">
        <v>8.4256919999999997</v>
      </c>
      <c r="AD699" s="4">
        <v>8.6482150895995993</v>
      </c>
      <c r="AE699" s="4">
        <v>8.4215317522863007</v>
      </c>
      <c r="AF699" s="4" t="s">
        <v>2934</v>
      </c>
      <c r="AG699" s="4" t="s">
        <v>2934</v>
      </c>
      <c r="AH699" s="4" t="s">
        <v>2934</v>
      </c>
      <c r="AI699" s="4">
        <v>0.88813200000000003</v>
      </c>
      <c r="AJ699" s="4">
        <v>0.88813200000000003</v>
      </c>
    </row>
    <row r="700" spans="1:36" x14ac:dyDescent="0.3">
      <c r="A700" s="1" t="s">
        <v>1286</v>
      </c>
      <c r="B700" s="2">
        <v>4120081</v>
      </c>
      <c r="C700" s="3" t="s">
        <v>2935</v>
      </c>
      <c r="D700" s="4">
        <v>1210.1934370500001</v>
      </c>
      <c r="E700" s="3" t="s">
        <v>3102</v>
      </c>
      <c r="F700" s="3" t="s">
        <v>3142</v>
      </c>
      <c r="G700" s="3" t="s">
        <v>3143</v>
      </c>
      <c r="H700" s="3" t="s">
        <v>3192</v>
      </c>
      <c r="I700" s="3" t="s">
        <v>3409</v>
      </c>
      <c r="J700" s="4">
        <v>40.598416</v>
      </c>
      <c r="K700" s="4">
        <v>24.720271</v>
      </c>
      <c r="L700" s="4">
        <v>-7.1843529999999998</v>
      </c>
      <c r="M700" s="4">
        <v>-0.31197999999999998</v>
      </c>
      <c r="N700" s="4">
        <v>16.425633999999999</v>
      </c>
      <c r="O700" s="4">
        <v>27.753329000000001</v>
      </c>
      <c r="P700" s="4">
        <v>4.6439300000000001</v>
      </c>
      <c r="Q700" s="4">
        <v>12.599365000000001</v>
      </c>
      <c r="R700" s="4">
        <v>48.398074000000001</v>
      </c>
      <c r="S700" s="3" t="s">
        <v>5028</v>
      </c>
      <c r="T700" s="4">
        <v>47.93</v>
      </c>
      <c r="U700" s="4">
        <v>1210.1934370500001</v>
      </c>
      <c r="V700" s="10">
        <v>1054.642437</v>
      </c>
      <c r="W700" s="4">
        <v>0.417275192989777</v>
      </c>
      <c r="X700" s="4">
        <v>58.77</v>
      </c>
      <c r="Y700" s="4">
        <v>32.08</v>
      </c>
      <c r="Z700" s="4">
        <v>16.425633999999999</v>
      </c>
      <c r="AA700" s="10" t="s">
        <v>2934</v>
      </c>
      <c r="AB700" s="10" t="s">
        <v>2934</v>
      </c>
      <c r="AC700" s="4">
        <v>0.86863400000000002</v>
      </c>
      <c r="AD700" s="4">
        <v>4.5375237944363475E-2</v>
      </c>
      <c r="AE700" s="4">
        <v>4.5375237944363475E-2</v>
      </c>
      <c r="AF700" s="4">
        <v>12.599365000000001</v>
      </c>
      <c r="AG700" s="4">
        <v>2.4029081543624162</v>
      </c>
      <c r="AH700" s="4">
        <v>2.4029081543624162</v>
      </c>
      <c r="AI700" s="4">
        <v>4.6439300000000001</v>
      </c>
      <c r="AJ700" s="4">
        <v>5.3002320000000003</v>
      </c>
    </row>
    <row r="701" spans="1:36" x14ac:dyDescent="0.3">
      <c r="A701" s="1" t="s">
        <v>2664</v>
      </c>
      <c r="B701" s="2">
        <v>4994108</v>
      </c>
      <c r="C701" s="3" t="s">
        <v>2919</v>
      </c>
      <c r="D701" s="4">
        <v>1212.46090779</v>
      </c>
      <c r="E701" s="3" t="s">
        <v>2936</v>
      </c>
      <c r="F701" s="3" t="s">
        <v>3056</v>
      </c>
      <c r="G701" s="3" t="s">
        <v>3166</v>
      </c>
      <c r="H701" s="3" t="s">
        <v>3167</v>
      </c>
      <c r="I701" s="3" t="s">
        <v>3168</v>
      </c>
      <c r="J701" s="4">
        <v>64.418272999999999</v>
      </c>
      <c r="K701" s="4">
        <v>7.6401870000000001</v>
      </c>
      <c r="L701" s="4">
        <v>-10.072222999999999</v>
      </c>
      <c r="M701" s="4">
        <v>-0.34609600000000001</v>
      </c>
      <c r="N701" s="4">
        <v>9.2491470000000007</v>
      </c>
      <c r="O701" s="4" t="s">
        <v>2924</v>
      </c>
      <c r="P701" s="4">
        <v>1.9215850000000001</v>
      </c>
      <c r="Q701" s="4">
        <v>5.0184949999999997</v>
      </c>
      <c r="R701" s="4" t="s">
        <v>2924</v>
      </c>
      <c r="S701" s="3" t="s">
        <v>6402</v>
      </c>
      <c r="T701" s="4">
        <v>46.07</v>
      </c>
      <c r="U701" s="4">
        <v>1212.46090779</v>
      </c>
      <c r="V701" s="10">
        <v>1821.206907</v>
      </c>
      <c r="W701" s="4">
        <v>0.91165617538528299</v>
      </c>
      <c r="X701" s="4">
        <v>53.29</v>
      </c>
      <c r="Y701" s="4">
        <v>27.490100000000002</v>
      </c>
      <c r="Z701" s="4">
        <v>9.2491470000000007</v>
      </c>
      <c r="AA701" s="10">
        <v>10.283482142800001</v>
      </c>
      <c r="AB701" s="10">
        <v>9.05108055</v>
      </c>
      <c r="AC701" s="4">
        <v>1.027871</v>
      </c>
      <c r="AD701" s="4">
        <v>1.0154485124059001</v>
      </c>
      <c r="AE701" s="4">
        <v>1.0071932900122</v>
      </c>
      <c r="AF701" s="4">
        <v>5.0184949999999997</v>
      </c>
      <c r="AG701" s="4">
        <v>6.3589626641060999</v>
      </c>
      <c r="AH701" s="4">
        <v>5.6823928455538004</v>
      </c>
      <c r="AI701" s="4">
        <v>1.9215850000000001</v>
      </c>
      <c r="AJ701" s="4">
        <v>2.9665159999999999</v>
      </c>
    </row>
    <row r="702" spans="1:36" x14ac:dyDescent="0.3">
      <c r="A702" s="1" t="s">
        <v>120</v>
      </c>
      <c r="B702" s="2">
        <v>4089956</v>
      </c>
      <c r="C702" s="3" t="s">
        <v>2935</v>
      </c>
      <c r="D702" s="4">
        <v>1215.62296818</v>
      </c>
      <c r="E702" s="3" t="s">
        <v>2936</v>
      </c>
      <c r="F702" s="3" t="s">
        <v>2937</v>
      </c>
      <c r="G702" s="3" t="s">
        <v>3035</v>
      </c>
      <c r="H702" s="3" t="s">
        <v>3035</v>
      </c>
      <c r="I702" s="3" t="s">
        <v>3123</v>
      </c>
      <c r="J702" s="4">
        <v>-26.807704999999999</v>
      </c>
      <c r="K702" s="4">
        <v>-39.948186999999997</v>
      </c>
      <c r="L702" s="4">
        <v>-18.752191</v>
      </c>
      <c r="M702" s="4">
        <v>3.7136469999999999</v>
      </c>
      <c r="N702" s="4">
        <v>23.156842999999999</v>
      </c>
      <c r="O702" s="4" t="s">
        <v>2924</v>
      </c>
      <c r="P702" s="4">
        <v>1.296856</v>
      </c>
      <c r="Q702" s="4">
        <v>17.482581</v>
      </c>
      <c r="R702" s="4" t="s">
        <v>2924</v>
      </c>
      <c r="S702" s="3" t="s">
        <v>3867</v>
      </c>
      <c r="T702" s="4">
        <v>23.18</v>
      </c>
      <c r="U702" s="4">
        <v>1215.62296818</v>
      </c>
      <c r="V702" s="10">
        <v>3441.1139680000001</v>
      </c>
      <c r="W702" s="4">
        <v>0</v>
      </c>
      <c r="X702" s="4">
        <v>39.68</v>
      </c>
      <c r="Y702" s="4">
        <v>17.55</v>
      </c>
      <c r="Z702" s="4">
        <v>23.156842999999999</v>
      </c>
      <c r="AA702" s="10">
        <v>13.645729086899999</v>
      </c>
      <c r="AB702" s="10">
        <v>20.402056048399999</v>
      </c>
      <c r="AC702" s="4">
        <v>2.0499550000000002</v>
      </c>
      <c r="AD702" s="4">
        <v>1.7887839775176999</v>
      </c>
      <c r="AE702" s="4">
        <v>1.9544313650434</v>
      </c>
      <c r="AF702" s="4">
        <v>17.482581</v>
      </c>
      <c r="AG702" s="4">
        <v>12.9457997444032</v>
      </c>
      <c r="AH702" s="4">
        <v>15.877059285818101</v>
      </c>
      <c r="AI702" s="4">
        <v>1.296856</v>
      </c>
      <c r="AJ702" s="4">
        <v>1.4200820000000001</v>
      </c>
    </row>
    <row r="703" spans="1:36" x14ac:dyDescent="0.3">
      <c r="A703" s="1" t="s">
        <v>219</v>
      </c>
      <c r="B703" s="2">
        <v>4811690</v>
      </c>
      <c r="C703" s="3" t="s">
        <v>2935</v>
      </c>
      <c r="D703" s="4">
        <v>1215.6769839999999</v>
      </c>
      <c r="E703" s="3" t="s">
        <v>2920</v>
      </c>
      <c r="F703" s="3" t="s">
        <v>2960</v>
      </c>
      <c r="G703" s="3" t="s">
        <v>2961</v>
      </c>
      <c r="H703" s="3" t="s">
        <v>2962</v>
      </c>
      <c r="I703" s="3" t="s">
        <v>2923</v>
      </c>
      <c r="J703" s="4">
        <v>62.192394</v>
      </c>
      <c r="K703" s="4">
        <v>8.0074489999999994</v>
      </c>
      <c r="L703" s="4">
        <v>-0.17211699999999999</v>
      </c>
      <c r="M703" s="4">
        <v>1.8258430000000001</v>
      </c>
      <c r="N703" s="4" t="s">
        <v>2924</v>
      </c>
      <c r="O703" s="4">
        <v>205.67375899999999</v>
      </c>
      <c r="P703" s="4">
        <v>3.9878990000000001</v>
      </c>
      <c r="Q703" s="4">
        <v>25.451445</v>
      </c>
      <c r="R703" s="4">
        <v>76.263544999999993</v>
      </c>
      <c r="S703" s="3" t="s">
        <v>3966</v>
      </c>
      <c r="T703" s="4">
        <v>29</v>
      </c>
      <c r="U703" s="4">
        <v>1215.6769839999999</v>
      </c>
      <c r="V703" s="10">
        <v>1523.268984</v>
      </c>
      <c r="W703" s="4">
        <v>0</v>
      </c>
      <c r="X703" s="4">
        <v>30.45</v>
      </c>
      <c r="Y703" s="4">
        <v>16.484200000000001</v>
      </c>
      <c r="Z703" s="4" t="s">
        <v>2924</v>
      </c>
      <c r="AA703" s="10" t="s">
        <v>2924</v>
      </c>
      <c r="AB703" s="10" t="s">
        <v>2924</v>
      </c>
      <c r="AC703" s="4">
        <v>3.9575809999999998</v>
      </c>
      <c r="AD703" s="4">
        <v>3.6358625700460001</v>
      </c>
      <c r="AE703" s="4">
        <v>3.8857250228670002</v>
      </c>
      <c r="AF703" s="4">
        <v>25.451445</v>
      </c>
      <c r="AG703" s="4">
        <v>18.796971593573399</v>
      </c>
      <c r="AH703" s="4">
        <v>21.674288332384702</v>
      </c>
      <c r="AI703" s="4">
        <v>3.9878990000000001</v>
      </c>
      <c r="AJ703" s="4" t="s">
        <v>2924</v>
      </c>
    </row>
    <row r="704" spans="1:36" x14ac:dyDescent="0.3">
      <c r="A704" s="1" t="s">
        <v>136</v>
      </c>
      <c r="B704" s="2">
        <v>4580151</v>
      </c>
      <c r="C704" s="3" t="s">
        <v>2919</v>
      </c>
      <c r="D704" s="4">
        <v>1215.9174762099999</v>
      </c>
      <c r="E704" s="3" t="s">
        <v>2936</v>
      </c>
      <c r="F704" s="3" t="s">
        <v>2937</v>
      </c>
      <c r="G704" s="3" t="s">
        <v>2943</v>
      </c>
      <c r="H704" s="3" t="s">
        <v>2943</v>
      </c>
      <c r="I704" s="3" t="s">
        <v>3136</v>
      </c>
      <c r="J704" s="4">
        <v>-13.010232</v>
      </c>
      <c r="K704" s="4">
        <v>-13.113167000000001</v>
      </c>
      <c r="L704" s="4">
        <v>-9.4405199999999994</v>
      </c>
      <c r="M704" s="4">
        <v>0.71072299999999999</v>
      </c>
      <c r="N704" s="4">
        <v>12.104001</v>
      </c>
      <c r="O704" s="4">
        <v>21.105304</v>
      </c>
      <c r="P704" s="4">
        <v>1.338249</v>
      </c>
      <c r="Q704" s="4">
        <v>6.8754520000000001</v>
      </c>
      <c r="R704" s="4">
        <v>24.347555</v>
      </c>
      <c r="S704" s="3" t="s">
        <v>3883</v>
      </c>
      <c r="T704" s="4">
        <v>80.77</v>
      </c>
      <c r="U704" s="4">
        <v>1215.9174762099999</v>
      </c>
      <c r="V704" s="10">
        <v>1681.326476</v>
      </c>
      <c r="W704" s="4">
        <v>0</v>
      </c>
      <c r="X704" s="4">
        <v>106.57</v>
      </c>
      <c r="Y704" s="4">
        <v>76.569999999999993</v>
      </c>
      <c r="Z704" s="4">
        <v>12.104001</v>
      </c>
      <c r="AA704" s="10">
        <v>10.338559999999999</v>
      </c>
      <c r="AB704" s="10">
        <v>11.2024965325</v>
      </c>
      <c r="AC704" s="4">
        <v>0.94087100000000001</v>
      </c>
      <c r="AD704" s="4">
        <v>0.92984319726969999</v>
      </c>
      <c r="AE704" s="4">
        <v>0.95072767351190002</v>
      </c>
      <c r="AF704" s="4">
        <v>6.8754520000000001</v>
      </c>
      <c r="AG704" s="4">
        <v>6.9599393803918002</v>
      </c>
      <c r="AH704" s="4">
        <v>7.3795687262375003</v>
      </c>
      <c r="AI704" s="4">
        <v>1.338249</v>
      </c>
      <c r="AJ704" s="4">
        <v>8.3053980000000003</v>
      </c>
    </row>
    <row r="705" spans="1:36" x14ac:dyDescent="0.3">
      <c r="A705" s="1" t="s">
        <v>2244</v>
      </c>
      <c r="B705" s="2">
        <v>4074760</v>
      </c>
      <c r="C705" s="3" t="s">
        <v>2919</v>
      </c>
      <c r="D705" s="4">
        <v>1216.1230537199999</v>
      </c>
      <c r="E705" s="3" t="s">
        <v>2930</v>
      </c>
      <c r="F705" s="3" t="s">
        <v>2957</v>
      </c>
      <c r="G705" s="3" t="s">
        <v>2957</v>
      </c>
      <c r="H705" s="3" t="s">
        <v>3113</v>
      </c>
      <c r="I705" s="3" t="s">
        <v>3125</v>
      </c>
      <c r="J705" s="4">
        <v>7.8562969999999996</v>
      </c>
      <c r="K705" s="4">
        <v>-0.10968899999999999</v>
      </c>
      <c r="L705" s="4">
        <v>-3.825393</v>
      </c>
      <c r="M705" s="4">
        <v>-0.19483700000000001</v>
      </c>
      <c r="N705" s="4">
        <v>16.229702970297001</v>
      </c>
      <c r="O705" s="4">
        <v>11.1768183906219</v>
      </c>
      <c r="P705" s="4">
        <v>1.4283220000000001</v>
      </c>
      <c r="Q705" s="4">
        <v>11.019848</v>
      </c>
      <c r="R705" s="4">
        <v>6.592212</v>
      </c>
      <c r="S705" s="3" t="s">
        <v>5983</v>
      </c>
      <c r="T705" s="4">
        <v>81.96</v>
      </c>
      <c r="U705" s="4">
        <v>1216.1230537199999</v>
      </c>
      <c r="V705" s="10">
        <v>1200.3700530000001</v>
      </c>
      <c r="W705" s="4">
        <v>4.3923865300146403</v>
      </c>
      <c r="X705" s="4">
        <v>90</v>
      </c>
      <c r="Y705" s="4">
        <v>71.989999999999995</v>
      </c>
      <c r="Z705" s="4">
        <v>16.156120999999999</v>
      </c>
      <c r="AA705" s="10">
        <v>16.611111111100001</v>
      </c>
      <c r="AB705" s="10">
        <v>16.611111111100001</v>
      </c>
      <c r="AC705" s="4">
        <v>1.099548</v>
      </c>
      <c r="AD705" s="4">
        <v>1.3820744716267341</v>
      </c>
      <c r="AE705" s="4">
        <v>1.3820744716267341</v>
      </c>
      <c r="AF705" s="4">
        <v>11.019848</v>
      </c>
      <c r="AG705" s="4" t="s">
        <v>2934</v>
      </c>
      <c r="AH705" s="4" t="s">
        <v>2934</v>
      </c>
      <c r="AI705" s="4">
        <v>1.4283220000000001</v>
      </c>
      <c r="AJ705" s="4">
        <v>1.4716130000000001</v>
      </c>
    </row>
    <row r="706" spans="1:36" x14ac:dyDescent="0.3">
      <c r="A706" s="1" t="s">
        <v>2616</v>
      </c>
      <c r="B706" s="2">
        <v>4244702</v>
      </c>
      <c r="C706" s="3" t="s">
        <v>2935</v>
      </c>
      <c r="D706" s="4">
        <v>1216.8524792400001</v>
      </c>
      <c r="E706" s="3" t="s">
        <v>2930</v>
      </c>
      <c r="F706" s="3" t="s">
        <v>2953</v>
      </c>
      <c r="G706" s="3" t="s">
        <v>3049</v>
      </c>
      <c r="H706" s="3" t="s">
        <v>3050</v>
      </c>
      <c r="I706" s="3" t="s">
        <v>2971</v>
      </c>
      <c r="J706" s="4">
        <v>-15.721465</v>
      </c>
      <c r="K706" s="4">
        <v>-14.369073999999999</v>
      </c>
      <c r="L706" s="4">
        <v>-8.5106000000000001E-2</v>
      </c>
      <c r="M706" s="4">
        <v>-1.0951979999999999</v>
      </c>
      <c r="N706" s="4" t="s">
        <v>2924</v>
      </c>
      <c r="O706" s="4">
        <v>4.1908853885291997</v>
      </c>
      <c r="P706" s="4">
        <v>0.77609600000000001</v>
      </c>
      <c r="Q706" s="4" t="s">
        <v>2934</v>
      </c>
      <c r="R706" s="4" t="s">
        <v>2934</v>
      </c>
      <c r="S706" s="3" t="s">
        <v>6354</v>
      </c>
      <c r="T706" s="4">
        <v>11.74</v>
      </c>
      <c r="U706" s="4">
        <v>1216.8524792400001</v>
      </c>
      <c r="V706" s="10" t="s">
        <v>2934</v>
      </c>
      <c r="W706" s="4">
        <v>15.3321976149915</v>
      </c>
      <c r="X706" s="4">
        <v>14.27</v>
      </c>
      <c r="Y706" s="5">
        <v>11.278</v>
      </c>
      <c r="Z706" s="4" t="s">
        <v>2924</v>
      </c>
      <c r="AA706" s="10">
        <v>6.8743412577000003</v>
      </c>
      <c r="AB706" s="10">
        <v>13.523164466500001</v>
      </c>
      <c r="AC706" s="4" t="s">
        <v>2934</v>
      </c>
      <c r="AD706" s="4" t="s">
        <v>2934</v>
      </c>
      <c r="AE706" s="4" t="s">
        <v>2934</v>
      </c>
      <c r="AF706" s="4" t="s">
        <v>2934</v>
      </c>
      <c r="AG706" s="4" t="s">
        <v>2934</v>
      </c>
      <c r="AH706" s="4" t="s">
        <v>2934</v>
      </c>
      <c r="AI706" s="4">
        <v>0.77609600000000001</v>
      </c>
      <c r="AJ706" s="4">
        <v>0.77609600000000001</v>
      </c>
    </row>
    <row r="707" spans="1:36" x14ac:dyDescent="0.3">
      <c r="A707" s="1" t="s">
        <v>2231</v>
      </c>
      <c r="B707" s="2">
        <v>22795226</v>
      </c>
      <c r="C707" s="3" t="s">
        <v>2935</v>
      </c>
      <c r="D707" s="4">
        <v>1217.46064716</v>
      </c>
      <c r="E707" s="3" t="s">
        <v>2925</v>
      </c>
      <c r="F707" s="3" t="s">
        <v>2980</v>
      </c>
      <c r="G707" s="3" t="s">
        <v>2981</v>
      </c>
      <c r="H707" s="3" t="s">
        <v>2982</v>
      </c>
      <c r="I707" s="3" t="s">
        <v>3432</v>
      </c>
      <c r="J707" s="4">
        <v>206.013363</v>
      </c>
      <c r="K707" s="4">
        <v>28.171641999999999</v>
      </c>
      <c r="L707" s="4">
        <v>-3.3075299999999999</v>
      </c>
      <c r="M707" s="4">
        <v>0.51207000000000003</v>
      </c>
      <c r="N707" s="4" t="s">
        <v>2924</v>
      </c>
      <c r="O707" s="4">
        <v>21.073619999999998</v>
      </c>
      <c r="P707" s="4">
        <v>16.455089999999998</v>
      </c>
      <c r="Q707" s="4">
        <v>26.881734999999999</v>
      </c>
      <c r="R707" s="4">
        <v>18.056073000000001</v>
      </c>
      <c r="S707" s="3" t="s">
        <v>5970</v>
      </c>
      <c r="T707" s="4">
        <v>13.74</v>
      </c>
      <c r="U707" s="4">
        <v>1217.46064716</v>
      </c>
      <c r="V707" s="10">
        <v>1120.9616470000001</v>
      </c>
      <c r="W707" s="4">
        <v>0</v>
      </c>
      <c r="X707" s="4">
        <v>14.92</v>
      </c>
      <c r="Y707" s="4">
        <v>3.56</v>
      </c>
      <c r="Z707" s="4" t="s">
        <v>2924</v>
      </c>
      <c r="AA707" s="10">
        <v>51.966717095299998</v>
      </c>
      <c r="AB707" s="10">
        <v>78.041576735199996</v>
      </c>
      <c r="AC707" s="4">
        <v>1.2977590000000001</v>
      </c>
      <c r="AD707" s="4">
        <v>1.1444506964287</v>
      </c>
      <c r="AE707" s="4">
        <v>1.2267309273147</v>
      </c>
      <c r="AF707" s="4">
        <v>26.881734999999999</v>
      </c>
      <c r="AG707" s="4">
        <v>10.5768261170681</v>
      </c>
      <c r="AH707" s="4">
        <v>13.1463514225578</v>
      </c>
      <c r="AI707" s="4">
        <v>16.455089999999998</v>
      </c>
      <c r="AJ707" s="4" t="s">
        <v>2924</v>
      </c>
    </row>
    <row r="708" spans="1:36" x14ac:dyDescent="0.3">
      <c r="A708" s="1" t="s">
        <v>1330</v>
      </c>
      <c r="B708" s="2">
        <v>4811109</v>
      </c>
      <c r="C708" s="3" t="s">
        <v>2940</v>
      </c>
      <c r="D708" s="4">
        <v>1219.12740684</v>
      </c>
      <c r="E708" s="3" t="s">
        <v>2920</v>
      </c>
      <c r="F708" s="3" t="s">
        <v>2921</v>
      </c>
      <c r="G708" s="3" t="s">
        <v>2941</v>
      </c>
      <c r="H708" s="3" t="s">
        <v>2941</v>
      </c>
      <c r="I708" s="3" t="s">
        <v>2942</v>
      </c>
      <c r="J708" s="4">
        <v>-60.741227000000002</v>
      </c>
      <c r="K708" s="4">
        <v>-43</v>
      </c>
      <c r="L708" s="4">
        <v>-21.301774999999999</v>
      </c>
      <c r="M708" s="4">
        <v>-1.7241379999999999</v>
      </c>
      <c r="N708" s="4" t="s">
        <v>2924</v>
      </c>
      <c r="O708" s="4" t="s">
        <v>2924</v>
      </c>
      <c r="P708" s="4">
        <v>1.265863</v>
      </c>
      <c r="Q708" s="4" t="s">
        <v>2924</v>
      </c>
      <c r="R708" s="4" t="s">
        <v>2924</v>
      </c>
      <c r="S708" s="3" t="s">
        <v>5072</v>
      </c>
      <c r="T708" s="4">
        <v>11.97</v>
      </c>
      <c r="U708" s="4">
        <v>1219.12740684</v>
      </c>
      <c r="V708" s="10">
        <v>376.06940600000001</v>
      </c>
      <c r="W708" s="4">
        <v>0</v>
      </c>
      <c r="X708" s="4">
        <v>34.869999999999997</v>
      </c>
      <c r="Y708" s="4">
        <v>11.61</v>
      </c>
      <c r="Z708" s="4" t="s">
        <v>2924</v>
      </c>
      <c r="AA708" s="10" t="s">
        <v>2924</v>
      </c>
      <c r="AB708" s="10" t="s">
        <v>2924</v>
      </c>
      <c r="AC708" s="4">
        <v>8.7283430000000006</v>
      </c>
      <c r="AD708" s="4">
        <v>9.4483153446490995</v>
      </c>
      <c r="AE708" s="4">
        <v>7.1184968585019002</v>
      </c>
      <c r="AF708" s="4" t="s">
        <v>2924</v>
      </c>
      <c r="AG708" s="4" t="s">
        <v>2924</v>
      </c>
      <c r="AH708" s="4" t="s">
        <v>2924</v>
      </c>
      <c r="AI708" s="4">
        <v>1.265863</v>
      </c>
      <c r="AJ708" s="4">
        <v>1.265863</v>
      </c>
    </row>
    <row r="709" spans="1:36" x14ac:dyDescent="0.3">
      <c r="A709" s="1" t="s">
        <v>1778</v>
      </c>
      <c r="B709" s="2">
        <v>4810311</v>
      </c>
      <c r="C709" s="3" t="s">
        <v>2919</v>
      </c>
      <c r="D709" s="4">
        <v>1221.6927866000001</v>
      </c>
      <c r="E709" s="3" t="s">
        <v>2920</v>
      </c>
      <c r="F709" s="3" t="s">
        <v>2921</v>
      </c>
      <c r="G709" s="3" t="s">
        <v>2941</v>
      </c>
      <c r="H709" s="3" t="s">
        <v>2941</v>
      </c>
      <c r="I709" s="3" t="s">
        <v>2942</v>
      </c>
      <c r="J709" s="4">
        <v>-29.885058000000001</v>
      </c>
      <c r="K709" s="4">
        <v>-49.281934999999997</v>
      </c>
      <c r="L709" s="4">
        <v>-17.567568000000001</v>
      </c>
      <c r="M709" s="4">
        <v>0.449102</v>
      </c>
      <c r="N709" s="4" t="s">
        <v>2924</v>
      </c>
      <c r="O709" s="4" t="s">
        <v>2924</v>
      </c>
      <c r="P709" s="4">
        <v>1.668947</v>
      </c>
      <c r="Q709" s="4" t="s">
        <v>2924</v>
      </c>
      <c r="R709" s="4" t="s">
        <v>2924</v>
      </c>
      <c r="S709" s="3" t="s">
        <v>5519</v>
      </c>
      <c r="T709" s="4">
        <v>13.42</v>
      </c>
      <c r="U709" s="4">
        <v>1221.6927866000001</v>
      </c>
      <c r="V709" s="10">
        <v>1264.8927859999999</v>
      </c>
      <c r="W709" s="4">
        <v>0</v>
      </c>
      <c r="X709" s="4">
        <v>29.3</v>
      </c>
      <c r="Y709" s="4">
        <v>12.87</v>
      </c>
      <c r="Z709" s="4" t="s">
        <v>2924</v>
      </c>
      <c r="AA709" s="10">
        <v>138.3505154639</v>
      </c>
      <c r="AB709" s="10">
        <v>102.3958492293</v>
      </c>
      <c r="AC709" s="4">
        <v>1.5358099999999999</v>
      </c>
      <c r="AD709" s="4">
        <v>1.4564708435880001</v>
      </c>
      <c r="AE709" s="4">
        <v>1.5048644625605001</v>
      </c>
      <c r="AF709" s="4" t="s">
        <v>2924</v>
      </c>
      <c r="AG709" s="4">
        <v>40.179689462499503</v>
      </c>
      <c r="AH709" s="4">
        <v>34.547527935341201</v>
      </c>
      <c r="AI709" s="4">
        <v>1.668947</v>
      </c>
      <c r="AJ709" s="4">
        <v>9.1917810000000006</v>
      </c>
    </row>
    <row r="710" spans="1:36" x14ac:dyDescent="0.3">
      <c r="A710" s="1" t="s">
        <v>1965</v>
      </c>
      <c r="B710" s="2">
        <v>4913840</v>
      </c>
      <c r="C710" s="3" t="s">
        <v>2935</v>
      </c>
      <c r="D710" s="4">
        <v>1221.69737773</v>
      </c>
      <c r="E710" s="3" t="s">
        <v>2925</v>
      </c>
      <c r="F710" s="3" t="s">
        <v>2996</v>
      </c>
      <c r="G710" s="3" t="s">
        <v>3120</v>
      </c>
      <c r="H710" s="3" t="s">
        <v>3121</v>
      </c>
      <c r="I710" s="3" t="s">
        <v>3305</v>
      </c>
      <c r="J710" s="4">
        <v>-22.19</v>
      </c>
      <c r="K710" s="4">
        <v>-9.9838039999999992</v>
      </c>
      <c r="L710" s="4">
        <v>-6.2191150000000004</v>
      </c>
      <c r="M710" s="4">
        <v>-3.9738370000000001</v>
      </c>
      <c r="N710" s="4">
        <v>81.733193</v>
      </c>
      <c r="O710" s="4">
        <v>18.278130000000001</v>
      </c>
      <c r="P710" s="4">
        <v>1.9956910000000001</v>
      </c>
      <c r="Q710" s="4">
        <v>5.006945</v>
      </c>
      <c r="R710" s="4">
        <v>39.663345999999997</v>
      </c>
      <c r="S710" s="3" t="s">
        <v>5705</v>
      </c>
      <c r="T710" s="4">
        <v>77.81</v>
      </c>
      <c r="U710" s="4">
        <v>1221.69737773</v>
      </c>
      <c r="V710" s="10">
        <v>1649.147377</v>
      </c>
      <c r="W710" s="4">
        <v>3.4442873666623801</v>
      </c>
      <c r="X710" s="4">
        <v>113.88</v>
      </c>
      <c r="Y710" s="4">
        <v>72.239999999999995</v>
      </c>
      <c r="Z710" s="4">
        <v>81.733193</v>
      </c>
      <c r="AA710" s="10">
        <v>10.96873326</v>
      </c>
      <c r="AB710" s="10">
        <v>11.79185951</v>
      </c>
      <c r="AC710" s="5">
        <v>1.0775049999999999</v>
      </c>
      <c r="AD710" s="4">
        <v>1.062096554175</v>
      </c>
      <c r="AE710" s="4">
        <v>1.0922480440407001</v>
      </c>
      <c r="AF710" s="4">
        <v>5.006945</v>
      </c>
      <c r="AG710" s="4">
        <v>7.3671984677238997</v>
      </c>
      <c r="AH710" s="4">
        <v>8.1677896266455008</v>
      </c>
      <c r="AI710" s="4">
        <v>1.9956910000000001</v>
      </c>
      <c r="AJ710" s="4">
        <v>3.6852330000000002</v>
      </c>
    </row>
    <row r="711" spans="1:36" x14ac:dyDescent="0.3">
      <c r="A711" s="1" t="s">
        <v>168</v>
      </c>
      <c r="B711" s="2">
        <v>4237285</v>
      </c>
      <c r="C711" s="3" t="s">
        <v>2935</v>
      </c>
      <c r="D711" s="4">
        <v>1229.7542604</v>
      </c>
      <c r="E711" s="3" t="s">
        <v>2930</v>
      </c>
      <c r="F711" s="3" t="s">
        <v>2953</v>
      </c>
      <c r="G711" s="3" t="s">
        <v>3049</v>
      </c>
      <c r="H711" s="3" t="s">
        <v>3050</v>
      </c>
      <c r="I711" s="3" t="s">
        <v>3154</v>
      </c>
      <c r="J711" s="4">
        <v>-24.190801</v>
      </c>
      <c r="K711" s="4">
        <v>-5.6203609999999999</v>
      </c>
      <c r="L711" s="4">
        <v>-4.301075</v>
      </c>
      <c r="M711" s="4">
        <v>-1.548673</v>
      </c>
      <c r="N711" s="4" t="s">
        <v>2924</v>
      </c>
      <c r="O711" s="4">
        <v>7.3707693908665703</v>
      </c>
      <c r="P711" s="4">
        <v>0.65818699999999997</v>
      </c>
      <c r="Q711" s="4" t="s">
        <v>2934</v>
      </c>
      <c r="R711" s="4" t="s">
        <v>2934</v>
      </c>
      <c r="S711" s="3" t="s">
        <v>3915</v>
      </c>
      <c r="T711" s="5">
        <v>8.9</v>
      </c>
      <c r="U711" s="4">
        <v>1229.7542604</v>
      </c>
      <c r="V711" s="10" t="s">
        <v>2934</v>
      </c>
      <c r="W711" s="4">
        <v>11.235955056179799</v>
      </c>
      <c r="X711" s="4">
        <v>12.061</v>
      </c>
      <c r="Y711" s="4">
        <v>8.52</v>
      </c>
      <c r="Z711" s="4" t="s">
        <v>2924</v>
      </c>
      <c r="AA711" s="10">
        <v>10.241657077099999</v>
      </c>
      <c r="AB711" s="10">
        <v>14.1474192881</v>
      </c>
      <c r="AC711" s="4" t="s">
        <v>2934</v>
      </c>
      <c r="AD711" s="4" t="s">
        <v>2934</v>
      </c>
      <c r="AE711" s="4" t="s">
        <v>2934</v>
      </c>
      <c r="AF711" s="4" t="s">
        <v>2934</v>
      </c>
      <c r="AG711" s="4" t="s">
        <v>2934</v>
      </c>
      <c r="AH711" s="4" t="s">
        <v>2934</v>
      </c>
      <c r="AI711" s="4">
        <v>0.65818699999999997</v>
      </c>
      <c r="AJ711" s="4">
        <v>0.65818699999999997</v>
      </c>
    </row>
    <row r="712" spans="1:36" x14ac:dyDescent="0.3">
      <c r="A712" s="1" t="s">
        <v>1896</v>
      </c>
      <c r="B712" s="2">
        <v>4990353</v>
      </c>
      <c r="C712" s="3" t="s">
        <v>2919</v>
      </c>
      <c r="D712" s="4">
        <v>1232.40966312</v>
      </c>
      <c r="E712" s="3" t="s">
        <v>2936</v>
      </c>
      <c r="F712" s="3" t="s">
        <v>2966</v>
      </c>
      <c r="G712" s="3" t="s">
        <v>3082</v>
      </c>
      <c r="H712" s="3" t="s">
        <v>3118</v>
      </c>
      <c r="I712" s="3" t="s">
        <v>3607</v>
      </c>
      <c r="J712" s="10">
        <v>-31.821453999999999</v>
      </c>
      <c r="K712" s="10">
        <v>-18.808274000000001</v>
      </c>
      <c r="L712" s="10">
        <v>-12.274201</v>
      </c>
      <c r="M712" s="10">
        <v>-0.47293800000000003</v>
      </c>
      <c r="N712" s="4">
        <v>35.074074000000003</v>
      </c>
      <c r="O712" s="4">
        <v>20.191897999999998</v>
      </c>
      <c r="P712" s="4">
        <v>1.499485</v>
      </c>
      <c r="Q712" s="4">
        <v>9.9597669999999994</v>
      </c>
      <c r="R712" s="4">
        <v>15.366576999999999</v>
      </c>
      <c r="S712" s="3" t="s">
        <v>5636</v>
      </c>
      <c r="T712" s="4">
        <v>18.940000000000001</v>
      </c>
      <c r="U712" s="4">
        <v>1232.40966312</v>
      </c>
      <c r="V712" s="10">
        <v>1453.9566629999999</v>
      </c>
      <c r="W712" s="4">
        <v>0</v>
      </c>
      <c r="X712" s="4">
        <v>28.747499999999999</v>
      </c>
      <c r="Y712" s="4">
        <v>18.59</v>
      </c>
      <c r="Z712" s="4">
        <v>35.074074000000003</v>
      </c>
      <c r="AA712" s="10">
        <v>15.960225836299999</v>
      </c>
      <c r="AB712" s="10">
        <v>16.0169133192</v>
      </c>
      <c r="AC712" s="4">
        <v>1.590435</v>
      </c>
      <c r="AD712" s="4">
        <v>1.4784418781652</v>
      </c>
      <c r="AE712" s="4">
        <v>1.5446280765214999</v>
      </c>
      <c r="AF712" s="4">
        <v>9.9597669999999994</v>
      </c>
      <c r="AG712" s="4">
        <v>9.3453176120780999</v>
      </c>
      <c r="AH712" s="4">
        <v>9.7950322548438997</v>
      </c>
      <c r="AI712" s="4">
        <v>1.499485</v>
      </c>
      <c r="AJ712" s="4">
        <v>29.364341</v>
      </c>
    </row>
    <row r="713" spans="1:36" x14ac:dyDescent="0.3">
      <c r="A713" s="1" t="s">
        <v>688</v>
      </c>
      <c r="B713" s="2">
        <v>4058114</v>
      </c>
      <c r="C713" s="3" t="s">
        <v>2919</v>
      </c>
      <c r="D713" s="4">
        <v>1233.072412</v>
      </c>
      <c r="E713" s="3" t="s">
        <v>2925</v>
      </c>
      <c r="F713" s="3" t="s">
        <v>2996</v>
      </c>
      <c r="G713" s="3" t="s">
        <v>3230</v>
      </c>
      <c r="H713" s="3" t="s">
        <v>3373</v>
      </c>
      <c r="I713" s="3" t="s">
        <v>3374</v>
      </c>
      <c r="J713" s="4">
        <v>-12.746586000000001</v>
      </c>
      <c r="K713" s="4">
        <v>-16.424419</v>
      </c>
      <c r="L713" s="4">
        <v>11.434108999999999</v>
      </c>
      <c r="M713" s="4">
        <v>-3.0354130000000001</v>
      </c>
      <c r="N713" s="4">
        <v>19.896194000000001</v>
      </c>
      <c r="O713" s="4">
        <v>5.2752290000000004</v>
      </c>
      <c r="P713" s="4">
        <v>2.5912570000000001</v>
      </c>
      <c r="Q713" s="4">
        <v>7.9232740000000002</v>
      </c>
      <c r="R713" s="5">
        <v>4.3458439999999996</v>
      </c>
      <c r="S713" s="3" t="s">
        <v>4431</v>
      </c>
      <c r="T713" s="5">
        <v>5.75</v>
      </c>
      <c r="U713" s="4">
        <v>1233.072412</v>
      </c>
      <c r="V713" s="10">
        <v>996.58941200000004</v>
      </c>
      <c r="W713" s="4">
        <v>3.47826086956522</v>
      </c>
      <c r="X713" s="5">
        <v>8.4</v>
      </c>
      <c r="Y713" s="4">
        <v>4.43</v>
      </c>
      <c r="Z713" s="4">
        <v>19.896194000000001</v>
      </c>
      <c r="AA713" s="10">
        <v>19.944502254500001</v>
      </c>
      <c r="AB713" s="10">
        <v>20.579813886899998</v>
      </c>
      <c r="AC713" s="4">
        <v>1.356873</v>
      </c>
      <c r="AD713" s="4">
        <v>1.4108505440949</v>
      </c>
      <c r="AE713" s="4">
        <v>1.3848178661688999</v>
      </c>
      <c r="AF713" s="4">
        <v>7.9232740000000002</v>
      </c>
      <c r="AG713" s="4">
        <v>9.7559175074863997</v>
      </c>
      <c r="AH713" s="4">
        <v>7.9946526227970001</v>
      </c>
      <c r="AI713" s="4">
        <v>2.5912570000000001</v>
      </c>
      <c r="AJ713" s="4">
        <v>2.5912570000000001</v>
      </c>
    </row>
    <row r="714" spans="1:36" x14ac:dyDescent="0.3">
      <c r="A714" s="1" t="s">
        <v>340</v>
      </c>
      <c r="B714" s="2">
        <v>4812047</v>
      </c>
      <c r="C714" s="3" t="s">
        <v>2956</v>
      </c>
      <c r="D714" s="4">
        <v>1233.4360202600001</v>
      </c>
      <c r="E714" s="3" t="s">
        <v>2920</v>
      </c>
      <c r="F714" s="3" t="s">
        <v>2921</v>
      </c>
      <c r="G714" s="3" t="s">
        <v>2922</v>
      </c>
      <c r="H714" s="3" t="s">
        <v>2922</v>
      </c>
      <c r="I714" s="3" t="s">
        <v>3106</v>
      </c>
      <c r="J714" s="4">
        <v>63.630769000000001</v>
      </c>
      <c r="K714" s="4">
        <v>9.2440429999999996</v>
      </c>
      <c r="L714" s="4">
        <v>-2.0986750000000001</v>
      </c>
      <c r="M714" s="4">
        <v>-2.9207740000000002</v>
      </c>
      <c r="N714" s="4" t="s">
        <v>2924</v>
      </c>
      <c r="O714" s="4" t="s">
        <v>2924</v>
      </c>
      <c r="P714" s="4">
        <v>3.7769889999999999</v>
      </c>
      <c r="Q714" s="4" t="s">
        <v>2924</v>
      </c>
      <c r="R714" s="4">
        <v>112.450434</v>
      </c>
      <c r="S714" s="3" t="s">
        <v>4085</v>
      </c>
      <c r="T714" s="4">
        <v>26.59</v>
      </c>
      <c r="U714" s="4">
        <v>1233.4360202600001</v>
      </c>
      <c r="V714" s="10">
        <v>1238.51502</v>
      </c>
      <c r="W714" s="4">
        <v>0</v>
      </c>
      <c r="X714" s="4">
        <v>28.88</v>
      </c>
      <c r="Y714" s="4">
        <v>14.5</v>
      </c>
      <c r="Z714" s="4" t="s">
        <v>2924</v>
      </c>
      <c r="AA714" s="10" t="s">
        <v>2924</v>
      </c>
      <c r="AB714" s="10" t="s">
        <v>2924</v>
      </c>
      <c r="AC714" s="4">
        <v>8.4277379999999997</v>
      </c>
      <c r="AD714" s="4">
        <v>12.967793146052101</v>
      </c>
      <c r="AE714" s="4">
        <v>11.492621705712599</v>
      </c>
      <c r="AF714" s="4" t="s">
        <v>2924</v>
      </c>
      <c r="AG714" s="4">
        <v>61.2132290142739</v>
      </c>
      <c r="AH714" s="4">
        <v>80.358349121486597</v>
      </c>
      <c r="AI714" s="4">
        <v>3.7769889999999999</v>
      </c>
      <c r="AJ714" s="4">
        <v>14.938202</v>
      </c>
    </row>
    <row r="715" spans="1:36" x14ac:dyDescent="0.3">
      <c r="A715" s="1" t="s">
        <v>196</v>
      </c>
      <c r="B715" s="2">
        <v>4565554</v>
      </c>
      <c r="C715" s="3" t="s">
        <v>2940</v>
      </c>
      <c r="D715" s="4">
        <v>1234.0107467</v>
      </c>
      <c r="E715" s="3" t="s">
        <v>2920</v>
      </c>
      <c r="F715" s="3" t="s">
        <v>2921</v>
      </c>
      <c r="G715" s="3" t="s">
        <v>2941</v>
      </c>
      <c r="H715" s="3" t="s">
        <v>2941</v>
      </c>
      <c r="I715" s="3" t="s">
        <v>2942</v>
      </c>
      <c r="J715" s="4">
        <v>-15.967741999999999</v>
      </c>
      <c r="K715" s="4">
        <v>-21.654135</v>
      </c>
      <c r="L715" s="4">
        <v>-8.4358520000000006</v>
      </c>
      <c r="M715" s="4">
        <v>8.0912860000000002</v>
      </c>
      <c r="N715" s="4" t="s">
        <v>2924</v>
      </c>
      <c r="O715" s="4" t="s">
        <v>2924</v>
      </c>
      <c r="P715" s="4">
        <v>7.7994009999999996</v>
      </c>
      <c r="Q715" s="4" t="s">
        <v>2924</v>
      </c>
      <c r="R715" s="4">
        <v>291.45144900000003</v>
      </c>
      <c r="S715" s="3" t="s">
        <v>3943</v>
      </c>
      <c r="T715" s="5">
        <v>5.21</v>
      </c>
      <c r="U715" s="4">
        <v>1234.0107467</v>
      </c>
      <c r="V715" s="10">
        <v>1172.4727459999999</v>
      </c>
      <c r="W715" s="4">
        <v>0</v>
      </c>
      <c r="X715" s="5">
        <v>10.130000000000001</v>
      </c>
      <c r="Y715" s="5">
        <v>4.32</v>
      </c>
      <c r="Z715" s="4" t="s">
        <v>2924</v>
      </c>
      <c r="AA715" s="10" t="s">
        <v>2924</v>
      </c>
      <c r="AB715" s="10" t="s">
        <v>2924</v>
      </c>
      <c r="AC715" s="4">
        <v>4.6554589999999996</v>
      </c>
      <c r="AD715" s="4">
        <v>3.0303767007335001</v>
      </c>
      <c r="AE715" s="4">
        <v>3.5960048607460999</v>
      </c>
      <c r="AF715" s="4" t="s">
        <v>2924</v>
      </c>
      <c r="AG715" s="4" t="s">
        <v>2924</v>
      </c>
      <c r="AH715" s="4" t="s">
        <v>2924</v>
      </c>
      <c r="AI715" s="4">
        <v>7.7994009999999996</v>
      </c>
      <c r="AJ715" s="4">
        <v>7.7994009999999996</v>
      </c>
    </row>
    <row r="716" spans="1:36" x14ac:dyDescent="0.3">
      <c r="A716" s="1" t="s">
        <v>1055</v>
      </c>
      <c r="B716" s="2">
        <v>4910403</v>
      </c>
      <c r="C716" s="3" t="s">
        <v>2919</v>
      </c>
      <c r="D716" s="4">
        <v>1234.6621895200001</v>
      </c>
      <c r="E716" s="3" t="s">
        <v>2925</v>
      </c>
      <c r="F716" s="3" t="s">
        <v>3011</v>
      </c>
      <c r="G716" s="3" t="s">
        <v>3012</v>
      </c>
      <c r="H716" s="3" t="s">
        <v>3013</v>
      </c>
      <c r="I716" s="3" t="s">
        <v>3014</v>
      </c>
      <c r="J716" s="4">
        <v>-56.105513000000002</v>
      </c>
      <c r="K716" s="4">
        <v>-29.155704</v>
      </c>
      <c r="L716" s="4">
        <v>-8.2972140000000003</v>
      </c>
      <c r="M716" s="4">
        <v>-0.83696000000000004</v>
      </c>
      <c r="N716" s="4">
        <v>115.25291799999999</v>
      </c>
      <c r="O716" s="4">
        <v>22.388511000000001</v>
      </c>
      <c r="P716" s="4">
        <v>1.031409</v>
      </c>
      <c r="Q716" s="4">
        <v>12.131403000000001</v>
      </c>
      <c r="R716" s="4">
        <v>50.291370999999998</v>
      </c>
      <c r="S716" s="3" t="s">
        <v>4797</v>
      </c>
      <c r="T716" s="4">
        <v>29.62</v>
      </c>
      <c r="U716" s="4">
        <v>1234.6621895200001</v>
      </c>
      <c r="V716" s="10">
        <v>2024.831189</v>
      </c>
      <c r="W716" s="4">
        <v>0</v>
      </c>
      <c r="X716" s="4">
        <v>70.129599999999996</v>
      </c>
      <c r="Y716" s="4">
        <v>28.330200000000001</v>
      </c>
      <c r="Z716" s="4">
        <v>115.25291799999999</v>
      </c>
      <c r="AA716" s="10">
        <v>16.935391652300002</v>
      </c>
      <c r="AB716" s="10">
        <v>22.6973180076</v>
      </c>
      <c r="AC716" s="4">
        <v>1.4741280000000001</v>
      </c>
      <c r="AD716" s="4">
        <v>1.4458212667407</v>
      </c>
      <c r="AE716" s="4">
        <v>1.4862261692665999</v>
      </c>
      <c r="AF716" s="4">
        <v>12.131403000000001</v>
      </c>
      <c r="AG716" s="4">
        <v>10.4343536267942</v>
      </c>
      <c r="AH716" s="4">
        <v>12.1532045390391</v>
      </c>
      <c r="AI716" s="4">
        <v>1.031409</v>
      </c>
      <c r="AJ716" s="4">
        <v>11.702883999999999</v>
      </c>
    </row>
    <row r="717" spans="1:36" x14ac:dyDescent="0.3">
      <c r="A717" s="1" t="s">
        <v>1210</v>
      </c>
      <c r="B717" s="2">
        <v>4189837</v>
      </c>
      <c r="C717" s="3" t="s">
        <v>2935</v>
      </c>
      <c r="D717" s="4">
        <v>1237.28459952</v>
      </c>
      <c r="E717" s="3" t="s">
        <v>2930</v>
      </c>
      <c r="F717" s="3" t="s">
        <v>2957</v>
      </c>
      <c r="G717" s="3" t="s">
        <v>2957</v>
      </c>
      <c r="H717" s="3" t="s">
        <v>3113</v>
      </c>
      <c r="I717" s="3" t="s">
        <v>3125</v>
      </c>
      <c r="J717" s="4">
        <v>34.347825999999998</v>
      </c>
      <c r="K717" s="4">
        <v>9.0655769999999993</v>
      </c>
      <c r="L717" s="4">
        <v>0.60834600000000005</v>
      </c>
      <c r="M717" s="4">
        <v>3.5723739999999999</v>
      </c>
      <c r="N717" s="4">
        <v>9.8095238095238102</v>
      </c>
      <c r="O717" s="4">
        <v>3.3433457745220498</v>
      </c>
      <c r="P717" s="4">
        <v>2.7022300000000001</v>
      </c>
      <c r="Q717" s="4">
        <v>4.0478769999999997</v>
      </c>
      <c r="R717" s="4">
        <v>2.2139060000000002</v>
      </c>
      <c r="S717" s="3" t="s">
        <v>4952</v>
      </c>
      <c r="T717" s="4">
        <v>117.42</v>
      </c>
      <c r="U717" s="4">
        <v>1237.28459952</v>
      </c>
      <c r="V717" s="10">
        <v>963.64559899999995</v>
      </c>
      <c r="W717" s="4">
        <v>1.3626298756600199</v>
      </c>
      <c r="X717" s="4">
        <v>126.5</v>
      </c>
      <c r="Y717" s="4">
        <v>81.349999999999994</v>
      </c>
      <c r="Z717" s="4">
        <v>9.8308769999999992</v>
      </c>
      <c r="AA717" s="10">
        <v>19.1237785016</v>
      </c>
      <c r="AB717" s="10">
        <v>20.2448275862</v>
      </c>
      <c r="AC717" s="4">
        <v>1.2834129999999999</v>
      </c>
      <c r="AD717" s="4">
        <v>1.1687660229257</v>
      </c>
      <c r="AE717" s="4">
        <v>1.2933572938491</v>
      </c>
      <c r="AF717" s="4">
        <v>4.0478769999999997</v>
      </c>
      <c r="AG717" s="4" t="s">
        <v>2934</v>
      </c>
      <c r="AH717" s="4" t="s">
        <v>2934</v>
      </c>
      <c r="AI717" s="4">
        <v>2.7022300000000001</v>
      </c>
      <c r="AJ717" s="4">
        <v>2.7372540000000001</v>
      </c>
    </row>
    <row r="718" spans="1:36" x14ac:dyDescent="0.3">
      <c r="A718" s="1" t="s">
        <v>1308</v>
      </c>
      <c r="B718" s="2">
        <v>3009783</v>
      </c>
      <c r="C718" s="3" t="s">
        <v>2919</v>
      </c>
      <c r="D718" s="4">
        <v>1240.71264032</v>
      </c>
      <c r="E718" s="3" t="s">
        <v>3006</v>
      </c>
      <c r="F718" s="3" t="s">
        <v>3070</v>
      </c>
      <c r="G718" s="3" t="s">
        <v>3070</v>
      </c>
      <c r="H718" s="3" t="s">
        <v>3071</v>
      </c>
      <c r="I718" s="3" t="s">
        <v>3489</v>
      </c>
      <c r="J718" s="4">
        <v>-24.371887999999998</v>
      </c>
      <c r="K718" s="4">
        <v>-12.145258999999999</v>
      </c>
      <c r="L718" s="4">
        <v>-10.935370000000001</v>
      </c>
      <c r="M718" s="4">
        <v>-1.537534</v>
      </c>
      <c r="N718" s="4" t="s">
        <v>2934</v>
      </c>
      <c r="O718" s="4" t="s">
        <v>2934</v>
      </c>
      <c r="P718" s="4" t="s">
        <v>2934</v>
      </c>
      <c r="Q718" s="4" t="s">
        <v>2934</v>
      </c>
      <c r="R718" s="4" t="s">
        <v>2934</v>
      </c>
      <c r="S718" s="3" t="s">
        <v>5050</v>
      </c>
      <c r="T718" s="4">
        <v>65.319999999999993</v>
      </c>
      <c r="U718" s="4">
        <v>1240.71264032</v>
      </c>
      <c r="V718" s="10">
        <v>1419.6476399999999</v>
      </c>
      <c r="W718" s="4">
        <v>1.0104102878138399</v>
      </c>
      <c r="X718" s="4">
        <v>89.590599999999995</v>
      </c>
      <c r="Y718" s="4">
        <v>59.73</v>
      </c>
      <c r="Z718" s="4" t="s">
        <v>2934</v>
      </c>
      <c r="AA718" s="10">
        <v>9.7232558138999998</v>
      </c>
      <c r="AB718" s="10">
        <v>9.7232558138999998</v>
      </c>
      <c r="AC718" s="4" t="s">
        <v>2934</v>
      </c>
      <c r="AD718" s="4">
        <v>0.36756372805190002</v>
      </c>
      <c r="AE718" s="4">
        <v>0.36756372805190002</v>
      </c>
      <c r="AF718" s="4" t="s">
        <v>2934</v>
      </c>
      <c r="AG718" s="4">
        <v>5.8552494981549996</v>
      </c>
      <c r="AH718" s="4">
        <v>5.8552494981549996</v>
      </c>
      <c r="AI718" s="4" t="s">
        <v>2934</v>
      </c>
      <c r="AJ718" s="4" t="s">
        <v>2934</v>
      </c>
    </row>
    <row r="719" spans="1:36" x14ac:dyDescent="0.3">
      <c r="A719" s="1" t="s">
        <v>994</v>
      </c>
      <c r="B719" s="2">
        <v>5727292</v>
      </c>
      <c r="C719" s="3" t="s">
        <v>2940</v>
      </c>
      <c r="D719" s="4">
        <v>1242.0177121528</v>
      </c>
      <c r="E719" s="3" t="s">
        <v>2930</v>
      </c>
      <c r="F719" s="3" t="s">
        <v>2953</v>
      </c>
      <c r="G719" s="3" t="s">
        <v>2954</v>
      </c>
      <c r="H719" s="3" t="s">
        <v>2955</v>
      </c>
      <c r="I719" s="3"/>
      <c r="J719" s="4">
        <v>11.131068000000001</v>
      </c>
      <c r="K719" s="4">
        <v>-0.67054599999999998</v>
      </c>
      <c r="L719" s="4">
        <v>-7.877847</v>
      </c>
      <c r="M719" s="4">
        <v>0.13492100000000001</v>
      </c>
      <c r="N719" s="4" t="s">
        <v>2934</v>
      </c>
      <c r="O719" s="4" t="s">
        <v>2934</v>
      </c>
      <c r="P719" s="4" t="s">
        <v>2934</v>
      </c>
      <c r="Q719" s="4" t="s">
        <v>2934</v>
      </c>
      <c r="R719" s="4" t="s">
        <v>2934</v>
      </c>
      <c r="S719" s="3" t="s">
        <v>4736</v>
      </c>
      <c r="T719" s="4">
        <v>116.07640000000001</v>
      </c>
      <c r="U719" s="4">
        <v>1242.0177121528</v>
      </c>
      <c r="V719" s="10" t="s">
        <v>2934</v>
      </c>
      <c r="W719" s="4">
        <v>1.6035120943445</v>
      </c>
      <c r="X719" s="4">
        <v>127.9842</v>
      </c>
      <c r="Y719" s="4">
        <v>99.36</v>
      </c>
      <c r="Z719" s="4" t="s">
        <v>2934</v>
      </c>
      <c r="AA719" s="10" t="s">
        <v>2934</v>
      </c>
      <c r="AB719" s="10" t="s">
        <v>2934</v>
      </c>
      <c r="AC719" s="4" t="s">
        <v>2934</v>
      </c>
      <c r="AD719" s="4" t="s">
        <v>2934</v>
      </c>
      <c r="AE719" s="4" t="s">
        <v>2934</v>
      </c>
      <c r="AF719" s="4" t="s">
        <v>2934</v>
      </c>
      <c r="AG719" s="4" t="s">
        <v>2934</v>
      </c>
      <c r="AH719" s="4" t="s">
        <v>2934</v>
      </c>
      <c r="AI719" s="4" t="s">
        <v>2934</v>
      </c>
      <c r="AJ719" s="4" t="s">
        <v>2934</v>
      </c>
    </row>
    <row r="720" spans="1:36" x14ac:dyDescent="0.3">
      <c r="A720" s="1" t="s">
        <v>1353</v>
      </c>
      <c r="B720" s="2">
        <v>5726616</v>
      </c>
      <c r="C720" s="3" t="s">
        <v>2940</v>
      </c>
      <c r="D720" s="4">
        <v>1243.2329999999999</v>
      </c>
      <c r="E720" s="3" t="s">
        <v>2930</v>
      </c>
      <c r="F720" s="3" t="s">
        <v>2953</v>
      </c>
      <c r="G720" s="3" t="s">
        <v>2954</v>
      </c>
      <c r="H720" s="3" t="s">
        <v>2955</v>
      </c>
      <c r="I720" s="3"/>
      <c r="J720" s="4">
        <v>17.339931</v>
      </c>
      <c r="K720" s="4">
        <v>1.6002099999999999</v>
      </c>
      <c r="L720" s="4">
        <v>-6.764564</v>
      </c>
      <c r="M720" s="4">
        <v>-6.021E-2</v>
      </c>
      <c r="N720" s="4" t="s">
        <v>2934</v>
      </c>
      <c r="O720" s="4" t="s">
        <v>2934</v>
      </c>
      <c r="P720" s="4" t="s">
        <v>2934</v>
      </c>
      <c r="Q720" s="4" t="s">
        <v>2934</v>
      </c>
      <c r="R720" s="4" t="s">
        <v>2934</v>
      </c>
      <c r="S720" s="3" t="s">
        <v>5095</v>
      </c>
      <c r="T720" s="4">
        <v>116.19</v>
      </c>
      <c r="U720" s="4">
        <v>1243.2329999999999</v>
      </c>
      <c r="V720" s="10" t="s">
        <v>2934</v>
      </c>
      <c r="W720" s="4">
        <v>0.75650826446281005</v>
      </c>
      <c r="X720" s="4">
        <v>125.3122</v>
      </c>
      <c r="Y720" s="4">
        <v>96.665000000000006</v>
      </c>
      <c r="Z720" s="4" t="s">
        <v>2934</v>
      </c>
      <c r="AA720" s="10" t="s">
        <v>2934</v>
      </c>
      <c r="AB720" s="10" t="s">
        <v>2934</v>
      </c>
      <c r="AC720" s="4" t="s">
        <v>2934</v>
      </c>
      <c r="AD720" s="4" t="s">
        <v>2934</v>
      </c>
      <c r="AE720" s="4" t="s">
        <v>2934</v>
      </c>
      <c r="AF720" s="4" t="s">
        <v>2934</v>
      </c>
      <c r="AG720" s="4" t="s">
        <v>2934</v>
      </c>
      <c r="AH720" s="4" t="s">
        <v>2934</v>
      </c>
      <c r="AI720" s="4" t="s">
        <v>2934</v>
      </c>
      <c r="AJ720" s="4" t="s">
        <v>2934</v>
      </c>
    </row>
    <row r="721" spans="1:36" x14ac:dyDescent="0.3">
      <c r="A721" s="1" t="s">
        <v>476</v>
      </c>
      <c r="B721" s="2">
        <v>4910526</v>
      </c>
      <c r="C721" s="3" t="s">
        <v>2935</v>
      </c>
      <c r="D721" s="4">
        <v>1247.6077769999999</v>
      </c>
      <c r="E721" s="3" t="s">
        <v>2925</v>
      </c>
      <c r="F721" s="3" t="s">
        <v>2926</v>
      </c>
      <c r="G721" s="3" t="s">
        <v>2927</v>
      </c>
      <c r="H721" s="3" t="s">
        <v>3024</v>
      </c>
      <c r="I721" s="3" t="s">
        <v>3301</v>
      </c>
      <c r="J721" s="4">
        <v>-20.982482999999998</v>
      </c>
      <c r="K721" s="4">
        <v>-15.409701999999999</v>
      </c>
      <c r="L721" s="4">
        <v>-15.478615</v>
      </c>
      <c r="M721" s="4">
        <v>-2.6278739999999998</v>
      </c>
      <c r="N721" s="4" t="s">
        <v>2924</v>
      </c>
      <c r="O721" s="4">
        <v>12.522631000000001</v>
      </c>
      <c r="P721" s="4">
        <v>8.7258200000000006</v>
      </c>
      <c r="Q721" s="4">
        <v>12.436335</v>
      </c>
      <c r="R721" s="4">
        <v>24.833416</v>
      </c>
      <c r="S721" s="3" t="s">
        <v>4219</v>
      </c>
      <c r="T721" s="4">
        <v>20.75</v>
      </c>
      <c r="U721" s="4">
        <v>1247.6077769999999</v>
      </c>
      <c r="V721" s="10">
        <v>4856.2147770000001</v>
      </c>
      <c r="W721" s="4">
        <v>2.4096385542168699</v>
      </c>
      <c r="X721" s="4">
        <v>28.72</v>
      </c>
      <c r="Y721" s="4">
        <v>17.29</v>
      </c>
      <c r="Z721" s="4" t="s">
        <v>2924</v>
      </c>
      <c r="AA721" s="10">
        <v>36.068138362500001</v>
      </c>
      <c r="AB721" s="10" t="s">
        <v>2924</v>
      </c>
      <c r="AC721" s="4">
        <v>0.80871599999999999</v>
      </c>
      <c r="AD721" s="4">
        <v>0.7597779063697</v>
      </c>
      <c r="AE721" s="4">
        <v>0.80586512318189996</v>
      </c>
      <c r="AF721" s="4">
        <v>12.436335</v>
      </c>
      <c r="AG721" s="4">
        <v>16.168379354798301</v>
      </c>
      <c r="AH721" s="4">
        <v>27.550106110872001</v>
      </c>
      <c r="AI721" s="4">
        <v>8.7258200000000006</v>
      </c>
      <c r="AJ721" s="4" t="s">
        <v>2924</v>
      </c>
    </row>
    <row r="722" spans="1:36" x14ac:dyDescent="0.3">
      <c r="A722" s="1" t="s">
        <v>731</v>
      </c>
      <c r="B722" s="2">
        <v>5996709</v>
      </c>
      <c r="C722" s="3" t="s">
        <v>2940</v>
      </c>
      <c r="D722" s="4">
        <v>1247.7592357000001</v>
      </c>
      <c r="E722" s="3" t="s">
        <v>2930</v>
      </c>
      <c r="F722" s="3" t="s">
        <v>2953</v>
      </c>
      <c r="G722" s="3" t="s">
        <v>3101</v>
      </c>
      <c r="H722" s="3" t="s">
        <v>3101</v>
      </c>
      <c r="I722" s="3" t="s">
        <v>2949</v>
      </c>
      <c r="J722" s="4">
        <v>1066.4877759999999</v>
      </c>
      <c r="K722" s="4">
        <v>132.54874000000001</v>
      </c>
      <c r="L722" s="4">
        <v>7.4480940000000002</v>
      </c>
      <c r="M722" s="4">
        <v>11.350182</v>
      </c>
      <c r="N722" s="4">
        <v>31.35941</v>
      </c>
      <c r="O722" s="4">
        <v>13.221140999999999</v>
      </c>
      <c r="P722" s="4">
        <v>7.9766760000000003</v>
      </c>
      <c r="Q722" s="4">
        <v>68.784936000000002</v>
      </c>
      <c r="R722" s="4" t="s">
        <v>2924</v>
      </c>
      <c r="S722" s="3" t="s">
        <v>4474</v>
      </c>
      <c r="T722" s="4">
        <v>97.81</v>
      </c>
      <c r="U722" s="4">
        <v>1247.7592357000001</v>
      </c>
      <c r="V722" s="10">
        <v>1248.240235</v>
      </c>
      <c r="W722" s="4">
        <v>0</v>
      </c>
      <c r="X722" s="4">
        <v>108.496</v>
      </c>
      <c r="Y722" s="4">
        <v>7.73</v>
      </c>
      <c r="Z722" s="4">
        <v>31.35941</v>
      </c>
      <c r="AA722" s="10">
        <v>46.776661884200003</v>
      </c>
      <c r="AB722" s="10">
        <v>27.802728823100001</v>
      </c>
      <c r="AC722" s="4">
        <v>3.9086289999999999</v>
      </c>
      <c r="AD722" s="4">
        <v>3.2100543701184998</v>
      </c>
      <c r="AE722" s="4">
        <v>3.6495203748623002</v>
      </c>
      <c r="AF722" s="4">
        <v>68.784936000000002</v>
      </c>
      <c r="AG722" s="4">
        <v>15.0106994986574</v>
      </c>
      <c r="AH722" s="4">
        <v>17.302339205848</v>
      </c>
      <c r="AI722" s="4">
        <v>7.9766760000000003</v>
      </c>
      <c r="AJ722" s="4">
        <v>8.7651219999999999</v>
      </c>
    </row>
    <row r="723" spans="1:36" x14ac:dyDescent="0.3">
      <c r="A723" s="1" t="s">
        <v>2403</v>
      </c>
      <c r="B723" s="2">
        <v>7267828</v>
      </c>
      <c r="C723" s="3" t="s">
        <v>2935</v>
      </c>
      <c r="D723" s="4">
        <v>1247.855821095</v>
      </c>
      <c r="E723" s="3" t="s">
        <v>2925</v>
      </c>
      <c r="F723" s="3" t="s">
        <v>2980</v>
      </c>
      <c r="G723" s="3" t="s">
        <v>2981</v>
      </c>
      <c r="H723" s="3" t="s">
        <v>2982</v>
      </c>
      <c r="I723" s="3" t="s">
        <v>3504</v>
      </c>
      <c r="J723" s="4">
        <v>-9.2589999999999999E-3</v>
      </c>
      <c r="K723" s="4">
        <v>-12.322056999999999</v>
      </c>
      <c r="L723" s="5">
        <v>-0.163328</v>
      </c>
      <c r="M723" s="4">
        <v>13.371361</v>
      </c>
      <c r="N723" s="4" t="s">
        <v>2924</v>
      </c>
      <c r="O723" s="4" t="s">
        <v>2934</v>
      </c>
      <c r="P723" s="4">
        <v>2.0330720000000002</v>
      </c>
      <c r="Q723" s="4">
        <v>14.938893999999999</v>
      </c>
      <c r="R723" s="4" t="s">
        <v>2934</v>
      </c>
      <c r="S723" s="3" t="s">
        <v>6142</v>
      </c>
      <c r="T723" s="4">
        <v>6.4794</v>
      </c>
      <c r="U723" s="4">
        <v>1247.855821095</v>
      </c>
      <c r="V723" s="10">
        <v>3379.8388209999998</v>
      </c>
      <c r="W723" s="4">
        <v>0</v>
      </c>
      <c r="X723" s="5">
        <v>9.3000000000000007</v>
      </c>
      <c r="Y723" s="5">
        <v>5.0199999999999996</v>
      </c>
      <c r="Z723" s="4" t="s">
        <v>2924</v>
      </c>
      <c r="AA723" s="10" t="s">
        <v>2924</v>
      </c>
      <c r="AB723" s="10" t="s">
        <v>2924</v>
      </c>
      <c r="AC723" s="4">
        <v>5.3859139999999996</v>
      </c>
      <c r="AD723" s="4">
        <v>9.3304740145342002</v>
      </c>
      <c r="AE723" s="4">
        <v>9.3304740145342002</v>
      </c>
      <c r="AF723" s="4">
        <v>14.938893999999999</v>
      </c>
      <c r="AG723" s="4">
        <v>22.1078437255414</v>
      </c>
      <c r="AH723" s="4">
        <v>22.1078437255414</v>
      </c>
      <c r="AI723" s="4">
        <v>2.0330720000000002</v>
      </c>
      <c r="AJ723" s="4">
        <v>2.444134</v>
      </c>
    </row>
    <row r="724" spans="1:36" x14ac:dyDescent="0.3">
      <c r="A724" s="1" t="s">
        <v>1101</v>
      </c>
      <c r="B724" s="2">
        <v>4104850</v>
      </c>
      <c r="C724" s="3" t="s">
        <v>2935</v>
      </c>
      <c r="D724" s="4">
        <v>1247.9114004200001</v>
      </c>
      <c r="E724" s="3" t="s">
        <v>3093</v>
      </c>
      <c r="F724" s="3" t="s">
        <v>3093</v>
      </c>
      <c r="G724" s="3" t="s">
        <v>3094</v>
      </c>
      <c r="H724" s="3" t="s">
        <v>3145</v>
      </c>
      <c r="I724" s="3" t="s">
        <v>3472</v>
      </c>
      <c r="J724" s="4">
        <v>-12.003454</v>
      </c>
      <c r="K724" s="4">
        <v>-22.094801</v>
      </c>
      <c r="L724" s="4">
        <v>-13.644068000000001</v>
      </c>
      <c r="M724" s="4">
        <v>1.9</v>
      </c>
      <c r="N724" s="4" t="s">
        <v>2924</v>
      </c>
      <c r="O724" s="4" t="s">
        <v>2924</v>
      </c>
      <c r="P724" s="5">
        <v>3.2870970000000002</v>
      </c>
      <c r="Q724" s="4">
        <v>9.9823540000000008</v>
      </c>
      <c r="R724" s="4" t="s">
        <v>2924</v>
      </c>
      <c r="S724" s="3" t="s">
        <v>4843</v>
      </c>
      <c r="T724" s="4">
        <v>10.19</v>
      </c>
      <c r="U724" s="4">
        <v>1247.9114004200001</v>
      </c>
      <c r="V724" s="10">
        <v>6471.3703999999998</v>
      </c>
      <c r="W724" s="4">
        <v>6.4769381746810604</v>
      </c>
      <c r="X724" s="4">
        <v>15.17</v>
      </c>
      <c r="Y724" s="5">
        <v>9.86</v>
      </c>
      <c r="Z724" s="4" t="s">
        <v>2924</v>
      </c>
      <c r="AA724" s="10" t="s">
        <v>2924</v>
      </c>
      <c r="AB724" s="10" t="s">
        <v>2924</v>
      </c>
      <c r="AC724" s="4">
        <v>2.146557</v>
      </c>
      <c r="AD724" s="4">
        <v>2.1683264868487</v>
      </c>
      <c r="AE724" s="4">
        <v>2.1841339228458998</v>
      </c>
      <c r="AF724" s="4">
        <v>9.9823540000000008</v>
      </c>
      <c r="AG724" s="4">
        <v>9.9021280170421004</v>
      </c>
      <c r="AH724" s="4">
        <v>11.0057319727891</v>
      </c>
      <c r="AI724" s="5">
        <v>3.2870970000000002</v>
      </c>
      <c r="AJ724" s="4" t="s">
        <v>2924</v>
      </c>
    </row>
    <row r="725" spans="1:36" x14ac:dyDescent="0.3">
      <c r="A725" s="1" t="s">
        <v>2612</v>
      </c>
      <c r="B725" s="2">
        <v>4990006</v>
      </c>
      <c r="C725" s="3" t="s">
        <v>2935</v>
      </c>
      <c r="D725" s="4">
        <v>1247.9483114</v>
      </c>
      <c r="E725" s="3" t="s">
        <v>2936</v>
      </c>
      <c r="F725" s="3" t="s">
        <v>2937</v>
      </c>
      <c r="G725" s="3" t="s">
        <v>3035</v>
      </c>
      <c r="H725" s="3" t="s">
        <v>3035</v>
      </c>
      <c r="I725" s="3" t="s">
        <v>3699</v>
      </c>
      <c r="J725" s="4">
        <v>161.53846200000001</v>
      </c>
      <c r="K725" s="4">
        <v>-7.8947370000000001</v>
      </c>
      <c r="L725" s="4">
        <v>-12.660551</v>
      </c>
      <c r="M725" s="5">
        <v>-7.2124759999999997</v>
      </c>
      <c r="N725" s="4" t="s">
        <v>2924</v>
      </c>
      <c r="O725" s="4">
        <v>4.6721630000000003</v>
      </c>
      <c r="P725" s="4">
        <v>1.028389</v>
      </c>
      <c r="Q725" s="4">
        <v>20.075239</v>
      </c>
      <c r="R725" s="4">
        <v>4.9326290000000004</v>
      </c>
      <c r="S725" s="3" t="s">
        <v>6350</v>
      </c>
      <c r="T725" s="4">
        <v>23.8</v>
      </c>
      <c r="U725" s="4">
        <v>1247.9483114</v>
      </c>
      <c r="V725" s="10">
        <v>1717.0753110000001</v>
      </c>
      <c r="W725" s="4">
        <v>0</v>
      </c>
      <c r="X725" s="4">
        <v>34.549999999999997</v>
      </c>
      <c r="Y725" s="4">
        <v>7.83</v>
      </c>
      <c r="Z725" s="4" t="s">
        <v>2924</v>
      </c>
      <c r="AA725" s="10">
        <v>14.319234702999999</v>
      </c>
      <c r="AB725" s="10" t="s">
        <v>2924</v>
      </c>
      <c r="AC725" s="4">
        <v>0.40111599999999997</v>
      </c>
      <c r="AD725" s="4">
        <v>0.3570358217022</v>
      </c>
      <c r="AE725" s="4">
        <v>0.395921858829</v>
      </c>
      <c r="AF725" s="4">
        <v>20.075239</v>
      </c>
      <c r="AG725" s="4">
        <v>5.5571334054834001</v>
      </c>
      <c r="AH725" s="4">
        <v>22.682977495695098</v>
      </c>
      <c r="AI725" s="4">
        <v>1.028389</v>
      </c>
      <c r="AJ725" s="4">
        <v>1.325167</v>
      </c>
    </row>
    <row r="726" spans="1:36" x14ac:dyDescent="0.3">
      <c r="A726" s="1" t="s">
        <v>479</v>
      </c>
      <c r="B726" s="2">
        <v>4772238</v>
      </c>
      <c r="C726" s="3" t="s">
        <v>2935</v>
      </c>
      <c r="D726" s="4">
        <v>1248.5193136</v>
      </c>
      <c r="E726" s="3" t="s">
        <v>2930</v>
      </c>
      <c r="F726" s="3" t="s">
        <v>2953</v>
      </c>
      <c r="G726" s="3" t="s">
        <v>2953</v>
      </c>
      <c r="H726" s="3" t="s">
        <v>3239</v>
      </c>
      <c r="I726" s="3" t="s">
        <v>3249</v>
      </c>
      <c r="J726" s="4">
        <v>1.9989749999999999</v>
      </c>
      <c r="K726" s="4">
        <v>3.591879</v>
      </c>
      <c r="L726" s="4">
        <v>-8.3371720000000007</v>
      </c>
      <c r="M726" s="4">
        <v>-0.45022499999999999</v>
      </c>
      <c r="N726" s="4" t="s">
        <v>2934</v>
      </c>
      <c r="O726" s="4" t="s">
        <v>2934</v>
      </c>
      <c r="P726" s="4">
        <v>0.66264900000000004</v>
      </c>
      <c r="Q726" s="4" t="s">
        <v>2924</v>
      </c>
      <c r="R726" s="4" t="s">
        <v>2924</v>
      </c>
      <c r="S726" s="3" t="s">
        <v>4222</v>
      </c>
      <c r="T726" s="4">
        <v>19.899999999999999</v>
      </c>
      <c r="U726" s="4">
        <v>1248.5193136</v>
      </c>
      <c r="V726" s="10">
        <v>1387.9193130000001</v>
      </c>
      <c r="W726" s="4">
        <v>2.4120603015075401</v>
      </c>
      <c r="X726" s="4">
        <v>22.99</v>
      </c>
      <c r="Y726" s="4">
        <v>16.940000000000001</v>
      </c>
      <c r="Z726" s="4" t="s">
        <v>2924</v>
      </c>
      <c r="AA726" s="10" t="s">
        <v>2924</v>
      </c>
      <c r="AB726" s="10" t="s">
        <v>2924</v>
      </c>
      <c r="AC726" s="4">
        <v>3.0048050000000002</v>
      </c>
      <c r="AD726" s="4">
        <v>3.1189198044944</v>
      </c>
      <c r="AE726" s="4">
        <v>3.0945804080268</v>
      </c>
      <c r="AF726" s="4" t="s">
        <v>2924</v>
      </c>
      <c r="AG726" s="4" t="s">
        <v>2924</v>
      </c>
      <c r="AH726" s="4" t="s">
        <v>2924</v>
      </c>
      <c r="AI726" s="4">
        <v>0.66264900000000004</v>
      </c>
      <c r="AJ726" s="4">
        <v>0.68774800000000003</v>
      </c>
    </row>
    <row r="727" spans="1:36" x14ac:dyDescent="0.3">
      <c r="A727" s="1" t="s">
        <v>1922</v>
      </c>
      <c r="B727" s="2">
        <v>5218729</v>
      </c>
      <c r="C727" s="3" t="s">
        <v>2935</v>
      </c>
      <c r="D727" s="4">
        <v>1248.80003227</v>
      </c>
      <c r="E727" s="3" t="s">
        <v>2945</v>
      </c>
      <c r="F727" s="3" t="s">
        <v>2946</v>
      </c>
      <c r="G727" s="3" t="s">
        <v>2947</v>
      </c>
      <c r="H727" s="3" t="s">
        <v>2989</v>
      </c>
      <c r="I727" s="3" t="s">
        <v>2949</v>
      </c>
      <c r="J727" s="4">
        <v>33.391607999999998</v>
      </c>
      <c r="K727" s="4">
        <v>56.032719999999998</v>
      </c>
      <c r="L727" s="4">
        <v>5.096419</v>
      </c>
      <c r="M727" s="4">
        <v>-2.554278</v>
      </c>
      <c r="N727" s="4" t="s">
        <v>2924</v>
      </c>
      <c r="O727" s="4">
        <v>54.113475000000001</v>
      </c>
      <c r="P727" s="4">
        <v>1.8678090000000001</v>
      </c>
      <c r="Q727" s="4" t="s">
        <v>2924</v>
      </c>
      <c r="R727" s="4">
        <v>41.074190000000002</v>
      </c>
      <c r="S727" s="3" t="s">
        <v>5662</v>
      </c>
      <c r="T727" s="5">
        <v>7.63</v>
      </c>
      <c r="U727" s="4">
        <v>1248.80003227</v>
      </c>
      <c r="V727" s="10">
        <v>913.79803200000003</v>
      </c>
      <c r="W727" s="4">
        <v>0</v>
      </c>
      <c r="X727" s="5">
        <v>8.18</v>
      </c>
      <c r="Y727" s="5">
        <v>4.2</v>
      </c>
      <c r="Z727" s="4" t="s">
        <v>2924</v>
      </c>
      <c r="AA727" s="10">
        <v>28.7924528301</v>
      </c>
      <c r="AB727" s="10">
        <v>33.416546226900003</v>
      </c>
      <c r="AC727" s="4">
        <v>3.3611330000000001</v>
      </c>
      <c r="AD727" s="4">
        <v>2.9274962004618001</v>
      </c>
      <c r="AE727" s="4">
        <v>3.2449226669487001</v>
      </c>
      <c r="AF727" s="4" t="s">
        <v>2924</v>
      </c>
      <c r="AG727" s="4">
        <v>24.965113023522701</v>
      </c>
      <c r="AH727" s="4">
        <v>25.5298412301957</v>
      </c>
      <c r="AI727" s="4">
        <v>1.8678090000000001</v>
      </c>
      <c r="AJ727" s="4">
        <v>2.803086</v>
      </c>
    </row>
    <row r="728" spans="1:36" x14ac:dyDescent="0.3">
      <c r="A728" s="1" t="s">
        <v>2298</v>
      </c>
      <c r="B728" s="2">
        <v>7941731</v>
      </c>
      <c r="C728" s="3" t="s">
        <v>2956</v>
      </c>
      <c r="D728" s="4">
        <v>1248.8633581700001</v>
      </c>
      <c r="E728" s="3" t="s">
        <v>3031</v>
      </c>
      <c r="F728" s="3" t="s">
        <v>3031</v>
      </c>
      <c r="G728" s="3" t="s">
        <v>3051</v>
      </c>
      <c r="H728" s="3" t="s">
        <v>3270</v>
      </c>
      <c r="I728" s="3" t="s">
        <v>3557</v>
      </c>
      <c r="J728" s="4">
        <v>-64.383127000000002</v>
      </c>
      <c r="K728" s="4">
        <v>-11.155063</v>
      </c>
      <c r="L728" s="4">
        <v>-19.150468</v>
      </c>
      <c r="M728" s="4">
        <v>1.998184</v>
      </c>
      <c r="N728" s="4" t="s">
        <v>2924</v>
      </c>
      <c r="O728" s="4" t="s">
        <v>2924</v>
      </c>
      <c r="P728" s="4">
        <v>11.37269</v>
      </c>
      <c r="Q728" s="4" t="s">
        <v>2924</v>
      </c>
      <c r="R728" s="4">
        <v>41.225847000000002</v>
      </c>
      <c r="S728" s="3" t="s">
        <v>6037</v>
      </c>
      <c r="T728" s="4">
        <v>11.23</v>
      </c>
      <c r="U728" s="4">
        <v>1248.8633581700001</v>
      </c>
      <c r="V728" s="10">
        <v>1367.5983180000001</v>
      </c>
      <c r="W728" s="4">
        <v>0</v>
      </c>
      <c r="X728" s="4">
        <v>32.32</v>
      </c>
      <c r="Y728" s="4">
        <v>8.4700000000000006</v>
      </c>
      <c r="Z728" s="4" t="s">
        <v>2924</v>
      </c>
      <c r="AA728" s="10">
        <v>19.9219442966</v>
      </c>
      <c r="AB728" s="10" t="s">
        <v>2924</v>
      </c>
      <c r="AC728" s="4">
        <v>9.5804779999999994</v>
      </c>
      <c r="AD728" s="4">
        <v>4.7480951096702997</v>
      </c>
      <c r="AE728" s="4">
        <v>8.6280614114994005</v>
      </c>
      <c r="AF728" s="4" t="s">
        <v>2924</v>
      </c>
      <c r="AG728" s="4">
        <v>25.236208060417301</v>
      </c>
      <c r="AH728" s="4">
        <v>204.23991873727081</v>
      </c>
      <c r="AI728" s="4">
        <v>11.37269</v>
      </c>
      <c r="AJ728" s="4">
        <v>11.37269</v>
      </c>
    </row>
    <row r="729" spans="1:36" x14ac:dyDescent="0.3">
      <c r="A729" s="1" t="s">
        <v>610</v>
      </c>
      <c r="B729" s="2">
        <v>4655036</v>
      </c>
      <c r="C729" s="3" t="s">
        <v>2919</v>
      </c>
      <c r="D729" s="4">
        <v>1250.64653688</v>
      </c>
      <c r="E729" s="3" t="s">
        <v>2945</v>
      </c>
      <c r="F729" s="3" t="s">
        <v>2990</v>
      </c>
      <c r="G729" s="3" t="s">
        <v>2990</v>
      </c>
      <c r="H729" s="3" t="s">
        <v>2991</v>
      </c>
      <c r="I729" s="3" t="s">
        <v>3030</v>
      </c>
      <c r="J729" s="18">
        <v>-24.187624</v>
      </c>
      <c r="K729" s="18">
        <v>3.3911370000000001</v>
      </c>
      <c r="L729" s="18">
        <v>3.2717480000000001</v>
      </c>
      <c r="M729" s="18">
        <v>6.131329</v>
      </c>
      <c r="N729" s="4" t="s">
        <v>2924</v>
      </c>
      <c r="O729" s="4" t="s">
        <v>2924</v>
      </c>
      <c r="P729" s="4">
        <v>1.413891</v>
      </c>
      <c r="Q729" s="4">
        <v>83.261838999999995</v>
      </c>
      <c r="R729" s="4">
        <v>24.220327000000001</v>
      </c>
      <c r="S729" s="3" t="s">
        <v>4353</v>
      </c>
      <c r="T729" s="4">
        <v>26.83</v>
      </c>
      <c r="U729" s="4">
        <v>1250.64653688</v>
      </c>
      <c r="V729" s="10">
        <v>1016.460536</v>
      </c>
      <c r="W729" s="4">
        <v>0</v>
      </c>
      <c r="X729" s="18">
        <v>36.6</v>
      </c>
      <c r="Y729" s="18">
        <v>22.8</v>
      </c>
      <c r="Z729" s="4" t="s">
        <v>2924</v>
      </c>
      <c r="AA729" s="10">
        <v>72.947253942299994</v>
      </c>
      <c r="AB729" s="10" t="s">
        <v>2924</v>
      </c>
      <c r="AC729" s="4">
        <v>2.2847819999999999</v>
      </c>
      <c r="AD729" s="4">
        <v>2.2646803011730001</v>
      </c>
      <c r="AE729" s="4">
        <v>2.5234889988861999</v>
      </c>
      <c r="AF729" s="4">
        <v>83.261838999999995</v>
      </c>
      <c r="AG729" s="4">
        <v>40.018131338582698</v>
      </c>
      <c r="AH729" s="4">
        <v>132.87065830065359</v>
      </c>
      <c r="AI729" s="4">
        <v>1.413891</v>
      </c>
      <c r="AJ729" s="4">
        <v>2.4095200000000001</v>
      </c>
    </row>
    <row r="730" spans="1:36" x14ac:dyDescent="0.3">
      <c r="A730" s="1" t="s">
        <v>1590</v>
      </c>
      <c r="B730" s="2">
        <v>4317767</v>
      </c>
      <c r="C730" s="3" t="s">
        <v>2919</v>
      </c>
      <c r="D730" s="4">
        <v>1254.0940000000001</v>
      </c>
      <c r="E730" s="3" t="s">
        <v>3102</v>
      </c>
      <c r="F730" s="3" t="s">
        <v>3142</v>
      </c>
      <c r="G730" s="3" t="s">
        <v>3143</v>
      </c>
      <c r="H730" s="3" t="s">
        <v>3144</v>
      </c>
      <c r="I730" s="3" t="s">
        <v>3351</v>
      </c>
      <c r="J730" s="4">
        <v>-12.311902</v>
      </c>
      <c r="K730" s="4">
        <v>-35.055723999999998</v>
      </c>
      <c r="L730" s="4">
        <v>-9.2067990000000002</v>
      </c>
      <c r="M730" s="4">
        <v>2.396166</v>
      </c>
      <c r="N730" s="4" t="s">
        <v>2924</v>
      </c>
      <c r="O730" s="4">
        <v>6.1339709999999998</v>
      </c>
      <c r="P730" s="4">
        <v>1.027738</v>
      </c>
      <c r="Q730" s="4">
        <v>5.8841099999999997</v>
      </c>
      <c r="R730" s="4">
        <v>13.125354</v>
      </c>
      <c r="S730" s="3" t="s">
        <v>5331</v>
      </c>
      <c r="T730" s="5">
        <v>6.41</v>
      </c>
      <c r="U730" s="4">
        <v>1254.0940000000001</v>
      </c>
      <c r="V730" s="10">
        <v>9870.5939999999991</v>
      </c>
      <c r="W730" s="4">
        <v>0</v>
      </c>
      <c r="X730" s="5">
        <v>10.815</v>
      </c>
      <c r="Y730" s="5">
        <v>5.9</v>
      </c>
      <c r="Z730" s="4" t="s">
        <v>2924</v>
      </c>
      <c r="AA730" s="10">
        <v>14.515398550700001</v>
      </c>
      <c r="AB730" s="10" t="s">
        <v>2924</v>
      </c>
      <c r="AC730" s="4">
        <v>2.2080880000000001</v>
      </c>
      <c r="AD730" s="4">
        <v>2.1869432852717998</v>
      </c>
      <c r="AE730" s="4">
        <v>2.2102734263681998</v>
      </c>
      <c r="AF730" s="4">
        <v>5.8841099999999997</v>
      </c>
      <c r="AG730" s="4">
        <v>5.7077419906608</v>
      </c>
      <c r="AH730" s="4">
        <v>6.1937825695233997</v>
      </c>
      <c r="AI730" s="4">
        <v>1.027738</v>
      </c>
      <c r="AJ730" s="4" t="s">
        <v>2924</v>
      </c>
    </row>
    <row r="731" spans="1:36" x14ac:dyDescent="0.3">
      <c r="A731" s="1" t="s">
        <v>34</v>
      </c>
      <c r="B731" s="2">
        <v>15907646</v>
      </c>
      <c r="C731" s="3" t="s">
        <v>2956</v>
      </c>
      <c r="D731" s="4">
        <v>1254.33720862</v>
      </c>
      <c r="E731" s="3" t="s">
        <v>2920</v>
      </c>
      <c r="F731" s="3" t="s">
        <v>2960</v>
      </c>
      <c r="G731" s="3" t="s">
        <v>2973</v>
      </c>
      <c r="H731" s="3" t="s">
        <v>3002</v>
      </c>
      <c r="I731" s="3" t="s">
        <v>3003</v>
      </c>
      <c r="J731" s="4">
        <v>30.727022999999999</v>
      </c>
      <c r="K731" s="4">
        <v>-14.375562</v>
      </c>
      <c r="L731" s="4">
        <v>-4.6046050000000003</v>
      </c>
      <c r="M731" s="4">
        <v>-7.2957200000000002</v>
      </c>
      <c r="N731" s="4" t="s">
        <v>2924</v>
      </c>
      <c r="O731" s="4">
        <v>5.5406979999999999</v>
      </c>
      <c r="P731" s="4">
        <v>0.82718499999999995</v>
      </c>
      <c r="Q731" s="4">
        <v>4.5695920000000001</v>
      </c>
      <c r="R731" s="4">
        <v>10.557358000000001</v>
      </c>
      <c r="S731" s="3" t="s">
        <v>3781</v>
      </c>
      <c r="T731" s="5">
        <v>9.5299999999999994</v>
      </c>
      <c r="U731" s="4">
        <v>1254.33720862</v>
      </c>
      <c r="V731" s="10">
        <v>3338.6852079999999</v>
      </c>
      <c r="W731" s="4">
        <v>0</v>
      </c>
      <c r="X731" s="5">
        <v>11.9</v>
      </c>
      <c r="Y731" s="4">
        <v>6.46</v>
      </c>
      <c r="Z731" s="4" t="s">
        <v>2924</v>
      </c>
      <c r="AA731" s="10">
        <v>9.9188176518999995</v>
      </c>
      <c r="AB731" s="10">
        <v>10.4033622618</v>
      </c>
      <c r="AC731" s="4">
        <v>1.0233319999999999</v>
      </c>
      <c r="AD731" s="4">
        <v>1.0132212831734999</v>
      </c>
      <c r="AE731" s="4">
        <v>1.0325241692736999</v>
      </c>
      <c r="AF731" s="4">
        <v>4.5695920000000001</v>
      </c>
      <c r="AG731" s="4">
        <v>4.9318038248053</v>
      </c>
      <c r="AH731" s="4">
        <v>5.0216279875111001</v>
      </c>
      <c r="AI731" s="4">
        <v>0.82718499999999995</v>
      </c>
      <c r="AJ731" s="4" t="s">
        <v>2924</v>
      </c>
    </row>
    <row r="732" spans="1:36" x14ac:dyDescent="0.3">
      <c r="A732" s="1" t="s">
        <v>1902</v>
      </c>
      <c r="B732" s="2">
        <v>4183607</v>
      </c>
      <c r="C732" s="3" t="s">
        <v>2919</v>
      </c>
      <c r="D732" s="4">
        <v>1255.06356794</v>
      </c>
      <c r="E732" s="3" t="s">
        <v>2930</v>
      </c>
      <c r="F732" s="3" t="s">
        <v>2953</v>
      </c>
      <c r="G732" s="3" t="s">
        <v>2954</v>
      </c>
      <c r="H732" s="3" t="s">
        <v>2955</v>
      </c>
      <c r="I732" s="3" t="s">
        <v>2971</v>
      </c>
      <c r="J732" s="4">
        <v>-25.269344</v>
      </c>
      <c r="K732" s="4">
        <v>-6.6666670000000003</v>
      </c>
      <c r="L732" s="4">
        <v>-6.2653559999999997</v>
      </c>
      <c r="M732" s="4">
        <v>0.52700899999999995</v>
      </c>
      <c r="N732" s="4">
        <v>21.1944444444444</v>
      </c>
      <c r="O732" s="4">
        <v>64.335516122643995</v>
      </c>
      <c r="P732" s="4" t="s">
        <v>2934</v>
      </c>
      <c r="Q732" s="4" t="s">
        <v>2934</v>
      </c>
      <c r="R732" s="4" t="s">
        <v>2934</v>
      </c>
      <c r="S732" s="3" t="s">
        <v>5642</v>
      </c>
      <c r="T732" s="4">
        <v>15.26</v>
      </c>
      <c r="U732" s="4">
        <v>1255.06356794</v>
      </c>
      <c r="V732" s="10">
        <v>2846.6335669999999</v>
      </c>
      <c r="W732" s="4">
        <v>14.4167758846658</v>
      </c>
      <c r="X732" s="4">
        <v>21.64</v>
      </c>
      <c r="Y732" s="4">
        <v>14.95</v>
      </c>
      <c r="Z732" s="4" t="s">
        <v>2934</v>
      </c>
      <c r="AA732" s="10">
        <v>7.3303358695999998</v>
      </c>
      <c r="AB732" s="10">
        <v>7.3303358695999998</v>
      </c>
      <c r="AC732" s="4" t="s">
        <v>2934</v>
      </c>
      <c r="AD732" s="4">
        <v>7.9188065320343002</v>
      </c>
      <c r="AE732" s="4">
        <v>7.9188065320343002</v>
      </c>
      <c r="AF732" s="4" t="s">
        <v>2934</v>
      </c>
      <c r="AG732" s="4" t="s">
        <v>2934</v>
      </c>
      <c r="AH732" s="4" t="s">
        <v>2934</v>
      </c>
      <c r="AI732" s="4" t="s">
        <v>2934</v>
      </c>
      <c r="AJ732" s="4" t="s">
        <v>2934</v>
      </c>
    </row>
    <row r="733" spans="1:36" x14ac:dyDescent="0.3">
      <c r="A733" s="1" t="s">
        <v>678</v>
      </c>
      <c r="B733" s="2">
        <v>4202114</v>
      </c>
      <c r="C733" s="3" t="s">
        <v>2919</v>
      </c>
      <c r="D733" s="4">
        <v>1255.63966688</v>
      </c>
      <c r="E733" s="3" t="s">
        <v>2925</v>
      </c>
      <c r="F733" s="3" t="s">
        <v>2980</v>
      </c>
      <c r="G733" s="3" t="s">
        <v>2981</v>
      </c>
      <c r="H733" s="3" t="s">
        <v>3163</v>
      </c>
      <c r="I733" s="3" t="s">
        <v>3164</v>
      </c>
      <c r="J733" s="4">
        <v>-26.816295</v>
      </c>
      <c r="K733" s="4">
        <v>21.704422999999998</v>
      </c>
      <c r="L733" s="4">
        <v>6.91812</v>
      </c>
      <c r="M733" s="4">
        <v>5.6367039999999999</v>
      </c>
      <c r="N733" s="4">
        <v>31.356309</v>
      </c>
      <c r="O733" s="4">
        <v>33.085044000000003</v>
      </c>
      <c r="P733" s="4">
        <v>2.8469769999999999</v>
      </c>
      <c r="Q733" s="4">
        <v>8.2811470000000007</v>
      </c>
      <c r="R733" s="4" t="s">
        <v>2924</v>
      </c>
      <c r="S733" s="3" t="s">
        <v>4421</v>
      </c>
      <c r="T733" s="4">
        <v>56.41</v>
      </c>
      <c r="U733" s="4">
        <v>1255.63966688</v>
      </c>
      <c r="V733" s="10">
        <v>2495.755666</v>
      </c>
      <c r="W733" s="4">
        <v>1.7727353306151401</v>
      </c>
      <c r="X733" s="4">
        <v>82.98</v>
      </c>
      <c r="Y733" s="4">
        <v>34.875</v>
      </c>
      <c r="Z733" s="4">
        <v>31.356309</v>
      </c>
      <c r="AA733" s="10">
        <v>20.167316148800001</v>
      </c>
      <c r="AB733" s="10">
        <v>20.7234280172</v>
      </c>
      <c r="AC733" s="4">
        <v>0.71470400000000001</v>
      </c>
      <c r="AD733" s="4">
        <v>0.71943455498230002</v>
      </c>
      <c r="AE733" s="4">
        <v>0.72113801807739997</v>
      </c>
      <c r="AF733" s="4">
        <v>8.2811470000000007</v>
      </c>
      <c r="AG733" s="4">
        <v>11.8475188316139</v>
      </c>
      <c r="AH733" s="4">
        <v>12.1499378325738</v>
      </c>
      <c r="AI733" s="4">
        <v>2.8469769999999999</v>
      </c>
      <c r="AJ733" s="4">
        <v>3.0139990000000001</v>
      </c>
    </row>
    <row r="734" spans="1:36" x14ac:dyDescent="0.3">
      <c r="A734" s="1" t="s">
        <v>861</v>
      </c>
      <c r="B734" s="2">
        <v>4142896</v>
      </c>
      <c r="C734" s="3" t="s">
        <v>2935</v>
      </c>
      <c r="D734" s="4">
        <v>1257.8025325599999</v>
      </c>
      <c r="E734" s="3" t="s">
        <v>2930</v>
      </c>
      <c r="F734" s="3" t="s">
        <v>2957</v>
      </c>
      <c r="G734" s="3" t="s">
        <v>2957</v>
      </c>
      <c r="H734" s="3" t="s">
        <v>3113</v>
      </c>
      <c r="I734" s="3" t="s">
        <v>3125</v>
      </c>
      <c r="J734" s="4">
        <v>29.162437000000001</v>
      </c>
      <c r="K734" s="4">
        <v>6.9791889999999999</v>
      </c>
      <c r="L734" s="4">
        <v>-5.0205299999999999</v>
      </c>
      <c r="M734" s="4">
        <v>0.15744900000000001</v>
      </c>
      <c r="N734" s="4">
        <v>9.5299625468164795</v>
      </c>
      <c r="O734" s="4">
        <v>14.796588632819001</v>
      </c>
      <c r="P734" s="4">
        <v>1.151305</v>
      </c>
      <c r="Q734" s="4">
        <v>6.3094840000000003</v>
      </c>
      <c r="R734" s="4">
        <v>6.1529720000000001</v>
      </c>
      <c r="S734" s="3" t="s">
        <v>4604</v>
      </c>
      <c r="T734" s="4">
        <v>50.89</v>
      </c>
      <c r="U734" s="4">
        <v>1257.8025325599999</v>
      </c>
      <c r="V734" s="10">
        <v>1119.3025319999999</v>
      </c>
      <c r="W734" s="4">
        <v>2.3580271173118499</v>
      </c>
      <c r="X734" s="4">
        <v>54.44</v>
      </c>
      <c r="Y734" s="4">
        <v>38.380000000000003</v>
      </c>
      <c r="Z734" s="4">
        <v>9.5263950000000008</v>
      </c>
      <c r="AA734" s="10">
        <v>13.961591220800001</v>
      </c>
      <c r="AB734" s="10">
        <v>13.879078291700001</v>
      </c>
      <c r="AC734" s="4">
        <v>1.2579260000000001</v>
      </c>
      <c r="AD734" s="4">
        <v>1.2572654084306001</v>
      </c>
      <c r="AE734" s="4">
        <v>1.2643557448250999</v>
      </c>
      <c r="AF734" s="4">
        <v>6.3094840000000003</v>
      </c>
      <c r="AG734" s="4" t="s">
        <v>2934</v>
      </c>
      <c r="AH734" s="4" t="s">
        <v>2934</v>
      </c>
      <c r="AI734" s="4">
        <v>1.151305</v>
      </c>
      <c r="AJ734" s="4">
        <v>1.228367</v>
      </c>
    </row>
    <row r="735" spans="1:36" x14ac:dyDescent="0.3">
      <c r="A735" s="1" t="s">
        <v>1429</v>
      </c>
      <c r="B735" s="2">
        <v>19543993</v>
      </c>
      <c r="C735" s="3" t="s">
        <v>2940</v>
      </c>
      <c r="D735" s="4">
        <v>1258.6590000000001</v>
      </c>
      <c r="E735" s="3" t="s">
        <v>2930</v>
      </c>
      <c r="F735" s="3" t="s">
        <v>2953</v>
      </c>
      <c r="G735" s="3" t="s">
        <v>2954</v>
      </c>
      <c r="H735" s="3" t="s">
        <v>2955</v>
      </c>
      <c r="I735" s="3"/>
      <c r="J735" s="4">
        <v>-1.115245</v>
      </c>
      <c r="K735" s="4">
        <v>-2.3594270000000002</v>
      </c>
      <c r="L735" s="4">
        <v>-0.65066199999999996</v>
      </c>
      <c r="M735" s="4">
        <v>6.7796999999999996E-2</v>
      </c>
      <c r="N735" s="4" t="s">
        <v>2934</v>
      </c>
      <c r="O735" s="4" t="s">
        <v>2934</v>
      </c>
      <c r="P735" s="4" t="s">
        <v>2934</v>
      </c>
      <c r="Q735" s="4" t="s">
        <v>2934</v>
      </c>
      <c r="R735" s="4" t="s">
        <v>2934</v>
      </c>
      <c r="S735" s="3" t="s">
        <v>5171</v>
      </c>
      <c r="T735" s="4">
        <v>22.14</v>
      </c>
      <c r="U735" s="4">
        <v>1258.6590000000001</v>
      </c>
      <c r="V735" s="10" t="s">
        <v>2934</v>
      </c>
      <c r="W735" s="4">
        <v>4.0425847266154502</v>
      </c>
      <c r="X735" s="4">
        <v>22.695</v>
      </c>
      <c r="Y735" s="4">
        <v>21.79</v>
      </c>
      <c r="Z735" s="4" t="s">
        <v>2934</v>
      </c>
      <c r="AA735" s="10" t="s">
        <v>2934</v>
      </c>
      <c r="AB735" s="10" t="s">
        <v>2934</v>
      </c>
      <c r="AC735" s="4" t="s">
        <v>2934</v>
      </c>
      <c r="AD735" s="4" t="s">
        <v>2934</v>
      </c>
      <c r="AE735" s="4" t="s">
        <v>2934</v>
      </c>
      <c r="AF735" s="4" t="s">
        <v>2934</v>
      </c>
      <c r="AG735" s="4" t="s">
        <v>2934</v>
      </c>
      <c r="AH735" s="4" t="s">
        <v>2934</v>
      </c>
      <c r="AI735" s="4" t="s">
        <v>2934</v>
      </c>
      <c r="AJ735" s="4" t="s">
        <v>2934</v>
      </c>
    </row>
    <row r="736" spans="1:36" x14ac:dyDescent="0.3">
      <c r="A736" s="1" t="s">
        <v>78</v>
      </c>
      <c r="B736" s="2">
        <v>4008292</v>
      </c>
      <c r="C736" s="3" t="s">
        <v>2935</v>
      </c>
      <c r="D736" s="4">
        <v>1263.8132777999999</v>
      </c>
      <c r="E736" s="3" t="s">
        <v>2976</v>
      </c>
      <c r="F736" s="3" t="s">
        <v>2977</v>
      </c>
      <c r="G736" s="3" t="s">
        <v>3076</v>
      </c>
      <c r="H736" s="3" t="s">
        <v>3076</v>
      </c>
      <c r="I736" s="3" t="s">
        <v>3077</v>
      </c>
      <c r="J736" s="4">
        <v>-8.5173500000000004</v>
      </c>
      <c r="K736" s="4">
        <v>-9.375</v>
      </c>
      <c r="L736" s="4">
        <v>-12.032356</v>
      </c>
      <c r="M736" s="4">
        <v>-0.40068700000000002</v>
      </c>
      <c r="N736" s="4">
        <v>20.963855421686699</v>
      </c>
      <c r="O736" s="4">
        <v>13.004484</v>
      </c>
      <c r="P736" s="4">
        <v>1.2660990000000001</v>
      </c>
      <c r="Q736" s="4">
        <v>14.229050000000001</v>
      </c>
      <c r="R736" s="4">
        <v>11.449532</v>
      </c>
      <c r="S736" s="3" t="s">
        <v>3825</v>
      </c>
      <c r="T736" s="4">
        <v>17.399999999999999</v>
      </c>
      <c r="U736" s="4">
        <v>1263.8132777999999</v>
      </c>
      <c r="V736" s="10">
        <v>1718.3142769999999</v>
      </c>
      <c r="W736" s="4">
        <v>5.1724137931034502</v>
      </c>
      <c r="X736" s="4">
        <v>20.3</v>
      </c>
      <c r="Y736" s="4">
        <v>15.53</v>
      </c>
      <c r="Z736" s="4">
        <v>28.477905</v>
      </c>
      <c r="AA736" s="10">
        <v>28.524590163900001</v>
      </c>
      <c r="AB736" s="10">
        <v>21.481481481399999</v>
      </c>
      <c r="AC736" s="4">
        <v>7.4402330000000001</v>
      </c>
      <c r="AD736" s="4">
        <v>8.6570969518284002</v>
      </c>
      <c r="AE736" s="4">
        <v>8.0718139652824004</v>
      </c>
      <c r="AF736" s="4">
        <v>14.229050000000001</v>
      </c>
      <c r="AG736" s="4" t="s">
        <v>2934</v>
      </c>
      <c r="AH736" s="4">
        <v>14.5821285080238</v>
      </c>
      <c r="AI736" s="4">
        <v>1.2660990000000001</v>
      </c>
      <c r="AJ736" s="4">
        <v>1.320783</v>
      </c>
    </row>
    <row r="737" spans="1:36" x14ac:dyDescent="0.3">
      <c r="A737" s="1" t="s">
        <v>677</v>
      </c>
      <c r="B737" s="2">
        <v>4081644</v>
      </c>
      <c r="C737" s="3" t="s">
        <v>2919</v>
      </c>
      <c r="D737" s="4">
        <v>1266.7210164000001</v>
      </c>
      <c r="E737" s="3" t="s">
        <v>2936</v>
      </c>
      <c r="F737" s="3" t="s">
        <v>2966</v>
      </c>
      <c r="G737" s="3" t="s">
        <v>3082</v>
      </c>
      <c r="H737" s="3" t="s">
        <v>3118</v>
      </c>
      <c r="I737" s="3" t="s">
        <v>3308</v>
      </c>
      <c r="J737" s="10">
        <v>89.013656999999995</v>
      </c>
      <c r="K737" s="10">
        <v>11.287152000000001</v>
      </c>
      <c r="L737" s="10">
        <v>-3.760173</v>
      </c>
      <c r="M737" s="11">
        <v>1.240856</v>
      </c>
      <c r="N737" s="4">
        <v>30.213453999999999</v>
      </c>
      <c r="O737" s="4">
        <v>53.428652999999997</v>
      </c>
      <c r="P737" s="4">
        <v>6.177346</v>
      </c>
      <c r="Q737" s="4">
        <v>13.568225999999999</v>
      </c>
      <c r="R737" s="4">
        <v>35.622864</v>
      </c>
      <c r="S737" s="3" t="s">
        <v>4420</v>
      </c>
      <c r="T737" s="4">
        <v>186.84</v>
      </c>
      <c r="U737" s="4">
        <v>1266.7210164000001</v>
      </c>
      <c r="V737" s="10">
        <v>1410.278016</v>
      </c>
      <c r="W737" s="4">
        <v>1.0490259045172301</v>
      </c>
      <c r="X737" s="4">
        <v>210.7</v>
      </c>
      <c r="Y737" s="4">
        <v>97.31</v>
      </c>
      <c r="Z737" s="4">
        <v>30.213453999999999</v>
      </c>
      <c r="AA737" s="10">
        <v>25.7827700884</v>
      </c>
      <c r="AB737" s="10">
        <v>26.034358553400001</v>
      </c>
      <c r="AC737" s="4">
        <v>2.096781</v>
      </c>
      <c r="AD737" s="4">
        <v>2.0872391905654002</v>
      </c>
      <c r="AE737" s="4">
        <v>2.0806769902292999</v>
      </c>
      <c r="AF737" s="4">
        <v>13.568225999999999</v>
      </c>
      <c r="AG737" s="4">
        <v>17.749683350177499</v>
      </c>
      <c r="AH737" s="4">
        <v>16.417289655654098</v>
      </c>
      <c r="AI737" s="4">
        <v>6.177346</v>
      </c>
      <c r="AJ737" s="5">
        <v>12.344896</v>
      </c>
    </row>
    <row r="738" spans="1:36" x14ac:dyDescent="0.3">
      <c r="A738" s="1" t="s">
        <v>828</v>
      </c>
      <c r="B738" s="2">
        <v>5722042</v>
      </c>
      <c r="C738" s="3" t="s">
        <v>2935</v>
      </c>
      <c r="D738" s="4">
        <v>1266.8855913</v>
      </c>
      <c r="E738" s="3" t="s">
        <v>2930</v>
      </c>
      <c r="F738" s="3" t="s">
        <v>2953</v>
      </c>
      <c r="G738" s="3" t="s">
        <v>2954</v>
      </c>
      <c r="H738" s="3" t="s">
        <v>2955</v>
      </c>
      <c r="I738" s="3" t="s">
        <v>2971</v>
      </c>
      <c r="J738" s="4">
        <v>29.380341999999999</v>
      </c>
      <c r="K738" s="4">
        <v>11.87067</v>
      </c>
      <c r="L738" s="4">
        <v>4.037801</v>
      </c>
      <c r="M738" s="4">
        <v>1.7219660000000001</v>
      </c>
      <c r="N738" s="4">
        <v>4.3932520000000004</v>
      </c>
      <c r="O738" s="4" t="s">
        <v>2934</v>
      </c>
      <c r="P738" s="4">
        <v>1.070403</v>
      </c>
      <c r="Q738" s="4" t="s">
        <v>2934</v>
      </c>
      <c r="R738" s="4" t="s">
        <v>2934</v>
      </c>
      <c r="S738" s="3" t="s">
        <v>4571</v>
      </c>
      <c r="T738" s="4">
        <v>24.22</v>
      </c>
      <c r="U738" s="4">
        <v>1266.8855913</v>
      </c>
      <c r="V738" s="10">
        <v>1266.8536810000001</v>
      </c>
      <c r="W738" s="4">
        <v>7.5458298926507004</v>
      </c>
      <c r="X738" s="4">
        <v>24.98</v>
      </c>
      <c r="Y738" s="4">
        <v>18.083500000000001</v>
      </c>
      <c r="Z738" s="4">
        <v>4.3932520000000004</v>
      </c>
      <c r="AA738" s="10" t="s">
        <v>2934</v>
      </c>
      <c r="AB738" s="10" t="s">
        <v>2934</v>
      </c>
      <c r="AC738" s="4">
        <v>180.965034</v>
      </c>
      <c r="AD738" s="4" t="s">
        <v>2934</v>
      </c>
      <c r="AE738" s="4" t="s">
        <v>2934</v>
      </c>
      <c r="AF738" s="4" t="s">
        <v>2934</v>
      </c>
      <c r="AG738" s="4" t="s">
        <v>2934</v>
      </c>
      <c r="AH738" s="4" t="s">
        <v>2934</v>
      </c>
      <c r="AI738" s="4">
        <v>1.070403</v>
      </c>
      <c r="AJ738" s="4">
        <v>1.070403</v>
      </c>
    </row>
    <row r="739" spans="1:36" x14ac:dyDescent="0.3">
      <c r="A739" s="1" t="s">
        <v>1668</v>
      </c>
      <c r="B739" s="2">
        <v>4994073</v>
      </c>
      <c r="C739" s="3" t="s">
        <v>2919</v>
      </c>
      <c r="D739" s="4">
        <v>1270.5862728</v>
      </c>
      <c r="E739" s="3" t="s">
        <v>2936</v>
      </c>
      <c r="F739" s="3" t="s">
        <v>3056</v>
      </c>
      <c r="G739" s="3" t="s">
        <v>3166</v>
      </c>
      <c r="H739" s="3" t="s">
        <v>3167</v>
      </c>
      <c r="I739" s="3" t="s">
        <v>3168</v>
      </c>
      <c r="J739" s="4">
        <v>-25.643470000000001</v>
      </c>
      <c r="K739" s="4">
        <v>-11.564626000000001</v>
      </c>
      <c r="L739" s="4">
        <v>-9.7222220000000004</v>
      </c>
      <c r="M739" s="4">
        <v>0</v>
      </c>
      <c r="N739" s="4">
        <v>38.048780000000001</v>
      </c>
      <c r="O739" s="4" t="s">
        <v>2924</v>
      </c>
      <c r="P739" s="4">
        <v>1.6578109999999999</v>
      </c>
      <c r="Q739" s="4">
        <v>7.5475830000000004</v>
      </c>
      <c r="R739" s="4" t="s">
        <v>2924</v>
      </c>
      <c r="S739" s="3" t="s">
        <v>5409</v>
      </c>
      <c r="T739" s="4">
        <v>15.6</v>
      </c>
      <c r="U739" s="4">
        <v>1270.5862728</v>
      </c>
      <c r="V739" s="10">
        <v>1228.3012719999999</v>
      </c>
      <c r="W739" s="4">
        <v>1.5384615384615401</v>
      </c>
      <c r="X739" s="4">
        <v>21.33</v>
      </c>
      <c r="Y739" s="4">
        <v>15.33</v>
      </c>
      <c r="Z739" s="4">
        <v>38.048780000000001</v>
      </c>
      <c r="AA739" s="10">
        <v>41.052631578899998</v>
      </c>
      <c r="AB739" s="10">
        <v>48.75</v>
      </c>
      <c r="AC739" s="4">
        <v>1.226464</v>
      </c>
      <c r="AD739" s="4">
        <v>1.2696145287659999</v>
      </c>
      <c r="AE739" s="4">
        <v>1.2807211903197999</v>
      </c>
      <c r="AF739" s="4">
        <v>7.5475830000000004</v>
      </c>
      <c r="AG739" s="4">
        <v>7.7162696840685996</v>
      </c>
      <c r="AH739" s="4">
        <v>8.4007475378612995</v>
      </c>
      <c r="AI739" s="4">
        <v>1.6578109999999999</v>
      </c>
      <c r="AJ739" s="4">
        <v>1.6578109999999999</v>
      </c>
    </row>
    <row r="740" spans="1:36" x14ac:dyDescent="0.3">
      <c r="A740" s="1" t="s">
        <v>1724</v>
      </c>
      <c r="B740" s="2">
        <v>4092328</v>
      </c>
      <c r="C740" s="3" t="s">
        <v>2919</v>
      </c>
      <c r="D740" s="4">
        <v>1270.7227668999999</v>
      </c>
      <c r="E740" s="3" t="s">
        <v>2930</v>
      </c>
      <c r="F740" s="3" t="s">
        <v>2953</v>
      </c>
      <c r="G740" s="3" t="s">
        <v>2954</v>
      </c>
      <c r="H740" s="3" t="s">
        <v>2955</v>
      </c>
      <c r="I740" s="3" t="s">
        <v>2971</v>
      </c>
      <c r="J740" s="5">
        <v>-0.95029200000000003</v>
      </c>
      <c r="K740" s="4">
        <v>1.1194029999999999</v>
      </c>
      <c r="L740" s="4">
        <v>-3.558719</v>
      </c>
      <c r="M740" s="4">
        <v>0.96870299999999998</v>
      </c>
      <c r="N740" s="4">
        <v>8.8794229999999992</v>
      </c>
      <c r="O740" s="4">
        <v>68.090451999999999</v>
      </c>
      <c r="P740" s="4">
        <v>0.89723200000000003</v>
      </c>
      <c r="Q740" s="4" t="s">
        <v>2934</v>
      </c>
      <c r="R740" s="4">
        <v>34.613773999999999</v>
      </c>
      <c r="S740" s="3" t="s">
        <v>5465</v>
      </c>
      <c r="T740" s="4">
        <v>13.55</v>
      </c>
      <c r="U740" s="4">
        <v>1270.7227668999999</v>
      </c>
      <c r="V740" s="10">
        <v>2958.7507660000001</v>
      </c>
      <c r="W740" s="4">
        <v>11.2177121771218</v>
      </c>
      <c r="X740" s="4">
        <v>16.364999999999998</v>
      </c>
      <c r="Y740" s="5">
        <v>12.26</v>
      </c>
      <c r="Z740" s="4">
        <v>8.8794229999999992</v>
      </c>
      <c r="AA740" s="10">
        <v>8.4051857825000003</v>
      </c>
      <c r="AB740" s="10">
        <v>7.8738784807000002</v>
      </c>
      <c r="AC740" s="4">
        <v>10.147443000000001</v>
      </c>
      <c r="AD740" s="4">
        <v>8.3296217064747999</v>
      </c>
      <c r="AE740" s="4">
        <v>9.6648742384186992</v>
      </c>
      <c r="AF740" s="4" t="s">
        <v>2934</v>
      </c>
      <c r="AG740" s="4" t="s">
        <v>2934</v>
      </c>
      <c r="AH740" s="4" t="s">
        <v>2934</v>
      </c>
      <c r="AI740" s="4">
        <v>0.89723200000000003</v>
      </c>
      <c r="AJ740" s="4">
        <v>0.89723200000000003</v>
      </c>
    </row>
    <row r="741" spans="1:36" x14ac:dyDescent="0.3">
      <c r="A741" s="1" t="s">
        <v>726</v>
      </c>
      <c r="B741" s="2">
        <v>4971908</v>
      </c>
      <c r="C741" s="3" t="s">
        <v>2935</v>
      </c>
      <c r="D741" s="4">
        <v>1271.9635807699999</v>
      </c>
      <c r="E741" s="3" t="s">
        <v>2945</v>
      </c>
      <c r="F741" s="3" t="s">
        <v>2990</v>
      </c>
      <c r="G741" s="3" t="s">
        <v>2990</v>
      </c>
      <c r="H741" s="3" t="s">
        <v>2991</v>
      </c>
      <c r="I741" s="3" t="s">
        <v>3030</v>
      </c>
      <c r="J741" s="18">
        <v>-27.556391000000001</v>
      </c>
      <c r="K741" s="18">
        <v>-1.7338089999999999</v>
      </c>
      <c r="L741" s="18">
        <v>-4.556711</v>
      </c>
      <c r="M741" s="18">
        <v>10.051399</v>
      </c>
      <c r="N741" s="4" t="s">
        <v>2924</v>
      </c>
      <c r="O741" s="4" t="s">
        <v>2924</v>
      </c>
      <c r="P741" s="4">
        <v>0.27151900000000001</v>
      </c>
      <c r="Q741" s="4">
        <v>58.442680000000003</v>
      </c>
      <c r="R741" s="4" t="s">
        <v>2924</v>
      </c>
      <c r="S741" s="3" t="s">
        <v>4469</v>
      </c>
      <c r="T741" s="4">
        <v>19.27</v>
      </c>
      <c r="U741" s="4">
        <v>1271.9635807699999</v>
      </c>
      <c r="V741" s="10">
        <v>577.00458000000003</v>
      </c>
      <c r="W741" s="4">
        <v>0</v>
      </c>
      <c r="X741" s="18">
        <v>30.85</v>
      </c>
      <c r="Y741" s="18">
        <v>13.62</v>
      </c>
      <c r="Z741" s="4" t="s">
        <v>2924</v>
      </c>
      <c r="AA741" s="10" t="s">
        <v>2924</v>
      </c>
      <c r="AB741" s="10" t="s">
        <v>2924</v>
      </c>
      <c r="AC741" s="4">
        <v>0.44045499999999999</v>
      </c>
      <c r="AD741" s="4">
        <v>0.63446000954430004</v>
      </c>
      <c r="AE741" s="4">
        <v>0.57423743317230003</v>
      </c>
      <c r="AF741" s="4">
        <v>58.442680000000003</v>
      </c>
      <c r="AG741" s="4" t="s">
        <v>2924</v>
      </c>
      <c r="AH741" s="4" t="s">
        <v>2924</v>
      </c>
      <c r="AI741" s="4">
        <v>0.27151900000000001</v>
      </c>
      <c r="AJ741" s="4">
        <v>0.28106799999999998</v>
      </c>
    </row>
    <row r="742" spans="1:36" x14ac:dyDescent="0.3">
      <c r="A742" s="1" t="s">
        <v>395</v>
      </c>
      <c r="B742" s="2">
        <v>4042668</v>
      </c>
      <c r="C742" s="3" t="s">
        <v>2940</v>
      </c>
      <c r="D742" s="4">
        <v>1272.6507876799999</v>
      </c>
      <c r="E742" s="3" t="s">
        <v>2936</v>
      </c>
      <c r="F742" s="3" t="s">
        <v>2937</v>
      </c>
      <c r="G742" s="3" t="s">
        <v>3044</v>
      </c>
      <c r="H742" s="3" t="s">
        <v>3099</v>
      </c>
      <c r="I742" s="3" t="s">
        <v>3257</v>
      </c>
      <c r="J742" s="4">
        <v>46.290801000000002</v>
      </c>
      <c r="K742" s="4">
        <v>-18.596491</v>
      </c>
      <c r="L742" s="4">
        <v>-2.8332099999999998</v>
      </c>
      <c r="M742" s="4">
        <v>0.17780000000000001</v>
      </c>
      <c r="N742" s="4">
        <v>12.481013000000001</v>
      </c>
      <c r="O742" s="4">
        <v>13.279461</v>
      </c>
      <c r="P742" s="4">
        <v>7.975733</v>
      </c>
      <c r="Q742" s="4">
        <v>7.4154179999999998</v>
      </c>
      <c r="R742" s="4">
        <v>16.174140000000001</v>
      </c>
      <c r="S742" s="3" t="s">
        <v>4140</v>
      </c>
      <c r="T742" s="4">
        <v>39.44</v>
      </c>
      <c r="U742" s="4">
        <v>1272.6507876799999</v>
      </c>
      <c r="V742" s="10">
        <v>1245.7827870000001</v>
      </c>
      <c r="W742" s="4">
        <v>0</v>
      </c>
      <c r="X742" s="4">
        <v>59.4</v>
      </c>
      <c r="Y742" s="4">
        <v>24.085000000000001</v>
      </c>
      <c r="Z742" s="4">
        <v>12.481013000000001</v>
      </c>
      <c r="AA742" s="10">
        <v>10.030085169199999</v>
      </c>
      <c r="AB742" s="10">
        <v>10.030085169199999</v>
      </c>
      <c r="AC742" s="4">
        <v>0.92475200000000002</v>
      </c>
      <c r="AD742" s="4">
        <v>0.85373575270229995</v>
      </c>
      <c r="AE742" s="4">
        <v>0.85373575270229995</v>
      </c>
      <c r="AF742" s="4">
        <v>7.4154179999999998</v>
      </c>
      <c r="AG742" s="4">
        <v>6.2970400368992001</v>
      </c>
      <c r="AH742" s="4">
        <v>6.2970400368992001</v>
      </c>
      <c r="AI742" s="4">
        <v>7.975733</v>
      </c>
      <c r="AJ742" s="4">
        <v>13.094290000000001</v>
      </c>
    </row>
    <row r="743" spans="1:36" x14ac:dyDescent="0.3">
      <c r="A743" s="1" t="s">
        <v>1516</v>
      </c>
      <c r="B743" s="2">
        <v>6642859</v>
      </c>
      <c r="C743" s="3" t="s">
        <v>2935</v>
      </c>
      <c r="D743" s="4">
        <v>1280.13018231</v>
      </c>
      <c r="E743" s="3" t="s">
        <v>3093</v>
      </c>
      <c r="F743" s="3" t="s">
        <v>3093</v>
      </c>
      <c r="G743" s="3" t="s">
        <v>3094</v>
      </c>
      <c r="H743" s="3" t="s">
        <v>3147</v>
      </c>
      <c r="I743" s="3" t="s">
        <v>3148</v>
      </c>
      <c r="J743" s="4">
        <v>5.0498339999999997</v>
      </c>
      <c r="K743" s="4">
        <v>-0.50346100000000005</v>
      </c>
      <c r="L743" s="4">
        <v>-1.1875</v>
      </c>
      <c r="M743" s="4">
        <v>2.5957170000000001</v>
      </c>
      <c r="N743" s="4">
        <v>30.403846000000001</v>
      </c>
      <c r="O743" s="4">
        <v>4.9607780000000004</v>
      </c>
      <c r="P743" s="4">
        <v>2.4060260000000002</v>
      </c>
      <c r="Q743" s="4">
        <v>7.1477079999999997</v>
      </c>
      <c r="R743" s="4">
        <v>7.798559</v>
      </c>
      <c r="S743" s="3" t="s">
        <v>5257</v>
      </c>
      <c r="T743" s="4">
        <v>15.81</v>
      </c>
      <c r="U743" s="4">
        <v>1280.13018231</v>
      </c>
      <c r="V743" s="10">
        <v>1910.6015520000001</v>
      </c>
      <c r="W743" s="4">
        <v>10.373181530676799</v>
      </c>
      <c r="X743" s="4">
        <v>17.07</v>
      </c>
      <c r="Y743" s="4">
        <v>14.2605</v>
      </c>
      <c r="Z743" s="4">
        <v>30.403846000000001</v>
      </c>
      <c r="AA743" s="10">
        <v>17.931269139099999</v>
      </c>
      <c r="AB743" s="10">
        <v>26.401482891600001</v>
      </c>
      <c r="AC743" s="4">
        <v>5.8785639999999999</v>
      </c>
      <c r="AD743" s="4">
        <v>5.9733663984812999</v>
      </c>
      <c r="AE743" s="4">
        <v>5.9816984221459997</v>
      </c>
      <c r="AF743" s="4">
        <v>7.1477079999999997</v>
      </c>
      <c r="AG743" s="4">
        <v>7.3062793645767998</v>
      </c>
      <c r="AH743" s="4">
        <v>7.2205258984476002</v>
      </c>
      <c r="AI743" s="4">
        <v>2.4060260000000002</v>
      </c>
      <c r="AJ743" s="4">
        <v>2.4060260000000002</v>
      </c>
    </row>
    <row r="744" spans="1:36" x14ac:dyDescent="0.3">
      <c r="A744" s="1" t="s">
        <v>927</v>
      </c>
      <c r="B744" s="2">
        <v>4416726</v>
      </c>
      <c r="C744" s="3" t="s">
        <v>2935</v>
      </c>
      <c r="D744" s="4">
        <v>1280.2430306399999</v>
      </c>
      <c r="E744" s="3" t="s">
        <v>2920</v>
      </c>
      <c r="F744" s="3" t="s">
        <v>2960</v>
      </c>
      <c r="G744" s="3" t="s">
        <v>3330</v>
      </c>
      <c r="H744" s="3" t="s">
        <v>3330</v>
      </c>
      <c r="I744" s="3" t="s">
        <v>2949</v>
      </c>
      <c r="J744" s="4">
        <v>-66.303360999999995</v>
      </c>
      <c r="K744" s="4">
        <v>-62.013652</v>
      </c>
      <c r="L744" s="4">
        <v>-13.921113999999999</v>
      </c>
      <c r="M744" s="4">
        <v>-2.4539879999999998</v>
      </c>
      <c r="N744" s="4" t="s">
        <v>2924</v>
      </c>
      <c r="O744" s="4">
        <v>17.638669</v>
      </c>
      <c r="P744" s="4">
        <v>1.2324219999999999</v>
      </c>
      <c r="Q744" s="4">
        <v>15.368359999999999</v>
      </c>
      <c r="R744" s="4">
        <v>24.539705999999999</v>
      </c>
      <c r="S744" s="3" t="s">
        <v>4669</v>
      </c>
      <c r="T744" s="5">
        <v>11.13</v>
      </c>
      <c r="U744" s="4">
        <v>1280.2430306399999</v>
      </c>
      <c r="V744" s="10">
        <v>2006.0320300000001</v>
      </c>
      <c r="W744" s="4">
        <v>0</v>
      </c>
      <c r="X744" s="4">
        <v>35</v>
      </c>
      <c r="Y744" s="5">
        <v>10.53</v>
      </c>
      <c r="Z744" s="4" t="s">
        <v>2924</v>
      </c>
      <c r="AA744" s="10">
        <v>13.5138416707</v>
      </c>
      <c r="AB744" s="10">
        <v>14.774205538</v>
      </c>
      <c r="AC744" s="4">
        <v>0.814052</v>
      </c>
      <c r="AD744" s="4">
        <v>0.7070941453681</v>
      </c>
      <c r="AE744" s="4">
        <v>0.78370027820020005</v>
      </c>
      <c r="AF744" s="4">
        <v>15.368359999999999</v>
      </c>
      <c r="AG744" s="4">
        <v>10.6614683360509</v>
      </c>
      <c r="AH744" s="4">
        <v>12.0753770199372</v>
      </c>
      <c r="AI744" s="4">
        <v>1.2324219999999999</v>
      </c>
      <c r="AJ744" s="4" t="s">
        <v>2924</v>
      </c>
    </row>
    <row r="745" spans="1:36" x14ac:dyDescent="0.3">
      <c r="A745" s="1" t="s">
        <v>991</v>
      </c>
      <c r="B745" s="2">
        <v>5727293</v>
      </c>
      <c r="C745" s="3" t="s">
        <v>2940</v>
      </c>
      <c r="D745" s="4">
        <v>1283.5622104199999</v>
      </c>
      <c r="E745" s="3" t="s">
        <v>2930</v>
      </c>
      <c r="F745" s="3" t="s">
        <v>2953</v>
      </c>
      <c r="G745" s="3" t="s">
        <v>2954</v>
      </c>
      <c r="H745" s="3" t="s">
        <v>2955</v>
      </c>
      <c r="I745" s="3"/>
      <c r="J745" s="4">
        <v>16.687239999999999</v>
      </c>
      <c r="K745" s="4">
        <v>1.2413400000000001</v>
      </c>
      <c r="L745" s="4">
        <v>-6.4704389999999998</v>
      </c>
      <c r="M745" s="5">
        <v>0.266845</v>
      </c>
      <c r="N745" s="4" t="s">
        <v>2934</v>
      </c>
      <c r="O745" s="4" t="s">
        <v>2934</v>
      </c>
      <c r="P745" s="4" t="s">
        <v>2934</v>
      </c>
      <c r="Q745" s="4" t="s">
        <v>2934</v>
      </c>
      <c r="R745" s="4" t="s">
        <v>2934</v>
      </c>
      <c r="S745" s="3" t="s">
        <v>4733</v>
      </c>
      <c r="T745" s="4">
        <v>105.21</v>
      </c>
      <c r="U745" s="4">
        <v>1283.5622104199999</v>
      </c>
      <c r="V745" s="10" t="s">
        <v>2934</v>
      </c>
      <c r="W745" s="4">
        <v>1.59285816040648</v>
      </c>
      <c r="X745" s="4">
        <v>113.17</v>
      </c>
      <c r="Y745" s="4">
        <v>88.035300000000007</v>
      </c>
      <c r="Z745" s="4" t="s">
        <v>2934</v>
      </c>
      <c r="AA745" s="10" t="s">
        <v>2934</v>
      </c>
      <c r="AB745" s="10" t="s">
        <v>2934</v>
      </c>
      <c r="AC745" s="4" t="s">
        <v>2934</v>
      </c>
      <c r="AD745" s="4" t="s">
        <v>2934</v>
      </c>
      <c r="AE745" s="4" t="s">
        <v>2934</v>
      </c>
      <c r="AF745" s="4" t="s">
        <v>2934</v>
      </c>
      <c r="AG745" s="4" t="s">
        <v>2934</v>
      </c>
      <c r="AH745" s="4" t="s">
        <v>2934</v>
      </c>
      <c r="AI745" s="4" t="s">
        <v>2934</v>
      </c>
      <c r="AJ745" s="4" t="s">
        <v>2934</v>
      </c>
    </row>
    <row r="746" spans="1:36" x14ac:dyDescent="0.3">
      <c r="A746" s="1" t="s">
        <v>1573</v>
      </c>
      <c r="B746" s="2">
        <v>4913013</v>
      </c>
      <c r="C746" s="3" t="s">
        <v>2935</v>
      </c>
      <c r="D746" s="4">
        <v>1283.8584409600001</v>
      </c>
      <c r="E746" s="3" t="s">
        <v>2925</v>
      </c>
      <c r="F746" s="3" t="s">
        <v>2996</v>
      </c>
      <c r="G746" s="3" t="s">
        <v>3230</v>
      </c>
      <c r="H746" s="3" t="s">
        <v>3428</v>
      </c>
      <c r="I746" s="3" t="s">
        <v>3429</v>
      </c>
      <c r="J746" s="4">
        <v>-63.469622000000001</v>
      </c>
      <c r="K746" s="4">
        <v>-32.294618</v>
      </c>
      <c r="L746" s="4">
        <v>-24.006359</v>
      </c>
      <c r="M746" s="4">
        <v>-1.3415889999999999</v>
      </c>
      <c r="N746" s="4" t="s">
        <v>2924</v>
      </c>
      <c r="O746" s="4">
        <v>5.3199779999999999</v>
      </c>
      <c r="P746" s="4">
        <v>1.7325120000000001</v>
      </c>
      <c r="Q746" s="4">
        <v>6.0644220000000004</v>
      </c>
      <c r="R746" s="4">
        <v>11.176075000000001</v>
      </c>
      <c r="S746" s="3" t="s">
        <v>5314</v>
      </c>
      <c r="T746" s="4">
        <v>9.56</v>
      </c>
      <c r="U746" s="4">
        <v>1283.8584409600001</v>
      </c>
      <c r="V746" s="10">
        <v>3083.7584400000001</v>
      </c>
      <c r="W746" s="4">
        <v>2.0920502092050199</v>
      </c>
      <c r="X746" s="4">
        <v>26.84</v>
      </c>
      <c r="Y746" s="5">
        <v>9.3949999999999996</v>
      </c>
      <c r="Z746" s="4" t="s">
        <v>2924</v>
      </c>
      <c r="AA746" s="10" t="s">
        <v>2934</v>
      </c>
      <c r="AB746" s="10">
        <v>9.1483253587999993</v>
      </c>
      <c r="AC746" s="4">
        <v>0.69418100000000005</v>
      </c>
      <c r="AD746" s="4" t="s">
        <v>2934</v>
      </c>
      <c r="AE746" s="4">
        <v>0.7077941527928</v>
      </c>
      <c r="AF746" s="4">
        <v>6.0644220000000004</v>
      </c>
      <c r="AG746" s="4">
        <v>7.2684432692926002</v>
      </c>
      <c r="AH746" s="4">
        <v>7.6300058887278004</v>
      </c>
      <c r="AI746" s="4">
        <v>1.7325120000000001</v>
      </c>
      <c r="AJ746" s="4" t="s">
        <v>2924</v>
      </c>
    </row>
    <row r="747" spans="1:36" x14ac:dyDescent="0.3">
      <c r="A747" s="1" t="s">
        <v>2680</v>
      </c>
      <c r="B747" s="2">
        <v>11139662</v>
      </c>
      <c r="C747" s="3" t="s">
        <v>2935</v>
      </c>
      <c r="D747" s="4">
        <v>1285.10952894</v>
      </c>
      <c r="E747" s="3" t="s">
        <v>3006</v>
      </c>
      <c r="F747" s="3" t="s">
        <v>3007</v>
      </c>
      <c r="G747" s="3" t="s">
        <v>3008</v>
      </c>
      <c r="H747" s="3" t="s">
        <v>3009</v>
      </c>
      <c r="I747" s="3" t="s">
        <v>3711</v>
      </c>
      <c r="J747" s="4">
        <v>-4.1256159999999999</v>
      </c>
      <c r="K747" s="4">
        <v>-12.968139000000001</v>
      </c>
      <c r="L747" s="4">
        <v>-8.5731059999999992</v>
      </c>
      <c r="M747" s="4">
        <v>-1.7045459999999999</v>
      </c>
      <c r="N747" s="4" t="s">
        <v>2924</v>
      </c>
      <c r="O747" s="4">
        <v>49.116719000000003</v>
      </c>
      <c r="P747" s="4">
        <v>1.8740969999999999</v>
      </c>
      <c r="Q747" s="4">
        <v>17.841785000000002</v>
      </c>
      <c r="R747" s="4">
        <v>18.041495999999999</v>
      </c>
      <c r="S747" s="3" t="s">
        <v>6418</v>
      </c>
      <c r="T747" s="4">
        <v>15.57</v>
      </c>
      <c r="U747" s="4">
        <v>1285.10952894</v>
      </c>
      <c r="V747" s="10">
        <v>2787.5915279999999</v>
      </c>
      <c r="W747" s="4">
        <v>1.56711624919717</v>
      </c>
      <c r="X747" s="4">
        <v>20.04</v>
      </c>
      <c r="Y747" s="5">
        <v>14.17</v>
      </c>
      <c r="Z747" s="4" t="s">
        <v>2924</v>
      </c>
      <c r="AA747" s="10">
        <v>19.360855508499998</v>
      </c>
      <c r="AB747" s="10">
        <v>21.1290541457</v>
      </c>
      <c r="AC747" s="5">
        <v>1.9626300000000001</v>
      </c>
      <c r="AD747" s="4">
        <v>1.9130247266539999</v>
      </c>
      <c r="AE747" s="4">
        <v>1.9590273676448999</v>
      </c>
      <c r="AF747" s="4">
        <v>17.841785000000002</v>
      </c>
      <c r="AG747" s="4">
        <v>12.9559244765281</v>
      </c>
      <c r="AH747" s="4">
        <v>13.954851383084399</v>
      </c>
      <c r="AI747" s="4">
        <v>1.8740969999999999</v>
      </c>
      <c r="AJ747" s="4" t="s">
        <v>2924</v>
      </c>
    </row>
    <row r="748" spans="1:36" x14ac:dyDescent="0.3">
      <c r="A748" s="1" t="s">
        <v>382</v>
      </c>
      <c r="B748" s="2">
        <v>5736201</v>
      </c>
      <c r="C748" s="3" t="s">
        <v>2935</v>
      </c>
      <c r="D748" s="4">
        <v>1285.33510338</v>
      </c>
      <c r="E748" s="3" t="s">
        <v>2930</v>
      </c>
      <c r="F748" s="3" t="s">
        <v>2953</v>
      </c>
      <c r="G748" s="3" t="s">
        <v>2954</v>
      </c>
      <c r="H748" s="3" t="s">
        <v>2955</v>
      </c>
      <c r="I748" s="3"/>
      <c r="J748" s="4">
        <v>9.9821749999999998</v>
      </c>
      <c r="K748" s="4">
        <v>5.7412169999999998</v>
      </c>
      <c r="L748" s="4">
        <v>0.76211200000000001</v>
      </c>
      <c r="M748" s="4">
        <v>1.53593</v>
      </c>
      <c r="N748" s="4" t="s">
        <v>2934</v>
      </c>
      <c r="O748" s="4" t="s">
        <v>2934</v>
      </c>
      <c r="P748" s="4" t="s">
        <v>2934</v>
      </c>
      <c r="Q748" s="4" t="s">
        <v>2934</v>
      </c>
      <c r="R748" s="4" t="s">
        <v>2934</v>
      </c>
      <c r="S748" s="3" t="s">
        <v>4127</v>
      </c>
      <c r="T748" s="4">
        <v>37.020000000000003</v>
      </c>
      <c r="U748" s="4">
        <v>1285.33510338</v>
      </c>
      <c r="V748" s="10" t="s">
        <v>2934</v>
      </c>
      <c r="W748" s="4">
        <v>8.1037277147487803</v>
      </c>
      <c r="X748" s="4">
        <v>39.01</v>
      </c>
      <c r="Y748" s="4">
        <v>31.38</v>
      </c>
      <c r="Z748" s="4" t="s">
        <v>2934</v>
      </c>
      <c r="AA748" s="10" t="s">
        <v>2934</v>
      </c>
      <c r="AB748" s="10" t="s">
        <v>2934</v>
      </c>
      <c r="AC748" s="4" t="s">
        <v>2934</v>
      </c>
      <c r="AD748" s="4" t="s">
        <v>2934</v>
      </c>
      <c r="AE748" s="4" t="s">
        <v>2934</v>
      </c>
      <c r="AF748" s="4" t="s">
        <v>2934</v>
      </c>
      <c r="AG748" s="4" t="s">
        <v>2934</v>
      </c>
      <c r="AH748" s="4" t="s">
        <v>2934</v>
      </c>
      <c r="AI748" s="4" t="s">
        <v>2934</v>
      </c>
      <c r="AJ748" s="4" t="s">
        <v>2934</v>
      </c>
    </row>
    <row r="749" spans="1:36" x14ac:dyDescent="0.3">
      <c r="A749" s="1" t="s">
        <v>452</v>
      </c>
      <c r="B749" s="2">
        <v>1021230</v>
      </c>
      <c r="C749" s="3" t="s">
        <v>2935</v>
      </c>
      <c r="D749" s="4">
        <v>1285.3955078399999</v>
      </c>
      <c r="E749" s="3" t="s">
        <v>2930</v>
      </c>
      <c r="F749" s="3" t="s">
        <v>2931</v>
      </c>
      <c r="G749" s="3" t="s">
        <v>2931</v>
      </c>
      <c r="H749" s="3" t="s">
        <v>2932</v>
      </c>
      <c r="I749" s="3" t="s">
        <v>2933</v>
      </c>
      <c r="J749" s="4">
        <v>22.920203999999998</v>
      </c>
      <c r="K749" s="4">
        <v>10.703364000000001</v>
      </c>
      <c r="L749" s="4">
        <v>-8.1218269999999997</v>
      </c>
      <c r="M749" s="4">
        <v>-0.88980199999999998</v>
      </c>
      <c r="N749" s="4">
        <v>10.5309090909091</v>
      </c>
      <c r="O749" s="4">
        <v>10.961392999999999</v>
      </c>
      <c r="P749" s="4">
        <v>1.1724699999999999</v>
      </c>
      <c r="Q749" s="4" t="s">
        <v>2934</v>
      </c>
      <c r="R749" s="4" t="s">
        <v>2934</v>
      </c>
      <c r="S749" s="3" t="s">
        <v>4195</v>
      </c>
      <c r="T749" s="4">
        <v>28.96</v>
      </c>
      <c r="U749" s="4">
        <v>1285.3955078399999</v>
      </c>
      <c r="V749" s="10" t="s">
        <v>2934</v>
      </c>
      <c r="W749" s="4">
        <v>1.24309392265193</v>
      </c>
      <c r="X749" s="4">
        <v>32.89</v>
      </c>
      <c r="Y749" s="4">
        <v>19.7</v>
      </c>
      <c r="Z749" s="4">
        <v>10.500363</v>
      </c>
      <c r="AA749" s="10">
        <v>11.615128544399999</v>
      </c>
      <c r="AB749" s="10">
        <v>10.772487008600001</v>
      </c>
      <c r="AC749" s="4" t="s">
        <v>2934</v>
      </c>
      <c r="AD749" s="4" t="s">
        <v>2934</v>
      </c>
      <c r="AE749" s="4" t="s">
        <v>2934</v>
      </c>
      <c r="AF749" s="4" t="s">
        <v>2934</v>
      </c>
      <c r="AG749" s="4" t="s">
        <v>2934</v>
      </c>
      <c r="AH749" s="4" t="s">
        <v>2934</v>
      </c>
      <c r="AI749" s="4">
        <v>1.1724699999999999</v>
      </c>
      <c r="AJ749" s="4">
        <v>1.4331670000000001</v>
      </c>
    </row>
    <row r="750" spans="1:36" x14ac:dyDescent="0.3">
      <c r="A750" s="1" t="s">
        <v>911</v>
      </c>
      <c r="B750" s="2">
        <v>9956430</v>
      </c>
      <c r="C750" s="3" t="s">
        <v>2956</v>
      </c>
      <c r="D750" s="4">
        <v>1286.22274502</v>
      </c>
      <c r="E750" s="3" t="s">
        <v>2920</v>
      </c>
      <c r="F750" s="3" t="s">
        <v>2960</v>
      </c>
      <c r="G750" s="3" t="s">
        <v>2961</v>
      </c>
      <c r="H750" s="3" t="s">
        <v>3085</v>
      </c>
      <c r="I750" s="3" t="s">
        <v>3106</v>
      </c>
      <c r="J750" s="4">
        <v>77.443027999999998</v>
      </c>
      <c r="K750" s="4">
        <v>-2.338435</v>
      </c>
      <c r="L750" s="4">
        <v>-0.28217900000000001</v>
      </c>
      <c r="M750" s="4">
        <v>14.821294999999999</v>
      </c>
      <c r="N750" s="4" t="s">
        <v>2924</v>
      </c>
      <c r="O750" s="4" t="s">
        <v>2924</v>
      </c>
      <c r="P750" s="4">
        <v>39.264957000000003</v>
      </c>
      <c r="Q750" s="4" t="s">
        <v>2924</v>
      </c>
      <c r="R750" s="4" t="s">
        <v>2924</v>
      </c>
      <c r="S750" s="3" t="s">
        <v>4654</v>
      </c>
      <c r="T750" s="4">
        <v>45.94</v>
      </c>
      <c r="U750" s="4">
        <v>1286.22274502</v>
      </c>
      <c r="V750" s="10">
        <v>1445.858745</v>
      </c>
      <c r="W750" s="4">
        <v>0</v>
      </c>
      <c r="X750" s="4">
        <v>60.12</v>
      </c>
      <c r="Y750" s="4">
        <v>24.42</v>
      </c>
      <c r="Z750" s="4" t="s">
        <v>2924</v>
      </c>
      <c r="AA750" s="10" t="s">
        <v>2924</v>
      </c>
      <c r="AB750" s="10" t="s">
        <v>2924</v>
      </c>
      <c r="AC750" s="4">
        <v>9.4456740000000003</v>
      </c>
      <c r="AD750" s="4">
        <v>7.4640415642153997</v>
      </c>
      <c r="AE750" s="4">
        <v>8.6992436333636007</v>
      </c>
      <c r="AF750" s="4" t="s">
        <v>2924</v>
      </c>
      <c r="AG750" s="4" t="s">
        <v>2924</v>
      </c>
      <c r="AH750" s="4" t="s">
        <v>2924</v>
      </c>
      <c r="AI750" s="4">
        <v>39.264957000000003</v>
      </c>
      <c r="AJ750" s="4">
        <v>57.210461000000002</v>
      </c>
    </row>
    <row r="751" spans="1:36" x14ac:dyDescent="0.3">
      <c r="A751" s="1" t="s">
        <v>775</v>
      </c>
      <c r="B751" s="2">
        <v>4913589</v>
      </c>
      <c r="C751" s="3" t="s">
        <v>2935</v>
      </c>
      <c r="D751" s="4">
        <v>1286.4624799999999</v>
      </c>
      <c r="E751" s="3" t="s">
        <v>3006</v>
      </c>
      <c r="F751" s="3" t="s">
        <v>3007</v>
      </c>
      <c r="G751" s="3" t="s">
        <v>3008</v>
      </c>
      <c r="H751" s="3" t="s">
        <v>3009</v>
      </c>
      <c r="I751" s="3" t="s">
        <v>3398</v>
      </c>
      <c r="J751" s="4">
        <v>10.170871</v>
      </c>
      <c r="K751" s="4">
        <v>-19.500595000000001</v>
      </c>
      <c r="L751" s="4">
        <v>-9.9135059999999999</v>
      </c>
      <c r="M751" s="4">
        <v>-1.167883</v>
      </c>
      <c r="N751" s="4">
        <v>8.6739270000000008</v>
      </c>
      <c r="O751" s="4">
        <v>7.4641679999999999</v>
      </c>
      <c r="P751" s="4">
        <v>0.92555900000000002</v>
      </c>
      <c r="Q751" s="4">
        <v>5.5312929999999998</v>
      </c>
      <c r="R751" s="4">
        <v>12.479841</v>
      </c>
      <c r="S751" s="3" t="s">
        <v>4518</v>
      </c>
      <c r="T751" s="4">
        <v>13.54</v>
      </c>
      <c r="U751" s="4">
        <v>1286.4624799999999</v>
      </c>
      <c r="V751" s="10">
        <v>2473.5044800000001</v>
      </c>
      <c r="W751" s="4">
        <v>2.3633677991137398</v>
      </c>
      <c r="X751" s="4">
        <v>17.12</v>
      </c>
      <c r="Y751" s="4">
        <v>10.71</v>
      </c>
      <c r="Z751" s="4">
        <v>6.9046399999999997</v>
      </c>
      <c r="AA751" s="10">
        <v>10.226586102700001</v>
      </c>
      <c r="AB751" s="10">
        <v>11.0346850958</v>
      </c>
      <c r="AC751" s="4">
        <v>0.29516300000000001</v>
      </c>
      <c r="AD751" s="4">
        <v>0.29777091994330002</v>
      </c>
      <c r="AE751" s="4">
        <v>0.29675619409109999</v>
      </c>
      <c r="AF751" s="4">
        <v>5.5312929999999998</v>
      </c>
      <c r="AG751" s="4">
        <v>6.5034530683438003</v>
      </c>
      <c r="AH751" s="4">
        <v>6.4606685216557</v>
      </c>
      <c r="AI751" s="4">
        <v>0.92555900000000002</v>
      </c>
      <c r="AJ751" s="4">
        <v>2.0930589999999998</v>
      </c>
    </row>
    <row r="752" spans="1:36" x14ac:dyDescent="0.3">
      <c r="A752" s="1" t="s">
        <v>1472</v>
      </c>
      <c r="B752" s="2">
        <v>4899055</v>
      </c>
      <c r="C752" s="3" t="s">
        <v>2935</v>
      </c>
      <c r="D752" s="4">
        <v>1286.59626957</v>
      </c>
      <c r="E752" s="3" t="s">
        <v>2976</v>
      </c>
      <c r="F752" s="3" t="s">
        <v>2977</v>
      </c>
      <c r="G752" s="3" t="s">
        <v>3269</v>
      </c>
      <c r="H752" s="3" t="s">
        <v>3269</v>
      </c>
      <c r="I752" s="3" t="s">
        <v>3386</v>
      </c>
      <c r="J752" s="4">
        <v>-10.464433</v>
      </c>
      <c r="K752" s="4">
        <v>-13.219372999999999</v>
      </c>
      <c r="L752" s="4">
        <v>-9.1288780000000003</v>
      </c>
      <c r="M752" s="4">
        <v>-0.84635400000000005</v>
      </c>
      <c r="N752" s="4" t="s">
        <v>2924</v>
      </c>
      <c r="O752" s="4">
        <v>8.9064329999999998</v>
      </c>
      <c r="P752" s="4">
        <v>0.68326600000000004</v>
      </c>
      <c r="Q752" s="4">
        <v>18.124219</v>
      </c>
      <c r="R752" s="4">
        <v>13.073135000000001</v>
      </c>
      <c r="S752" s="3" t="s">
        <v>5213</v>
      </c>
      <c r="T752" s="4">
        <v>15.23</v>
      </c>
      <c r="U752" s="4">
        <v>1286.59626957</v>
      </c>
      <c r="V752" s="10">
        <v>4290.9722689999999</v>
      </c>
      <c r="W752" s="4">
        <v>4.5961917268548902</v>
      </c>
      <c r="X752" s="4">
        <v>18.86</v>
      </c>
      <c r="Y752" s="4">
        <v>13.645</v>
      </c>
      <c r="Z752" s="4" t="s">
        <v>2924</v>
      </c>
      <c r="AA752" s="10" t="s">
        <v>2934</v>
      </c>
      <c r="AB752" s="10" t="s">
        <v>2924</v>
      </c>
      <c r="AC752" s="4">
        <v>7.567399</v>
      </c>
      <c r="AD752" s="4">
        <v>9.1839545987382003</v>
      </c>
      <c r="AE752" s="4">
        <v>9.1050960412416</v>
      </c>
      <c r="AF752" s="4">
        <v>18.124219</v>
      </c>
      <c r="AG752" s="4">
        <v>19.377820579459701</v>
      </c>
      <c r="AH752" s="4">
        <v>18.405525849829498</v>
      </c>
      <c r="AI752" s="4">
        <v>0.68326600000000004</v>
      </c>
      <c r="AJ752" s="4">
        <v>0.70155199999999995</v>
      </c>
    </row>
    <row r="753" spans="1:36" x14ac:dyDescent="0.3">
      <c r="A753" s="1" t="s">
        <v>2668</v>
      </c>
      <c r="B753" s="2">
        <v>13380637</v>
      </c>
      <c r="C753" s="3" t="s">
        <v>2919</v>
      </c>
      <c r="D753" s="4">
        <v>1287.71273722</v>
      </c>
      <c r="E753" s="3" t="s">
        <v>2930</v>
      </c>
      <c r="F753" s="3" t="s">
        <v>2953</v>
      </c>
      <c r="G753" s="3" t="s">
        <v>2954</v>
      </c>
      <c r="H753" s="3" t="s">
        <v>3244</v>
      </c>
      <c r="I753" s="3" t="s">
        <v>3155</v>
      </c>
      <c r="J753" s="4">
        <v>55.882353000000002</v>
      </c>
      <c r="K753" s="4">
        <v>50.436681</v>
      </c>
      <c r="L753" s="4">
        <v>19.410744999999999</v>
      </c>
      <c r="M753" s="4">
        <v>-2.820875</v>
      </c>
      <c r="N753" s="4" t="s">
        <v>2924</v>
      </c>
      <c r="O753" s="4" t="s">
        <v>2934</v>
      </c>
      <c r="P753" s="4">
        <v>2.0193430000000001</v>
      </c>
      <c r="Q753" s="4" t="s">
        <v>2934</v>
      </c>
      <c r="R753" s="4" t="s">
        <v>2934</v>
      </c>
      <c r="S753" s="3" t="s">
        <v>6406</v>
      </c>
      <c r="T753" s="4">
        <v>6.89</v>
      </c>
      <c r="U753" s="4">
        <v>1287.71273722</v>
      </c>
      <c r="V753" s="10" t="s">
        <v>2934</v>
      </c>
      <c r="W753" s="4">
        <v>0</v>
      </c>
      <c r="X753" s="4">
        <v>14.48</v>
      </c>
      <c r="Y753" s="5">
        <v>3.1</v>
      </c>
      <c r="Z753" s="4">
        <v>35.699482000000003</v>
      </c>
      <c r="AA753" s="10">
        <v>16.0718451131</v>
      </c>
      <c r="AB753" s="10">
        <v>19.710493191400001</v>
      </c>
      <c r="AC753" s="4" t="s">
        <v>2934</v>
      </c>
      <c r="AD753" s="4" t="s">
        <v>2934</v>
      </c>
      <c r="AE753" s="4" t="s">
        <v>2934</v>
      </c>
      <c r="AF753" s="4" t="s">
        <v>2934</v>
      </c>
      <c r="AG753" s="4" t="s">
        <v>2934</v>
      </c>
      <c r="AH753" s="4" t="s">
        <v>2934</v>
      </c>
      <c r="AI753" s="4">
        <v>2.0193430000000001</v>
      </c>
      <c r="AJ753" s="4">
        <v>2.0288569999999999</v>
      </c>
    </row>
    <row r="754" spans="1:36" x14ac:dyDescent="0.3">
      <c r="A754" s="1" t="s">
        <v>1224</v>
      </c>
      <c r="B754" s="2">
        <v>4561237</v>
      </c>
      <c r="C754" s="3" t="s">
        <v>2919</v>
      </c>
      <c r="D754" s="4">
        <v>1289.1019226400001</v>
      </c>
      <c r="E754" s="3" t="s">
        <v>3102</v>
      </c>
      <c r="F754" s="3" t="s">
        <v>3103</v>
      </c>
      <c r="G754" s="3" t="s">
        <v>3104</v>
      </c>
      <c r="H754" s="3" t="s">
        <v>3104</v>
      </c>
      <c r="I754" s="3" t="s">
        <v>3205</v>
      </c>
      <c r="J754" s="4">
        <v>7.7697839999999996</v>
      </c>
      <c r="K754" s="4">
        <v>1.0796220000000001</v>
      </c>
      <c r="L754" s="4">
        <v>12.801205</v>
      </c>
      <c r="M754" s="4">
        <v>1.9047620000000001</v>
      </c>
      <c r="N754" s="4">
        <v>7.663157</v>
      </c>
      <c r="O754" s="4">
        <v>9.1244540000000001</v>
      </c>
      <c r="P754" s="4">
        <v>0.79983300000000002</v>
      </c>
      <c r="Q754" s="4">
        <v>3.716615</v>
      </c>
      <c r="R754" s="4" t="s">
        <v>2924</v>
      </c>
      <c r="S754" s="3" t="s">
        <v>4966</v>
      </c>
      <c r="T754" s="4">
        <v>7.49</v>
      </c>
      <c r="U754" s="4">
        <v>1289.1019226400001</v>
      </c>
      <c r="V754" s="10">
        <v>1072.342492</v>
      </c>
      <c r="W754" s="4">
        <v>0</v>
      </c>
      <c r="X754" s="5">
        <v>8.19</v>
      </c>
      <c r="Y754" s="4">
        <v>4.79</v>
      </c>
      <c r="Z754" s="4">
        <v>7.663157</v>
      </c>
      <c r="AA754" s="10">
        <v>9.0228153576354</v>
      </c>
      <c r="AB754" s="10">
        <v>7.8942532652633997</v>
      </c>
      <c r="AC754" s="4">
        <v>0.68823000000000001</v>
      </c>
      <c r="AD754" s="4">
        <v>0.77322479300169999</v>
      </c>
      <c r="AE754" s="4">
        <v>0.74537502019790003</v>
      </c>
      <c r="AF754" s="4">
        <v>3.716615</v>
      </c>
      <c r="AG754" s="4">
        <v>5.1016772179391001</v>
      </c>
      <c r="AH754" s="4">
        <v>4.6299065339942</v>
      </c>
      <c r="AI754" s="4">
        <v>0.79983300000000002</v>
      </c>
      <c r="AJ754" s="4">
        <v>0.80077100000000001</v>
      </c>
    </row>
    <row r="755" spans="1:36" x14ac:dyDescent="0.3">
      <c r="A755" s="1" t="s">
        <v>788</v>
      </c>
      <c r="B755" s="2">
        <v>5733926</v>
      </c>
      <c r="C755" s="3" t="s">
        <v>2935</v>
      </c>
      <c r="D755" s="4">
        <v>1289.37330984</v>
      </c>
      <c r="E755" s="3" t="s">
        <v>2930</v>
      </c>
      <c r="F755" s="3" t="s">
        <v>2953</v>
      </c>
      <c r="G755" s="3" t="s">
        <v>2954</v>
      </c>
      <c r="H755" s="3" t="s">
        <v>2955</v>
      </c>
      <c r="I755" s="3"/>
      <c r="J755" s="4">
        <v>1.7973859999999999</v>
      </c>
      <c r="K755" s="4">
        <v>-3.9321510000000002</v>
      </c>
      <c r="L755" s="4">
        <v>-2.3510970000000002</v>
      </c>
      <c r="M755" s="5">
        <v>-8.0193E-2</v>
      </c>
      <c r="N755" s="4" t="s">
        <v>2934</v>
      </c>
      <c r="O755" s="4" t="s">
        <v>2934</v>
      </c>
      <c r="P755" s="4" t="s">
        <v>2934</v>
      </c>
      <c r="Q755" s="4" t="s">
        <v>2934</v>
      </c>
      <c r="R755" s="4" t="s">
        <v>2934</v>
      </c>
      <c r="S755" s="3" t="s">
        <v>4531</v>
      </c>
      <c r="T755" s="5">
        <v>12.46</v>
      </c>
      <c r="U755" s="4">
        <v>1289.37330984</v>
      </c>
      <c r="V755" s="10" t="s">
        <v>2934</v>
      </c>
      <c r="W755" s="4">
        <v>10.593900481540899</v>
      </c>
      <c r="X755" s="4">
        <v>13.2392</v>
      </c>
      <c r="Y755" s="4">
        <v>11.85</v>
      </c>
      <c r="Z755" s="4" t="s">
        <v>2934</v>
      </c>
      <c r="AA755" s="10" t="s">
        <v>2934</v>
      </c>
      <c r="AB755" s="10" t="s">
        <v>2934</v>
      </c>
      <c r="AC755" s="4" t="s">
        <v>2934</v>
      </c>
      <c r="AD755" s="4" t="s">
        <v>2934</v>
      </c>
      <c r="AE755" s="4" t="s">
        <v>2934</v>
      </c>
      <c r="AF755" s="4" t="s">
        <v>2934</v>
      </c>
      <c r="AG755" s="4" t="s">
        <v>2934</v>
      </c>
      <c r="AH755" s="4" t="s">
        <v>2934</v>
      </c>
      <c r="AI755" s="4" t="s">
        <v>2934</v>
      </c>
      <c r="AJ755" s="4" t="s">
        <v>2934</v>
      </c>
    </row>
    <row r="756" spans="1:36" x14ac:dyDescent="0.3">
      <c r="A756" s="1" t="s">
        <v>1982</v>
      </c>
      <c r="B756" s="2">
        <v>4070092</v>
      </c>
      <c r="C756" s="3" t="s">
        <v>2919</v>
      </c>
      <c r="D756" s="4">
        <v>1289.6705247299999</v>
      </c>
      <c r="E756" s="3" t="s">
        <v>2925</v>
      </c>
      <c r="F756" s="3" t="s">
        <v>2980</v>
      </c>
      <c r="G756" s="3" t="s">
        <v>2981</v>
      </c>
      <c r="H756" s="3" t="s">
        <v>3163</v>
      </c>
      <c r="I756" s="3" t="s">
        <v>3164</v>
      </c>
      <c r="J756" s="4">
        <v>-48.170012</v>
      </c>
      <c r="K756" s="4">
        <v>-25.368341999999998</v>
      </c>
      <c r="L756" s="4">
        <v>-20.598875</v>
      </c>
      <c r="M756" s="4">
        <v>1.5420199999999999</v>
      </c>
      <c r="N756" s="4">
        <v>13.657102999999999</v>
      </c>
      <c r="O756" s="4">
        <v>26.148246</v>
      </c>
      <c r="P756" s="4" t="s">
        <v>2924</v>
      </c>
      <c r="Q756" s="4">
        <v>7.1704020000000002</v>
      </c>
      <c r="R756" s="4">
        <v>18.563759999999998</v>
      </c>
      <c r="S756" s="3" t="s">
        <v>5721</v>
      </c>
      <c r="T756" s="4">
        <v>39.51</v>
      </c>
      <c r="U756" s="4">
        <v>1289.6705247299999</v>
      </c>
      <c r="V756" s="10">
        <v>2248.8765239999998</v>
      </c>
      <c r="W756" s="4">
        <v>4.6570488483928099</v>
      </c>
      <c r="X756" s="4">
        <v>78.67</v>
      </c>
      <c r="Y756" s="4">
        <v>38.248800000000003</v>
      </c>
      <c r="Z756" s="4">
        <v>13.657102999999999</v>
      </c>
      <c r="AA756" s="10">
        <v>17.325147993800002</v>
      </c>
      <c r="AB756" s="10">
        <v>17.841338077700001</v>
      </c>
      <c r="AC756" s="4">
        <v>1.0709249999999999</v>
      </c>
      <c r="AD756" s="4">
        <v>1.0879464176563001</v>
      </c>
      <c r="AE756" s="4">
        <v>1.0984599746904999</v>
      </c>
      <c r="AF756" s="4">
        <v>7.1704020000000002</v>
      </c>
      <c r="AG756" s="4">
        <v>10.5328318949226</v>
      </c>
      <c r="AH756" s="4">
        <v>10.4741234379647</v>
      </c>
      <c r="AI756" s="4" t="s">
        <v>2924</v>
      </c>
      <c r="AJ756" s="4" t="s">
        <v>2924</v>
      </c>
    </row>
    <row r="757" spans="1:36" x14ac:dyDescent="0.3">
      <c r="A757" s="1" t="s">
        <v>810</v>
      </c>
      <c r="B757" s="2">
        <v>4376766</v>
      </c>
      <c r="C757" s="3" t="s">
        <v>2919</v>
      </c>
      <c r="D757" s="4">
        <v>1291.6888709</v>
      </c>
      <c r="E757" s="3" t="s">
        <v>2936</v>
      </c>
      <c r="F757" s="3" t="s">
        <v>2937</v>
      </c>
      <c r="G757" s="3" t="s">
        <v>3037</v>
      </c>
      <c r="H757" s="3" t="s">
        <v>3037</v>
      </c>
      <c r="I757" s="3" t="s">
        <v>3407</v>
      </c>
      <c r="J757" s="4">
        <v>144.21365</v>
      </c>
      <c r="K757" s="4">
        <v>55.576560000000001</v>
      </c>
      <c r="L757" s="4">
        <v>12.847936000000001</v>
      </c>
      <c r="M757" s="4">
        <v>4.3357000000000001</v>
      </c>
      <c r="N757" s="4">
        <v>21.249676999999998</v>
      </c>
      <c r="O757" s="4">
        <v>14.357989999999999</v>
      </c>
      <c r="P757" s="4">
        <v>3.2103290000000002</v>
      </c>
      <c r="Q757" s="4">
        <v>9.6803270000000001</v>
      </c>
      <c r="R757" s="4">
        <v>18.534208</v>
      </c>
      <c r="S757" s="3" t="s">
        <v>4553</v>
      </c>
      <c r="T757" s="4">
        <v>82.3</v>
      </c>
      <c r="U757" s="4">
        <v>1291.6888709</v>
      </c>
      <c r="V757" s="10">
        <v>1831.3048699999999</v>
      </c>
      <c r="W757" s="4">
        <v>0</v>
      </c>
      <c r="X757" s="4">
        <v>83.5</v>
      </c>
      <c r="Y757" s="4">
        <v>30.08</v>
      </c>
      <c r="Z757" s="4">
        <v>21.249676999999998</v>
      </c>
      <c r="AA757" s="10">
        <v>19.595238095199999</v>
      </c>
      <c r="AB757" s="10">
        <v>20.221130221100001</v>
      </c>
      <c r="AC757" s="4">
        <v>1.053582</v>
      </c>
      <c r="AD757" s="4">
        <v>0.99962056222710005</v>
      </c>
      <c r="AE757" s="4">
        <v>1.0299802418448001</v>
      </c>
      <c r="AF757" s="4">
        <v>9.6803270000000001</v>
      </c>
      <c r="AG757" s="4">
        <v>9.3433921938775999</v>
      </c>
      <c r="AH757" s="4">
        <v>10.230753463687201</v>
      </c>
      <c r="AI757" s="4">
        <v>3.2103290000000002</v>
      </c>
      <c r="AJ757" s="4" t="s">
        <v>2924</v>
      </c>
    </row>
    <row r="758" spans="1:36" x14ac:dyDescent="0.3">
      <c r="A758" s="1" t="s">
        <v>765</v>
      </c>
      <c r="B758" s="2">
        <v>5733041</v>
      </c>
      <c r="C758" s="3" t="s">
        <v>2940</v>
      </c>
      <c r="D758" s="4">
        <v>1296.1761825599999</v>
      </c>
      <c r="E758" s="3" t="s">
        <v>2930</v>
      </c>
      <c r="F758" s="3" t="s">
        <v>2953</v>
      </c>
      <c r="G758" s="3" t="s">
        <v>2954</v>
      </c>
      <c r="H758" s="3" t="s">
        <v>2955</v>
      </c>
      <c r="I758" s="3"/>
      <c r="J758" s="4">
        <v>7.8449910000000003</v>
      </c>
      <c r="K758" s="4">
        <v>1.0069710000000001</v>
      </c>
      <c r="L758" s="4">
        <v>-2.9658769999999999</v>
      </c>
      <c r="M758" s="4">
        <v>0.142622</v>
      </c>
      <c r="N758" s="4" t="s">
        <v>2934</v>
      </c>
      <c r="O758" s="4" t="s">
        <v>2934</v>
      </c>
      <c r="P758" s="4" t="s">
        <v>2934</v>
      </c>
      <c r="Q758" s="4" t="s">
        <v>2934</v>
      </c>
      <c r="R758" s="4" t="s">
        <v>2934</v>
      </c>
      <c r="S758" s="3" t="s">
        <v>4508</v>
      </c>
      <c r="T758" s="4">
        <v>91.28</v>
      </c>
      <c r="U758" s="4">
        <v>1296.1761825599999</v>
      </c>
      <c r="V758" s="10" t="s">
        <v>2934</v>
      </c>
      <c r="W758" s="4">
        <v>1.05254163014899</v>
      </c>
      <c r="X758" s="4">
        <v>96.39</v>
      </c>
      <c r="Y758" s="4">
        <v>81.45</v>
      </c>
      <c r="Z758" s="4" t="s">
        <v>2934</v>
      </c>
      <c r="AA758" s="10" t="s">
        <v>2934</v>
      </c>
      <c r="AB758" s="10" t="s">
        <v>2934</v>
      </c>
      <c r="AC758" s="4" t="s">
        <v>2934</v>
      </c>
      <c r="AD758" s="4" t="s">
        <v>2934</v>
      </c>
      <c r="AE758" s="4" t="s">
        <v>2934</v>
      </c>
      <c r="AF758" s="4" t="s">
        <v>2934</v>
      </c>
      <c r="AG758" s="4" t="s">
        <v>2934</v>
      </c>
      <c r="AH758" s="4" t="s">
        <v>2934</v>
      </c>
      <c r="AI758" s="4" t="s">
        <v>2934</v>
      </c>
      <c r="AJ758" s="4" t="s">
        <v>2934</v>
      </c>
    </row>
    <row r="759" spans="1:36" x14ac:dyDescent="0.3">
      <c r="A759" s="1" t="s">
        <v>733</v>
      </c>
      <c r="B759" s="2">
        <v>27761804</v>
      </c>
      <c r="C759" s="3" t="s">
        <v>2919</v>
      </c>
      <c r="D759" s="4">
        <v>1297.8918037799999</v>
      </c>
      <c r="E759" s="3" t="s">
        <v>2920</v>
      </c>
      <c r="F759" s="3" t="s">
        <v>2921</v>
      </c>
      <c r="G759" s="3" t="s">
        <v>2941</v>
      </c>
      <c r="H759" s="3" t="s">
        <v>2941</v>
      </c>
      <c r="I759" s="3" t="s">
        <v>2942</v>
      </c>
      <c r="J759" s="4">
        <v>-11.849315000000001</v>
      </c>
      <c r="K759" s="4">
        <v>-9.1101700000000001</v>
      </c>
      <c r="L759" s="4">
        <v>-6.195335</v>
      </c>
      <c r="M759" s="4">
        <v>0.62548899999999996</v>
      </c>
      <c r="N759" s="4" t="s">
        <v>2924</v>
      </c>
      <c r="O759" s="4" t="s">
        <v>2924</v>
      </c>
      <c r="P759" s="4">
        <v>2.335753</v>
      </c>
      <c r="Q759" s="4" t="s">
        <v>2924</v>
      </c>
      <c r="R759" s="4" t="s">
        <v>2924</v>
      </c>
      <c r="S759" s="3" t="s">
        <v>4476</v>
      </c>
      <c r="T759" s="4">
        <v>12.87</v>
      </c>
      <c r="U759" s="4">
        <v>1297.8918037799999</v>
      </c>
      <c r="V759" s="10">
        <v>742.12380299999995</v>
      </c>
      <c r="W759" s="4">
        <v>0</v>
      </c>
      <c r="X759" s="4">
        <v>18.069900000000001</v>
      </c>
      <c r="Y759" s="5">
        <v>11.94</v>
      </c>
      <c r="Z759" s="4" t="s">
        <v>2924</v>
      </c>
      <c r="AA759" s="10" t="s">
        <v>2924</v>
      </c>
      <c r="AB759" s="10" t="s">
        <v>2924</v>
      </c>
      <c r="AC759" s="4">
        <v>7.2790780000000002</v>
      </c>
      <c r="AD759" s="4">
        <v>5.1471713867786999</v>
      </c>
      <c r="AE759" s="4">
        <v>6.5043064384521001</v>
      </c>
      <c r="AF759" s="4" t="s">
        <v>2924</v>
      </c>
      <c r="AG759" s="4" t="s">
        <v>2924</v>
      </c>
      <c r="AH759" s="4" t="s">
        <v>2924</v>
      </c>
      <c r="AI759" s="4">
        <v>2.335753</v>
      </c>
      <c r="AJ759" s="4">
        <v>2.4060570000000001</v>
      </c>
    </row>
    <row r="760" spans="1:36" x14ac:dyDescent="0.3">
      <c r="A760" s="1" t="s">
        <v>202</v>
      </c>
      <c r="B760" s="2">
        <v>100401140</v>
      </c>
      <c r="C760" s="3" t="s">
        <v>2919</v>
      </c>
      <c r="D760" s="4">
        <v>1301.30507756</v>
      </c>
      <c r="E760" s="3" t="s">
        <v>2925</v>
      </c>
      <c r="F760" s="3" t="s">
        <v>2926</v>
      </c>
      <c r="G760" s="3" t="s">
        <v>2927</v>
      </c>
      <c r="H760" s="3" t="s">
        <v>3177</v>
      </c>
      <c r="I760" s="3" t="s">
        <v>3178</v>
      </c>
      <c r="J760" s="4">
        <v>-21.856539999999999</v>
      </c>
      <c r="K760" s="4">
        <v>-27.258444999999998</v>
      </c>
      <c r="L760" s="4">
        <v>-8.3168319999999998</v>
      </c>
      <c r="M760" s="4">
        <v>-3.9419089999999999</v>
      </c>
      <c r="N760" s="4" t="s">
        <v>2934</v>
      </c>
      <c r="O760" s="4">
        <v>100.652174</v>
      </c>
      <c r="P760" s="4">
        <v>4.0578440000000002</v>
      </c>
      <c r="Q760" s="4">
        <v>7.0709299999999997</v>
      </c>
      <c r="R760" s="4" t="s">
        <v>2924</v>
      </c>
      <c r="S760" s="3" t="s">
        <v>3949</v>
      </c>
      <c r="T760" s="4">
        <v>9.26</v>
      </c>
      <c r="U760" s="4">
        <v>1301.30507756</v>
      </c>
      <c r="V760" s="10">
        <v>1639.593077</v>
      </c>
      <c r="W760" s="4">
        <v>0</v>
      </c>
      <c r="X760" s="4">
        <v>19.809999999999999</v>
      </c>
      <c r="Y760" s="5">
        <v>8.3000000000000007</v>
      </c>
      <c r="Z760" s="4" t="s">
        <v>2934</v>
      </c>
      <c r="AA760" s="10">
        <v>23.4074823053</v>
      </c>
      <c r="AB760" s="10">
        <v>22.2184898145</v>
      </c>
      <c r="AC760" s="4">
        <v>1.292948</v>
      </c>
      <c r="AD760" s="4">
        <v>1.2816105439879999</v>
      </c>
      <c r="AE760" s="4">
        <v>1.3234056373573</v>
      </c>
      <c r="AF760" s="4">
        <v>7.0709299999999997</v>
      </c>
      <c r="AG760" s="4">
        <v>12.962911156721001</v>
      </c>
      <c r="AH760" s="4">
        <v>13.6486295248008</v>
      </c>
      <c r="AI760" s="4">
        <v>4.0578440000000002</v>
      </c>
      <c r="AJ760" s="4">
        <v>4.2014519999999997</v>
      </c>
    </row>
    <row r="761" spans="1:36" x14ac:dyDescent="0.3">
      <c r="A761" s="1" t="s">
        <v>461</v>
      </c>
      <c r="B761" s="2">
        <v>29388582</v>
      </c>
      <c r="C761" s="3" t="s">
        <v>2935</v>
      </c>
      <c r="D761" s="4">
        <v>1301.4860154</v>
      </c>
      <c r="E761" s="3" t="s">
        <v>2936</v>
      </c>
      <c r="F761" s="3" t="s">
        <v>2937</v>
      </c>
      <c r="G761" s="3" t="s">
        <v>2951</v>
      </c>
      <c r="H761" s="3" t="s">
        <v>2951</v>
      </c>
      <c r="I761" s="3" t="s">
        <v>3294</v>
      </c>
      <c r="J761" s="4">
        <v>-2.5539679999999998</v>
      </c>
      <c r="K761" s="4">
        <v>-15.368366</v>
      </c>
      <c r="L761" s="4">
        <v>-4.1853509999999998</v>
      </c>
      <c r="M761" s="4">
        <v>-5.5964650000000002</v>
      </c>
      <c r="N761" s="4">
        <v>38.707729</v>
      </c>
      <c r="O761" s="4">
        <v>44.637883000000002</v>
      </c>
      <c r="P761" s="4">
        <v>4.334009</v>
      </c>
      <c r="Q761" s="4">
        <v>17.214966</v>
      </c>
      <c r="R761" s="4">
        <v>43.943243000000002</v>
      </c>
      <c r="S761" s="3" t="s">
        <v>4204</v>
      </c>
      <c r="T761" s="4">
        <v>32.049999999999997</v>
      </c>
      <c r="U761" s="4">
        <v>1301.4860154</v>
      </c>
      <c r="V761" s="10">
        <v>1431.149015</v>
      </c>
      <c r="W761" s="4">
        <v>1.0920436817472701</v>
      </c>
      <c r="X761" s="4">
        <v>40.28</v>
      </c>
      <c r="Y761" s="4">
        <v>29.184999999999999</v>
      </c>
      <c r="Z761" s="4">
        <v>38.707729</v>
      </c>
      <c r="AA761" s="10">
        <v>21.680308462399999</v>
      </c>
      <c r="AB761" s="10">
        <v>30.565436737599999</v>
      </c>
      <c r="AC761" s="4">
        <v>2.7726850000000001</v>
      </c>
      <c r="AD761" s="4">
        <v>2.3059776851007001</v>
      </c>
      <c r="AE761" s="4">
        <v>2.5377351088229001</v>
      </c>
      <c r="AF761" s="4">
        <v>17.214966</v>
      </c>
      <c r="AG761" s="4">
        <v>11.7643544705235</v>
      </c>
      <c r="AH761" s="4">
        <v>13.7682990840465</v>
      </c>
      <c r="AI761" s="4">
        <v>4.334009</v>
      </c>
      <c r="AJ761" s="4">
        <v>32.275931999999997</v>
      </c>
    </row>
    <row r="762" spans="1:36" x14ac:dyDescent="0.3">
      <c r="A762" s="1" t="s">
        <v>295</v>
      </c>
      <c r="B762" s="2">
        <v>4093941</v>
      </c>
      <c r="C762" s="3" t="s">
        <v>2935</v>
      </c>
      <c r="D762" s="4">
        <v>1301.52406</v>
      </c>
      <c r="E762" s="3" t="s">
        <v>2930</v>
      </c>
      <c r="F762" s="3" t="s">
        <v>2953</v>
      </c>
      <c r="G762" s="3" t="s">
        <v>2953</v>
      </c>
      <c r="H762" s="3" t="s">
        <v>3223</v>
      </c>
      <c r="I762" s="3" t="s">
        <v>2933</v>
      </c>
      <c r="J762" s="4">
        <v>43.007275999999997</v>
      </c>
      <c r="K762" s="4">
        <v>10.183743</v>
      </c>
      <c r="L762" s="4">
        <v>6.0233739999999996</v>
      </c>
      <c r="M762" s="4">
        <v>-1.8857459999999999</v>
      </c>
      <c r="N762" s="4">
        <v>6.4632810000000003</v>
      </c>
      <c r="O762" s="4" t="s">
        <v>2924</v>
      </c>
      <c r="P762" s="4">
        <v>0.99365300000000001</v>
      </c>
      <c r="Q762" s="4" t="s">
        <v>2934</v>
      </c>
      <c r="R762" s="4" t="s">
        <v>2934</v>
      </c>
      <c r="S762" s="3" t="s">
        <v>4040</v>
      </c>
      <c r="T762" s="4">
        <v>35.380000000000003</v>
      </c>
      <c r="U762" s="4">
        <v>1301.52406</v>
      </c>
      <c r="V762" s="10" t="s">
        <v>2934</v>
      </c>
      <c r="W762" s="4">
        <v>5.65291124929339</v>
      </c>
      <c r="X762" s="4">
        <v>36.58</v>
      </c>
      <c r="Y762" s="4">
        <v>22.93</v>
      </c>
      <c r="Z762" s="4">
        <v>6.4632810000000003</v>
      </c>
      <c r="AA762" s="10">
        <v>6.3633093525</v>
      </c>
      <c r="AB762" s="10">
        <v>6.3633093525</v>
      </c>
      <c r="AC762" s="4" t="s">
        <v>2934</v>
      </c>
      <c r="AD762" s="4" t="s">
        <v>2934</v>
      </c>
      <c r="AE762" s="4" t="s">
        <v>2934</v>
      </c>
      <c r="AF762" s="4" t="s">
        <v>2934</v>
      </c>
      <c r="AG762" s="4" t="s">
        <v>2934</v>
      </c>
      <c r="AH762" s="4" t="s">
        <v>2934</v>
      </c>
      <c r="AI762" s="4">
        <v>0.99365300000000001</v>
      </c>
      <c r="AJ762" s="4">
        <v>0.99600200000000005</v>
      </c>
    </row>
    <row r="763" spans="1:36" x14ac:dyDescent="0.3">
      <c r="A763" s="1" t="s">
        <v>532</v>
      </c>
      <c r="B763" s="2">
        <v>4047972</v>
      </c>
      <c r="C763" s="3" t="s">
        <v>2970</v>
      </c>
      <c r="D763" s="4">
        <v>1301.525138144</v>
      </c>
      <c r="E763" s="3" t="s">
        <v>2930</v>
      </c>
      <c r="F763" s="3" t="s">
        <v>2953</v>
      </c>
      <c r="G763" s="3" t="s">
        <v>2954</v>
      </c>
      <c r="H763" s="3" t="s">
        <v>2955</v>
      </c>
      <c r="I763" s="3" t="s">
        <v>3155</v>
      </c>
      <c r="J763" s="4">
        <v>21.387345</v>
      </c>
      <c r="K763" s="4">
        <v>0.10480399999999999</v>
      </c>
      <c r="L763" s="4">
        <v>-2.0762450000000001</v>
      </c>
      <c r="M763" s="4">
        <v>0.69844099999999998</v>
      </c>
      <c r="N763" s="4">
        <v>4.4426360000000003</v>
      </c>
      <c r="O763" s="4">
        <v>35.513554999999997</v>
      </c>
      <c r="P763" s="4">
        <v>0.87198299999999995</v>
      </c>
      <c r="Q763" s="4">
        <v>77.329324</v>
      </c>
      <c r="R763" s="4">
        <v>139.15514999999999</v>
      </c>
      <c r="S763" s="3" t="s">
        <v>4275</v>
      </c>
      <c r="T763" s="4">
        <v>45.847999999999999</v>
      </c>
      <c r="U763" s="4">
        <v>1301.525138144</v>
      </c>
      <c r="V763" s="10">
        <v>1304.1878079999999</v>
      </c>
      <c r="W763" s="4">
        <v>8.9425929157215105</v>
      </c>
      <c r="X763" s="4">
        <v>49.51</v>
      </c>
      <c r="Y763" s="4">
        <v>36.89</v>
      </c>
      <c r="Z763" s="4">
        <v>4.4426360000000003</v>
      </c>
      <c r="AA763" s="10" t="s">
        <v>2934</v>
      </c>
      <c r="AB763" s="10" t="s">
        <v>2934</v>
      </c>
      <c r="AC763" s="4">
        <v>55.794663</v>
      </c>
      <c r="AD763" s="4" t="s">
        <v>2934</v>
      </c>
      <c r="AE763" s="4" t="s">
        <v>2934</v>
      </c>
      <c r="AF763" s="4">
        <v>77.329324</v>
      </c>
      <c r="AG763" s="4">
        <v>12.726430452830188</v>
      </c>
      <c r="AH763" s="4">
        <v>12.726430452830188</v>
      </c>
      <c r="AI763" s="4">
        <v>0.87198299999999995</v>
      </c>
      <c r="AJ763" s="4">
        <v>0.87198299999999995</v>
      </c>
    </row>
    <row r="764" spans="1:36" x14ac:dyDescent="0.3">
      <c r="A764" s="1" t="s">
        <v>1045</v>
      </c>
      <c r="B764" s="2">
        <v>4359623</v>
      </c>
      <c r="C764" s="3" t="s">
        <v>2935</v>
      </c>
      <c r="D764" s="4">
        <v>1302.2176122000001</v>
      </c>
      <c r="E764" s="3" t="s">
        <v>2976</v>
      </c>
      <c r="F764" s="3" t="s">
        <v>3316</v>
      </c>
      <c r="G764" s="3" t="s">
        <v>3316</v>
      </c>
      <c r="H764" s="3" t="s">
        <v>3452</v>
      </c>
      <c r="I764" s="3" t="s">
        <v>3453</v>
      </c>
      <c r="J764" s="4">
        <v>-22.286059999999999</v>
      </c>
      <c r="K764" s="4">
        <v>-21.068795999999999</v>
      </c>
      <c r="L764" s="4">
        <v>-14.447404000000001</v>
      </c>
      <c r="M764" s="4">
        <v>-1.001541</v>
      </c>
      <c r="N764" s="5">
        <v>6.4249999999999998</v>
      </c>
      <c r="O764" s="4" t="s">
        <v>2924</v>
      </c>
      <c r="P764" s="4">
        <v>0.81662500000000005</v>
      </c>
      <c r="Q764" s="4">
        <v>6.2166370000000004</v>
      </c>
      <c r="R764" s="4">
        <v>7.7162369999999996</v>
      </c>
      <c r="S764" s="3" t="s">
        <v>4787</v>
      </c>
      <c r="T764" s="4">
        <v>25.7</v>
      </c>
      <c r="U764" s="4">
        <v>1302.2176122000001</v>
      </c>
      <c r="V764" s="10">
        <v>1538.617612</v>
      </c>
      <c r="W764" s="4">
        <v>0</v>
      </c>
      <c r="X764" s="4">
        <v>40.92</v>
      </c>
      <c r="Y764" s="4">
        <v>25.33</v>
      </c>
      <c r="Z764" s="5">
        <v>6.4249999999999998</v>
      </c>
      <c r="AA764" s="10">
        <v>6.7491622634999997</v>
      </c>
      <c r="AB764" s="10">
        <v>6.7491622634999997</v>
      </c>
      <c r="AC764" s="4">
        <v>1.0193570000000001</v>
      </c>
      <c r="AD764" s="4">
        <v>0.94241501735410005</v>
      </c>
      <c r="AE764" s="4">
        <v>0.94241501735410005</v>
      </c>
      <c r="AF764" s="4">
        <v>6.2166370000000004</v>
      </c>
      <c r="AG764" s="4">
        <v>5.9186544458967996</v>
      </c>
      <c r="AH764" s="4">
        <v>5.9186544458967996</v>
      </c>
      <c r="AI764" s="4">
        <v>0.81662500000000005</v>
      </c>
      <c r="AJ764" s="4">
        <v>0.81662500000000005</v>
      </c>
    </row>
    <row r="765" spans="1:36" x14ac:dyDescent="0.3">
      <c r="A765" s="1" t="s">
        <v>1783</v>
      </c>
      <c r="B765" s="2">
        <v>4964127</v>
      </c>
      <c r="C765" s="3" t="s">
        <v>2919</v>
      </c>
      <c r="D765" s="4">
        <v>1302.284414</v>
      </c>
      <c r="E765" s="3" t="s">
        <v>2945</v>
      </c>
      <c r="F765" s="3" t="s">
        <v>3021</v>
      </c>
      <c r="G765" s="3" t="s">
        <v>3027</v>
      </c>
      <c r="H765" s="3" t="s">
        <v>3028</v>
      </c>
      <c r="I765" s="3" t="s">
        <v>3181</v>
      </c>
      <c r="J765" s="4">
        <v>3.649635</v>
      </c>
      <c r="K765" s="4">
        <v>-13.224151000000001</v>
      </c>
      <c r="L765" s="4">
        <v>-8.763814</v>
      </c>
      <c r="M765" s="4">
        <v>-2.1769080000000001</v>
      </c>
      <c r="N765" s="4">
        <v>26.102941000000001</v>
      </c>
      <c r="O765" s="4">
        <v>29.608007000000001</v>
      </c>
      <c r="P765" s="4">
        <v>7.2910250000000003</v>
      </c>
      <c r="Q765" s="4">
        <v>20.619081000000001</v>
      </c>
      <c r="R765" s="4">
        <v>35.877253000000003</v>
      </c>
      <c r="S765" s="3" t="s">
        <v>5524</v>
      </c>
      <c r="T765" s="4">
        <v>35.5</v>
      </c>
      <c r="U765" s="4">
        <v>1302.284414</v>
      </c>
      <c r="V765" s="10">
        <v>1205.5564139999999</v>
      </c>
      <c r="W765" s="4">
        <v>1.40845070422535</v>
      </c>
      <c r="X765" s="4">
        <v>58.09</v>
      </c>
      <c r="Y765" s="4">
        <v>31.271000000000001</v>
      </c>
      <c r="Z765" s="4">
        <v>26.102941000000001</v>
      </c>
      <c r="AA765" s="10">
        <v>23.187459177000001</v>
      </c>
      <c r="AB765" s="10">
        <v>24.929775280800001</v>
      </c>
      <c r="AC765" s="4">
        <v>6.3069600000000001</v>
      </c>
      <c r="AD765" s="4">
        <v>5.7803817318756998</v>
      </c>
      <c r="AE765" s="4">
        <v>5.9456781997397998</v>
      </c>
      <c r="AF765" s="4">
        <v>20.619081000000001</v>
      </c>
      <c r="AG765" s="4">
        <v>18.178638633717899</v>
      </c>
      <c r="AH765" s="4">
        <v>19.072422994048399</v>
      </c>
      <c r="AI765" s="4">
        <v>7.2910250000000003</v>
      </c>
      <c r="AJ765" s="4">
        <v>7.4376699999999998</v>
      </c>
    </row>
    <row r="766" spans="1:36" x14ac:dyDescent="0.3">
      <c r="A766" s="1" t="s">
        <v>102</v>
      </c>
      <c r="B766" s="2">
        <v>4811748</v>
      </c>
      <c r="C766" s="3" t="s">
        <v>2919</v>
      </c>
      <c r="D766" s="4">
        <v>1302.8467252999999</v>
      </c>
      <c r="E766" s="3" t="s">
        <v>2920</v>
      </c>
      <c r="F766" s="3" t="s">
        <v>2960</v>
      </c>
      <c r="G766" s="3" t="s">
        <v>2961</v>
      </c>
      <c r="H766" s="3" t="s">
        <v>2962</v>
      </c>
      <c r="I766" s="3" t="s">
        <v>3106</v>
      </c>
      <c r="J766" s="4">
        <v>-39.179350999999997</v>
      </c>
      <c r="K766" s="4">
        <v>65.287769999999995</v>
      </c>
      <c r="L766" s="4">
        <v>-11.378978</v>
      </c>
      <c r="M766" s="4">
        <v>-1.71123</v>
      </c>
      <c r="N766" s="4" t="s">
        <v>2924</v>
      </c>
      <c r="O766" s="4" t="s">
        <v>2924</v>
      </c>
      <c r="P766" s="4" t="s">
        <v>2924</v>
      </c>
      <c r="Q766" s="4" t="s">
        <v>2924</v>
      </c>
      <c r="R766" s="4" t="s">
        <v>2924</v>
      </c>
      <c r="S766" s="3" t="s">
        <v>3849</v>
      </c>
      <c r="T766" s="5">
        <v>9.19</v>
      </c>
      <c r="U766" s="4">
        <v>1302.8467252999999</v>
      </c>
      <c r="V766" s="10">
        <v>1809.3277250000001</v>
      </c>
      <c r="W766" s="4">
        <v>0</v>
      </c>
      <c r="X766" s="4">
        <v>17.338999999999999</v>
      </c>
      <c r="Y766" s="4">
        <v>4.88</v>
      </c>
      <c r="Z766" s="4" t="s">
        <v>2924</v>
      </c>
      <c r="AA766" s="10" t="s">
        <v>2924</v>
      </c>
      <c r="AB766" s="10" t="s">
        <v>2924</v>
      </c>
      <c r="AC766" s="4">
        <v>3.1590790000000002</v>
      </c>
      <c r="AD766" s="4">
        <v>2.6025804535725001</v>
      </c>
      <c r="AE766" s="4">
        <v>2.9900346842343999</v>
      </c>
      <c r="AF766" s="4" t="s">
        <v>2924</v>
      </c>
      <c r="AG766" s="4">
        <v>31.1509959970731</v>
      </c>
      <c r="AH766" s="4">
        <v>66.961073943981205</v>
      </c>
      <c r="AI766" s="4" t="s">
        <v>2924</v>
      </c>
      <c r="AJ766" s="4" t="s">
        <v>2924</v>
      </c>
    </row>
    <row r="767" spans="1:36" x14ac:dyDescent="0.3">
      <c r="A767" s="1" t="s">
        <v>1603</v>
      </c>
      <c r="B767" s="2">
        <v>4996319</v>
      </c>
      <c r="C767" s="3" t="s">
        <v>2935</v>
      </c>
      <c r="D767" s="4">
        <v>1303.92761232</v>
      </c>
      <c r="E767" s="3" t="s">
        <v>2936</v>
      </c>
      <c r="F767" s="3" t="s">
        <v>2937</v>
      </c>
      <c r="G767" s="3" t="s">
        <v>3044</v>
      </c>
      <c r="H767" s="3" t="s">
        <v>3045</v>
      </c>
      <c r="I767" s="3" t="s">
        <v>3046</v>
      </c>
      <c r="J767" s="4">
        <v>-7.0068130000000002</v>
      </c>
      <c r="K767" s="4">
        <v>-3.2463350000000002</v>
      </c>
      <c r="L767" s="4">
        <v>-8.7448720000000009</v>
      </c>
      <c r="M767" s="4">
        <v>-2.0389849999999998</v>
      </c>
      <c r="N767" s="4">
        <v>19.985025</v>
      </c>
      <c r="O767" s="4">
        <v>19.741945999999999</v>
      </c>
      <c r="P767" s="4">
        <v>2.7092070000000001</v>
      </c>
      <c r="Q767" s="4">
        <v>12.189359</v>
      </c>
      <c r="R767" s="4">
        <v>22.979942999999999</v>
      </c>
      <c r="S767" s="3" t="s">
        <v>5344</v>
      </c>
      <c r="T767" s="5">
        <v>120.11</v>
      </c>
      <c r="U767" s="4">
        <v>1303.92761232</v>
      </c>
      <c r="V767" s="10">
        <v>1247.434612</v>
      </c>
      <c r="W767" s="4">
        <v>1.19890100740987</v>
      </c>
      <c r="X767" s="5">
        <v>135.19999999999999</v>
      </c>
      <c r="Y767" s="4">
        <v>109.27</v>
      </c>
      <c r="Z767" s="4">
        <v>19.985025</v>
      </c>
      <c r="AA767" s="10">
        <v>20.998251748200001</v>
      </c>
      <c r="AB767" s="10">
        <v>20.998251748200001</v>
      </c>
      <c r="AC767" s="4">
        <v>2.0548310000000001</v>
      </c>
      <c r="AD767" s="4">
        <v>1.8866421937316</v>
      </c>
      <c r="AE767" s="4">
        <v>1.8866421937316</v>
      </c>
      <c r="AF767" s="4">
        <v>12.189359</v>
      </c>
      <c r="AG767" s="4">
        <v>12.494962808634201</v>
      </c>
      <c r="AH767" s="4">
        <v>12.494962808634201</v>
      </c>
      <c r="AI767" s="4">
        <v>2.7092070000000001</v>
      </c>
      <c r="AJ767" s="4">
        <v>3.5085000000000002</v>
      </c>
    </row>
    <row r="768" spans="1:36" x14ac:dyDescent="0.3">
      <c r="A768" s="1" t="s">
        <v>220</v>
      </c>
      <c r="B768" s="2">
        <v>5262982</v>
      </c>
      <c r="C768" s="3" t="s">
        <v>2919</v>
      </c>
      <c r="D768" s="4">
        <v>1305.5488620000001</v>
      </c>
      <c r="E768" s="3" t="s">
        <v>2920</v>
      </c>
      <c r="F768" s="3" t="s">
        <v>2921</v>
      </c>
      <c r="G768" s="3" t="s">
        <v>3109</v>
      </c>
      <c r="H768" s="3" t="s">
        <v>3109</v>
      </c>
      <c r="I768" s="3" t="s">
        <v>3048</v>
      </c>
      <c r="J768" s="4">
        <v>-53.838678000000002</v>
      </c>
      <c r="K768" s="4">
        <v>-23.201294000000001</v>
      </c>
      <c r="L768" s="4">
        <v>-26.866821000000002</v>
      </c>
      <c r="M768" s="4">
        <v>2.8138529999999999</v>
      </c>
      <c r="N768" s="4" t="s">
        <v>2924</v>
      </c>
      <c r="O768" s="4" t="s">
        <v>2924</v>
      </c>
      <c r="P768" s="4">
        <v>2.227433</v>
      </c>
      <c r="Q768" s="4" t="s">
        <v>2924</v>
      </c>
      <c r="R768" s="4" t="s">
        <v>2924</v>
      </c>
      <c r="S768" s="3" t="s">
        <v>3967</v>
      </c>
      <c r="T768" s="4">
        <v>19</v>
      </c>
      <c r="U768" s="4">
        <v>1305.5488620000001</v>
      </c>
      <c r="V768" s="10">
        <v>185.44886199999999</v>
      </c>
      <c r="W768" s="4">
        <v>0</v>
      </c>
      <c r="X768" s="4">
        <v>53.08</v>
      </c>
      <c r="Y768" s="4">
        <v>17.37</v>
      </c>
      <c r="Z768" s="4" t="s">
        <v>2924</v>
      </c>
      <c r="AA768" s="10" t="s">
        <v>2924</v>
      </c>
      <c r="AB768" s="10" t="s">
        <v>2924</v>
      </c>
      <c r="AC768" s="4">
        <v>1.151141</v>
      </c>
      <c r="AD768" s="4">
        <v>0.96058426880159997</v>
      </c>
      <c r="AE768" s="4">
        <v>0.70053897068000004</v>
      </c>
      <c r="AF768" s="4" t="s">
        <v>2924</v>
      </c>
      <c r="AG768" s="4" t="s">
        <v>2924</v>
      </c>
      <c r="AH768" s="4" t="s">
        <v>2924</v>
      </c>
      <c r="AI768" s="4">
        <v>2.227433</v>
      </c>
      <c r="AJ768" s="4">
        <v>2.227433</v>
      </c>
    </row>
    <row r="769" spans="1:36" x14ac:dyDescent="0.3">
      <c r="A769" s="1" t="s">
        <v>2656</v>
      </c>
      <c r="B769" s="2">
        <v>4584941</v>
      </c>
      <c r="C769" s="3" t="s">
        <v>2919</v>
      </c>
      <c r="D769" s="4">
        <v>1306.0128104</v>
      </c>
      <c r="E769" s="3" t="s">
        <v>2976</v>
      </c>
      <c r="F769" s="3" t="s">
        <v>2977</v>
      </c>
      <c r="G769" s="3" t="s">
        <v>3133</v>
      </c>
      <c r="H769" s="3" t="s">
        <v>3423</v>
      </c>
      <c r="I769" s="3" t="s">
        <v>2979</v>
      </c>
      <c r="J769" s="4">
        <v>-7.4394460000000002</v>
      </c>
      <c r="K769" s="4">
        <v>-8.3904110000000003</v>
      </c>
      <c r="L769" s="4">
        <v>-9.0136050000000001</v>
      </c>
      <c r="M769" s="4">
        <v>-6.1403509999999999</v>
      </c>
      <c r="N769" s="4">
        <v>13.048780487804899</v>
      </c>
      <c r="O769" s="4" t="s">
        <v>2924</v>
      </c>
      <c r="P769" s="4" t="s">
        <v>2924</v>
      </c>
      <c r="Q769" s="4">
        <v>7.9994630000000004</v>
      </c>
      <c r="R769" s="4">
        <v>31.161297000000001</v>
      </c>
      <c r="S769" s="3" t="s">
        <v>6394</v>
      </c>
      <c r="T769" s="5">
        <v>5.35</v>
      </c>
      <c r="U769" s="4">
        <v>1306.0128104</v>
      </c>
      <c r="V769" s="10">
        <v>7151.9578099999999</v>
      </c>
      <c r="W769" s="4">
        <v>0</v>
      </c>
      <c r="X769" s="4">
        <v>6.71</v>
      </c>
      <c r="Y769" s="4">
        <v>2.57</v>
      </c>
      <c r="Z769" s="4">
        <v>12.588234999999999</v>
      </c>
      <c r="AA769" s="10">
        <v>13.9141742522</v>
      </c>
      <c r="AB769" s="10">
        <v>13.788659793800001</v>
      </c>
      <c r="AC769" s="4">
        <v>6.1693740000000004</v>
      </c>
      <c r="AD769" s="4">
        <v>5.9730458119948997</v>
      </c>
      <c r="AE769" s="4">
        <v>6.1214315767727996</v>
      </c>
      <c r="AF769" s="4">
        <v>7.9994630000000004</v>
      </c>
      <c r="AG769" s="4">
        <v>7.4375121645429996</v>
      </c>
      <c r="AH769" s="4">
        <v>7.6039047067767003</v>
      </c>
      <c r="AI769" s="4" t="s">
        <v>2924</v>
      </c>
      <c r="AJ769" s="4" t="s">
        <v>2924</v>
      </c>
    </row>
    <row r="770" spans="1:36" x14ac:dyDescent="0.3">
      <c r="A770" s="1" t="s">
        <v>2848</v>
      </c>
      <c r="B770" s="2">
        <v>108148554</v>
      </c>
      <c r="C770" s="3" t="s">
        <v>2940</v>
      </c>
      <c r="D770" s="4">
        <v>1306.0974759999999</v>
      </c>
      <c r="E770" s="3" t="s">
        <v>2930</v>
      </c>
      <c r="F770" s="3" t="s">
        <v>2953</v>
      </c>
      <c r="G770" s="3" t="s">
        <v>2954</v>
      </c>
      <c r="H770" s="3" t="s">
        <v>2955</v>
      </c>
      <c r="I770" s="3"/>
      <c r="J770" s="4">
        <v>-3.1285889999999998</v>
      </c>
      <c r="K770" s="4">
        <v>-4.4572240000000001</v>
      </c>
      <c r="L770" s="4">
        <v>-1.935597</v>
      </c>
      <c r="M770" s="4">
        <v>-0.75995000000000001</v>
      </c>
      <c r="N770" s="4" t="s">
        <v>2934</v>
      </c>
      <c r="O770" s="4" t="s">
        <v>2934</v>
      </c>
      <c r="P770" s="4" t="s">
        <v>2934</v>
      </c>
      <c r="Q770" s="4" t="s">
        <v>2934</v>
      </c>
      <c r="R770" s="4" t="s">
        <v>2934</v>
      </c>
      <c r="S770" s="3" t="s">
        <v>6586</v>
      </c>
      <c r="T770" s="4">
        <v>47.912599999999998</v>
      </c>
      <c r="U770" s="4">
        <v>1306.0974759999999</v>
      </c>
      <c r="V770" s="10" t="s">
        <v>2934</v>
      </c>
      <c r="W770" s="4" t="s">
        <v>2934</v>
      </c>
      <c r="X770" s="4">
        <v>50.57</v>
      </c>
      <c r="Y770" s="4">
        <v>47.378799999999998</v>
      </c>
      <c r="Z770" s="4" t="s">
        <v>2934</v>
      </c>
      <c r="AA770" s="10" t="s">
        <v>2934</v>
      </c>
      <c r="AB770" s="10" t="s">
        <v>2934</v>
      </c>
      <c r="AC770" s="4" t="s">
        <v>2934</v>
      </c>
      <c r="AD770" s="4" t="s">
        <v>2934</v>
      </c>
      <c r="AE770" s="4" t="s">
        <v>2934</v>
      </c>
      <c r="AF770" s="4" t="s">
        <v>2934</v>
      </c>
      <c r="AG770" s="4" t="s">
        <v>2934</v>
      </c>
      <c r="AH770" s="4" t="s">
        <v>2934</v>
      </c>
      <c r="AI770" s="4" t="s">
        <v>2934</v>
      </c>
      <c r="AJ770" s="4" t="s">
        <v>2934</v>
      </c>
    </row>
    <row r="771" spans="1:36" x14ac:dyDescent="0.3">
      <c r="A771" s="1" t="s">
        <v>1416</v>
      </c>
      <c r="B771" s="2">
        <v>20025925</v>
      </c>
      <c r="C771" s="3" t="s">
        <v>2940</v>
      </c>
      <c r="D771" s="4">
        <v>1307.691</v>
      </c>
      <c r="E771" s="3" t="s">
        <v>2930</v>
      </c>
      <c r="F771" s="3" t="s">
        <v>2953</v>
      </c>
      <c r="G771" s="3" t="s">
        <v>2954</v>
      </c>
      <c r="H771" s="3" t="s">
        <v>2955</v>
      </c>
      <c r="I771" s="3"/>
      <c r="J771" s="4">
        <v>26.795580000000001</v>
      </c>
      <c r="K771" s="4">
        <v>2.9777689999999999</v>
      </c>
      <c r="L771" s="4">
        <v>-2.397062</v>
      </c>
      <c r="M771" s="4">
        <v>0.91944800000000004</v>
      </c>
      <c r="N771" s="4" t="s">
        <v>2934</v>
      </c>
      <c r="O771" s="4" t="s">
        <v>2934</v>
      </c>
      <c r="P771" s="4" t="s">
        <v>2934</v>
      </c>
      <c r="Q771" s="4" t="s">
        <v>2934</v>
      </c>
      <c r="R771" s="4" t="s">
        <v>2934</v>
      </c>
      <c r="S771" s="3" t="s">
        <v>5158</v>
      </c>
      <c r="T771" s="4">
        <v>50.49</v>
      </c>
      <c r="U771" s="4">
        <v>1307.691</v>
      </c>
      <c r="V771" s="10" t="s">
        <v>2934</v>
      </c>
      <c r="W771" s="4">
        <v>1.33944147355912</v>
      </c>
      <c r="X771" s="4">
        <v>52.689300000000003</v>
      </c>
      <c r="Y771" s="4">
        <v>38.770000000000003</v>
      </c>
      <c r="Z771" s="4" t="s">
        <v>2934</v>
      </c>
      <c r="AA771" s="10" t="s">
        <v>2934</v>
      </c>
      <c r="AB771" s="10" t="s">
        <v>2934</v>
      </c>
      <c r="AC771" s="4" t="s">
        <v>2934</v>
      </c>
      <c r="AD771" s="4" t="s">
        <v>2934</v>
      </c>
      <c r="AE771" s="4" t="s">
        <v>2934</v>
      </c>
      <c r="AF771" s="4" t="s">
        <v>2934</v>
      </c>
      <c r="AG771" s="4" t="s">
        <v>2934</v>
      </c>
      <c r="AH771" s="4" t="s">
        <v>2934</v>
      </c>
      <c r="AI771" s="4" t="s">
        <v>2934</v>
      </c>
      <c r="AJ771" s="4" t="s">
        <v>2934</v>
      </c>
    </row>
    <row r="772" spans="1:36" x14ac:dyDescent="0.3">
      <c r="A772" s="1" t="s">
        <v>854</v>
      </c>
      <c r="B772" s="2">
        <v>103036</v>
      </c>
      <c r="C772" s="3" t="s">
        <v>2935</v>
      </c>
      <c r="D772" s="4">
        <v>1307.83273108</v>
      </c>
      <c r="E772" s="3" t="s">
        <v>2976</v>
      </c>
      <c r="F772" s="3" t="s">
        <v>2977</v>
      </c>
      <c r="G772" s="3" t="s">
        <v>3127</v>
      </c>
      <c r="H772" s="3" t="s">
        <v>3150</v>
      </c>
      <c r="I772" s="3" t="s">
        <v>2979</v>
      </c>
      <c r="J772" s="4">
        <v>1.7808219999999999</v>
      </c>
      <c r="K772" s="4">
        <v>-14.89118</v>
      </c>
      <c r="L772" s="4">
        <v>-12.330384</v>
      </c>
      <c r="M772" s="4">
        <v>-0.801068</v>
      </c>
      <c r="N772" s="4" t="s">
        <v>2924</v>
      </c>
      <c r="O772" s="4">
        <v>13.423667999999999</v>
      </c>
      <c r="P772" s="4">
        <v>1.1903239999999999</v>
      </c>
      <c r="Q772" s="4">
        <v>16.663734000000002</v>
      </c>
      <c r="R772" s="4">
        <v>16.527519000000002</v>
      </c>
      <c r="S772" s="3" t="s">
        <v>4597</v>
      </c>
      <c r="T772" s="4">
        <v>14.86</v>
      </c>
      <c r="U772" s="4">
        <v>1307.83273108</v>
      </c>
      <c r="V772" s="10">
        <v>1995.848731</v>
      </c>
      <c r="W772" s="4">
        <v>4.8452220726783297</v>
      </c>
      <c r="X772" s="4">
        <v>18.489999999999998</v>
      </c>
      <c r="Y772" s="4">
        <v>12.74</v>
      </c>
      <c r="Z772" s="4" t="s">
        <v>2924</v>
      </c>
      <c r="AA772" s="10" t="s">
        <v>2924</v>
      </c>
      <c r="AB772" s="10" t="s">
        <v>2924</v>
      </c>
      <c r="AC772" s="4">
        <v>8.3325969999999998</v>
      </c>
      <c r="AD772" s="4">
        <v>8.1329169760207005</v>
      </c>
      <c r="AE772" s="4">
        <v>8.2729405635360997</v>
      </c>
      <c r="AF772" s="4">
        <v>16.663734000000002</v>
      </c>
      <c r="AG772" s="4">
        <v>15.9121158180492</v>
      </c>
      <c r="AH772" s="4">
        <v>15.449424465321201</v>
      </c>
      <c r="AI772" s="4">
        <v>1.1903239999999999</v>
      </c>
      <c r="AJ772" s="4">
        <v>1.1903239999999999</v>
      </c>
    </row>
    <row r="773" spans="1:36" x14ac:dyDescent="0.3">
      <c r="A773" s="1" t="s">
        <v>1312</v>
      </c>
      <c r="B773" s="2">
        <v>4965590</v>
      </c>
      <c r="C773" s="3" t="s">
        <v>2940</v>
      </c>
      <c r="D773" s="4">
        <v>1315.4546966400001</v>
      </c>
      <c r="E773" s="3" t="s">
        <v>2936</v>
      </c>
      <c r="F773" s="3" t="s">
        <v>2966</v>
      </c>
      <c r="G773" s="3" t="s">
        <v>3082</v>
      </c>
      <c r="H773" s="3" t="s">
        <v>3118</v>
      </c>
      <c r="I773" s="3" t="s">
        <v>3517</v>
      </c>
      <c r="J773" s="10">
        <v>457.24815699999999</v>
      </c>
      <c r="K773" s="10">
        <v>185.10370800000001</v>
      </c>
      <c r="L773" s="10">
        <v>18.340724999999999</v>
      </c>
      <c r="M773" s="10">
        <v>5.4638460000000002</v>
      </c>
      <c r="N773" s="4">
        <v>73.043477999999993</v>
      </c>
      <c r="O773" s="4">
        <v>118.43342</v>
      </c>
      <c r="P773" s="4">
        <v>27.574468</v>
      </c>
      <c r="Q773" s="4">
        <v>67.234661000000003</v>
      </c>
      <c r="R773" s="4">
        <v>247.35385199999999</v>
      </c>
      <c r="S773" s="3" t="s">
        <v>5054</v>
      </c>
      <c r="T773" s="4">
        <v>45.36</v>
      </c>
      <c r="U773" s="4">
        <v>1315.4546966400001</v>
      </c>
      <c r="V773" s="10">
        <v>1293.2586960000001</v>
      </c>
      <c r="W773" s="4">
        <v>0</v>
      </c>
      <c r="X773" s="4">
        <v>55.17</v>
      </c>
      <c r="Y773" s="4">
        <v>5.46</v>
      </c>
      <c r="Z773" s="4">
        <v>73.043477999999993</v>
      </c>
      <c r="AA773" s="10">
        <v>57.142857142799997</v>
      </c>
      <c r="AB773" s="10">
        <v>62.803738317700002</v>
      </c>
      <c r="AC773" s="4">
        <v>9.4128430000000005</v>
      </c>
      <c r="AD773" s="4">
        <v>5.9698276851349998</v>
      </c>
      <c r="AE773" s="4">
        <v>7.8716603628883002</v>
      </c>
      <c r="AF773" s="4">
        <v>67.234661000000003</v>
      </c>
      <c r="AG773" s="4">
        <v>29.7099368474253</v>
      </c>
      <c r="AH773" s="4">
        <v>41.2239993624787</v>
      </c>
      <c r="AI773" s="4">
        <v>27.574468</v>
      </c>
      <c r="AJ773" s="4">
        <v>41.424658000000001</v>
      </c>
    </row>
    <row r="774" spans="1:36" x14ac:dyDescent="0.3">
      <c r="A774" s="1" t="s">
        <v>253</v>
      </c>
      <c r="B774" s="2">
        <v>4811521</v>
      </c>
      <c r="C774" s="3" t="s">
        <v>2940</v>
      </c>
      <c r="D774" s="4">
        <v>1317.2492748</v>
      </c>
      <c r="E774" s="3" t="s">
        <v>2920</v>
      </c>
      <c r="F774" s="3" t="s">
        <v>2921</v>
      </c>
      <c r="G774" s="3" t="s">
        <v>2941</v>
      </c>
      <c r="H774" s="3" t="s">
        <v>2941</v>
      </c>
      <c r="I774" s="3" t="s">
        <v>2942</v>
      </c>
      <c r="J774" s="4">
        <v>2.3359290000000001</v>
      </c>
      <c r="K774" s="4">
        <v>26.373626000000002</v>
      </c>
      <c r="L774" s="4">
        <v>3.9548019999999999</v>
      </c>
      <c r="M774" s="4">
        <v>1.882614</v>
      </c>
      <c r="N774" s="4" t="s">
        <v>2924</v>
      </c>
      <c r="O774" s="4">
        <v>46.700507999999999</v>
      </c>
      <c r="P774" s="4">
        <v>3.3935819999999999</v>
      </c>
      <c r="Q774" s="4" t="s">
        <v>2924</v>
      </c>
      <c r="R774" s="4">
        <v>25.142582000000001</v>
      </c>
      <c r="S774" s="3" t="s">
        <v>3999</v>
      </c>
      <c r="T774" s="4">
        <v>9.1999999999999993</v>
      </c>
      <c r="U774" s="4">
        <v>1317.2492748</v>
      </c>
      <c r="V774" s="10">
        <v>1056.865274</v>
      </c>
      <c r="W774" s="4">
        <v>0</v>
      </c>
      <c r="X774" s="4">
        <v>10.67</v>
      </c>
      <c r="Y774" s="4">
        <v>4.71</v>
      </c>
      <c r="Z774" s="4" t="s">
        <v>2924</v>
      </c>
      <c r="AA774" s="10">
        <v>24.645057594400001</v>
      </c>
      <c r="AB774" s="10">
        <v>290.49573729079998</v>
      </c>
      <c r="AC774" s="4">
        <v>4.7960630000000002</v>
      </c>
      <c r="AD774" s="4">
        <v>4.0045486938656998</v>
      </c>
      <c r="AE774" s="4">
        <v>4.4870456616157997</v>
      </c>
      <c r="AF774" s="4" t="s">
        <v>2924</v>
      </c>
      <c r="AG774" s="4">
        <v>12.544394943620199</v>
      </c>
      <c r="AH774" s="4" t="s">
        <v>2934</v>
      </c>
      <c r="AI774" s="4">
        <v>3.3935819999999999</v>
      </c>
      <c r="AJ774" s="4">
        <v>3.432836</v>
      </c>
    </row>
    <row r="775" spans="1:36" x14ac:dyDescent="0.3">
      <c r="A775" s="1" t="s">
        <v>1889</v>
      </c>
      <c r="B775" s="2">
        <v>5726578</v>
      </c>
      <c r="C775" s="3" t="s">
        <v>2919</v>
      </c>
      <c r="D775" s="4">
        <v>1321.7409887399999</v>
      </c>
      <c r="E775" s="3" t="s">
        <v>2930</v>
      </c>
      <c r="F775" s="3" t="s">
        <v>2953</v>
      </c>
      <c r="G775" s="3" t="s">
        <v>2954</v>
      </c>
      <c r="H775" s="3" t="s">
        <v>2955</v>
      </c>
      <c r="I775" s="3"/>
      <c r="J775" s="4">
        <v>16.933045</v>
      </c>
      <c r="K775" s="4">
        <v>9.1532260000000001</v>
      </c>
      <c r="L775" s="4">
        <v>3.63706</v>
      </c>
      <c r="M775" s="4">
        <v>2.499053</v>
      </c>
      <c r="N775" s="4" t="s">
        <v>2934</v>
      </c>
      <c r="O775" s="4" t="s">
        <v>2934</v>
      </c>
      <c r="P775" s="4" t="s">
        <v>2934</v>
      </c>
      <c r="Q775" s="4" t="s">
        <v>2934</v>
      </c>
      <c r="R775" s="4" t="s">
        <v>2934</v>
      </c>
      <c r="S775" s="3" t="s">
        <v>5629</v>
      </c>
      <c r="T775" s="4">
        <v>27.07</v>
      </c>
      <c r="U775" s="4">
        <v>1321.7409887399999</v>
      </c>
      <c r="V775" s="10" t="s">
        <v>2934</v>
      </c>
      <c r="W775" s="4">
        <v>8.2748429996305894</v>
      </c>
      <c r="X775" s="4">
        <v>27.54</v>
      </c>
      <c r="Y775" s="4">
        <v>22.372699999999998</v>
      </c>
      <c r="Z775" s="4" t="s">
        <v>2934</v>
      </c>
      <c r="AA775" s="10" t="s">
        <v>2934</v>
      </c>
      <c r="AB775" s="10" t="s">
        <v>2934</v>
      </c>
      <c r="AC775" s="4" t="s">
        <v>2934</v>
      </c>
      <c r="AD775" s="4" t="s">
        <v>2934</v>
      </c>
      <c r="AE775" s="4" t="s">
        <v>2934</v>
      </c>
      <c r="AF775" s="4" t="s">
        <v>2934</v>
      </c>
      <c r="AG775" s="4" t="s">
        <v>2934</v>
      </c>
      <c r="AH775" s="4" t="s">
        <v>2934</v>
      </c>
      <c r="AI775" s="4" t="s">
        <v>2934</v>
      </c>
      <c r="AJ775" s="4" t="s">
        <v>2934</v>
      </c>
    </row>
    <row r="776" spans="1:36" x14ac:dyDescent="0.3">
      <c r="A776" s="1" t="s">
        <v>1291</v>
      </c>
      <c r="B776" s="2">
        <v>4121705</v>
      </c>
      <c r="C776" s="3" t="s">
        <v>2935</v>
      </c>
      <c r="D776" s="4">
        <v>1321.80746269</v>
      </c>
      <c r="E776" s="3" t="s">
        <v>3102</v>
      </c>
      <c r="F776" s="3" t="s">
        <v>3103</v>
      </c>
      <c r="G776" s="3" t="s">
        <v>3196</v>
      </c>
      <c r="H776" s="3" t="s">
        <v>3197</v>
      </c>
      <c r="I776" s="3" t="s">
        <v>3220</v>
      </c>
      <c r="J776" s="4">
        <v>67.043941000000004</v>
      </c>
      <c r="K776" s="4">
        <v>23.292383000000001</v>
      </c>
      <c r="L776" s="4">
        <v>-3.611218</v>
      </c>
      <c r="M776" s="4">
        <v>2.3246329999999999</v>
      </c>
      <c r="N776" s="4">
        <v>57.283104999999999</v>
      </c>
      <c r="O776" s="4">
        <v>70.477528000000007</v>
      </c>
      <c r="P776" s="4">
        <v>4.5667999999999997</v>
      </c>
      <c r="Q776" s="4">
        <v>19.942041</v>
      </c>
      <c r="R776" s="4">
        <v>27.494883000000002</v>
      </c>
      <c r="S776" s="3" t="s">
        <v>5033</v>
      </c>
      <c r="T776" s="4">
        <v>25.09</v>
      </c>
      <c r="U776" s="4">
        <v>1321.80746269</v>
      </c>
      <c r="V776" s="10">
        <v>1583.258462</v>
      </c>
      <c r="W776" s="4">
        <v>0</v>
      </c>
      <c r="X776" s="4">
        <v>26.84</v>
      </c>
      <c r="Y776" s="4">
        <v>13.2</v>
      </c>
      <c r="Z776" s="4">
        <v>57.283104999999999</v>
      </c>
      <c r="AA776" s="10">
        <v>21.906923949999999</v>
      </c>
      <c r="AB776" s="10">
        <v>22.5434876365</v>
      </c>
      <c r="AC776" s="4">
        <v>4.581798</v>
      </c>
      <c r="AD776" s="4">
        <v>3.9832235345678</v>
      </c>
      <c r="AE776" s="4">
        <v>4.1875950621316997</v>
      </c>
      <c r="AF776" s="4">
        <v>19.942041</v>
      </c>
      <c r="AG776" s="4">
        <v>10.8455508784284</v>
      </c>
      <c r="AH776" s="4">
        <v>11.618507719726001</v>
      </c>
      <c r="AI776" s="4">
        <v>4.5667999999999997</v>
      </c>
      <c r="AJ776" s="4">
        <v>6.5321530000000001</v>
      </c>
    </row>
    <row r="777" spans="1:36" x14ac:dyDescent="0.3">
      <c r="A777" s="1" t="s">
        <v>2274</v>
      </c>
      <c r="B777" s="2">
        <v>6675765</v>
      </c>
      <c r="C777" s="3" t="s">
        <v>2935</v>
      </c>
      <c r="D777" s="4">
        <v>1322.6276361</v>
      </c>
      <c r="E777" s="3" t="s">
        <v>3093</v>
      </c>
      <c r="F777" s="3" t="s">
        <v>3093</v>
      </c>
      <c r="G777" s="3" t="s">
        <v>3172</v>
      </c>
      <c r="H777" s="3" t="s">
        <v>3173</v>
      </c>
      <c r="I777" s="3" t="s">
        <v>3274</v>
      </c>
      <c r="J777" s="4">
        <v>69.038207999999997</v>
      </c>
      <c r="K777" s="4">
        <v>18.576709999999999</v>
      </c>
      <c r="L777" s="4">
        <v>-12.542604000000001</v>
      </c>
      <c r="M777" s="4">
        <v>2.476038</v>
      </c>
      <c r="N777" s="4">
        <v>21.745763</v>
      </c>
      <c r="O777" s="4">
        <v>12.959595999999999</v>
      </c>
      <c r="P777" s="4">
        <v>1.6559109999999999</v>
      </c>
      <c r="Q777" s="4">
        <v>4.3897269999999997</v>
      </c>
      <c r="R777" s="4">
        <v>12.722694000000001</v>
      </c>
      <c r="S777" s="3" t="s">
        <v>6013</v>
      </c>
      <c r="T777" s="4">
        <v>12.83</v>
      </c>
      <c r="U777" s="4">
        <v>1322.6276361</v>
      </c>
      <c r="V777" s="10">
        <v>1566.4006360000001</v>
      </c>
      <c r="W777" s="4">
        <v>2.1823850350740499</v>
      </c>
      <c r="X777" s="4">
        <v>15.14</v>
      </c>
      <c r="Y777" s="4">
        <v>6.99</v>
      </c>
      <c r="Z777" s="4">
        <v>21.745763</v>
      </c>
      <c r="AA777" s="10">
        <v>16.2982723577</v>
      </c>
      <c r="AB777" s="10">
        <v>23.464647573000001</v>
      </c>
      <c r="AC777" s="4">
        <v>1.0598909999999999</v>
      </c>
      <c r="AD777" s="4">
        <v>1.0635111115275</v>
      </c>
      <c r="AE777" s="4">
        <v>1.0890798135196</v>
      </c>
      <c r="AF777" s="4">
        <v>4.3897269999999997</v>
      </c>
      <c r="AG777" s="4">
        <v>5.2073727511965</v>
      </c>
      <c r="AH777" s="4">
        <v>5.9956562743403996</v>
      </c>
      <c r="AI777" s="4">
        <v>1.6559109999999999</v>
      </c>
      <c r="AJ777" s="4">
        <v>2.0663550000000002</v>
      </c>
    </row>
    <row r="778" spans="1:36" x14ac:dyDescent="0.3">
      <c r="A778" s="1" t="s">
        <v>1069</v>
      </c>
      <c r="B778" s="2">
        <v>6118447</v>
      </c>
      <c r="C778" s="3" t="s">
        <v>2935</v>
      </c>
      <c r="D778" s="4">
        <v>1323.03363289</v>
      </c>
      <c r="E778" s="3" t="s">
        <v>2930</v>
      </c>
      <c r="F778" s="3" t="s">
        <v>2953</v>
      </c>
      <c r="G778" s="3" t="s">
        <v>2954</v>
      </c>
      <c r="H778" s="3" t="s">
        <v>2955</v>
      </c>
      <c r="I778" s="3"/>
      <c r="J778" s="4">
        <v>17.636683999999999</v>
      </c>
      <c r="K778" s="4">
        <v>4.21875</v>
      </c>
      <c r="L778" s="4">
        <v>-1.4771049999999999</v>
      </c>
      <c r="M778" s="4">
        <v>-2.199414</v>
      </c>
      <c r="N778" s="4" t="s">
        <v>2934</v>
      </c>
      <c r="O778" s="4" t="s">
        <v>2934</v>
      </c>
      <c r="P778" s="4" t="s">
        <v>2934</v>
      </c>
      <c r="Q778" s="4" t="s">
        <v>2934</v>
      </c>
      <c r="R778" s="4" t="s">
        <v>2934</v>
      </c>
      <c r="S778" s="3" t="s">
        <v>4811</v>
      </c>
      <c r="T778" s="5">
        <v>6.67</v>
      </c>
      <c r="U778" s="4">
        <v>1323.03363289</v>
      </c>
      <c r="V778" s="10" t="s">
        <v>2934</v>
      </c>
      <c r="W778" s="4">
        <v>10.794602698650699</v>
      </c>
      <c r="X778" s="4">
        <v>6.84</v>
      </c>
      <c r="Y778" s="4">
        <v>5.47</v>
      </c>
      <c r="Z778" s="4" t="s">
        <v>2934</v>
      </c>
      <c r="AA778" s="10" t="s">
        <v>2934</v>
      </c>
      <c r="AB778" s="10" t="s">
        <v>2934</v>
      </c>
      <c r="AC778" s="4" t="s">
        <v>2934</v>
      </c>
      <c r="AD778" s="4" t="s">
        <v>2934</v>
      </c>
      <c r="AE778" s="4" t="s">
        <v>2934</v>
      </c>
      <c r="AF778" s="4" t="s">
        <v>2934</v>
      </c>
      <c r="AG778" s="4" t="s">
        <v>2934</v>
      </c>
      <c r="AH778" s="4" t="s">
        <v>2934</v>
      </c>
      <c r="AI778" s="4" t="s">
        <v>2934</v>
      </c>
      <c r="AJ778" s="4" t="s">
        <v>2934</v>
      </c>
    </row>
    <row r="779" spans="1:36" x14ac:dyDescent="0.3">
      <c r="A779" s="1" t="s">
        <v>2059</v>
      </c>
      <c r="B779" s="2">
        <v>103699</v>
      </c>
      <c r="C779" s="3" t="s">
        <v>2935</v>
      </c>
      <c r="D779" s="4">
        <v>1324.59898509</v>
      </c>
      <c r="E779" s="3" t="s">
        <v>2936</v>
      </c>
      <c r="F779" s="3" t="s">
        <v>2966</v>
      </c>
      <c r="G779" s="3" t="s">
        <v>2967</v>
      </c>
      <c r="H779" s="3" t="s">
        <v>2987</v>
      </c>
      <c r="I779" s="3" t="s">
        <v>3220</v>
      </c>
      <c r="J779" s="4">
        <v>65.681818000000007</v>
      </c>
      <c r="K779" s="4">
        <v>2.5316459999999998</v>
      </c>
      <c r="L779" s="4">
        <v>-10.442259999999999</v>
      </c>
      <c r="M779" s="4">
        <v>0.82987599999999995</v>
      </c>
      <c r="N779" s="4" t="s">
        <v>2924</v>
      </c>
      <c r="O779" s="4">
        <v>15.251046000000001</v>
      </c>
      <c r="P779" s="4" t="s">
        <v>2924</v>
      </c>
      <c r="Q779" s="4">
        <v>7.2262769999999996</v>
      </c>
      <c r="R779" s="4">
        <v>8.6156950000000005</v>
      </c>
      <c r="S779" s="3" t="s">
        <v>5798</v>
      </c>
      <c r="T779" s="5">
        <v>7.29</v>
      </c>
      <c r="U779" s="4">
        <v>1324.59898509</v>
      </c>
      <c r="V779" s="10">
        <v>3004.8829850000002</v>
      </c>
      <c r="W779" s="4">
        <v>2.7434842249657101</v>
      </c>
      <c r="X779" s="5">
        <v>8.8000000000000007</v>
      </c>
      <c r="Y779" s="4">
        <v>3.68</v>
      </c>
      <c r="Z779" s="4" t="s">
        <v>2924</v>
      </c>
      <c r="AA779" s="10">
        <v>7.3636363636000004</v>
      </c>
      <c r="AB779" s="10">
        <v>19.184210526299999</v>
      </c>
      <c r="AC779" s="4">
        <v>0.93194399999999999</v>
      </c>
      <c r="AD779" s="4">
        <v>1.5192981049747001</v>
      </c>
      <c r="AE779" s="4">
        <v>1.1413276930684999</v>
      </c>
      <c r="AF779" s="4">
        <v>7.2262769999999996</v>
      </c>
      <c r="AG779" s="4" t="s">
        <v>2934</v>
      </c>
      <c r="AH779" s="4" t="s">
        <v>2934</v>
      </c>
      <c r="AI779" s="4" t="s">
        <v>2924</v>
      </c>
      <c r="AJ779" s="4" t="s">
        <v>2924</v>
      </c>
    </row>
    <row r="780" spans="1:36" x14ac:dyDescent="0.3">
      <c r="A780" s="1" t="s">
        <v>2300</v>
      </c>
      <c r="B780" s="2">
        <v>4415522</v>
      </c>
      <c r="C780" s="3" t="s">
        <v>2935</v>
      </c>
      <c r="D780" s="4">
        <v>1324.84408336</v>
      </c>
      <c r="E780" s="3" t="s">
        <v>2976</v>
      </c>
      <c r="F780" s="3" t="s">
        <v>2977</v>
      </c>
      <c r="G780" s="3" t="s">
        <v>3078</v>
      </c>
      <c r="H780" s="3" t="s">
        <v>3078</v>
      </c>
      <c r="I780" s="3" t="s">
        <v>2979</v>
      </c>
      <c r="J780" s="4">
        <v>10.458716000000001</v>
      </c>
      <c r="K780" s="4">
        <v>-5.3086909999999996</v>
      </c>
      <c r="L780" s="4">
        <v>-8.336506</v>
      </c>
      <c r="M780" s="4">
        <v>-1.5535570000000001</v>
      </c>
      <c r="N780" s="4">
        <v>61.743589743589702</v>
      </c>
      <c r="O780" s="4">
        <v>10.640741999999999</v>
      </c>
      <c r="P780" s="4">
        <v>0.94598300000000002</v>
      </c>
      <c r="Q780" s="4">
        <v>12.870036000000001</v>
      </c>
      <c r="R780" s="4">
        <v>14.091459</v>
      </c>
      <c r="S780" s="3" t="s">
        <v>6039</v>
      </c>
      <c r="T780" s="4">
        <v>24.08</v>
      </c>
      <c r="U780" s="4">
        <v>1324.84408336</v>
      </c>
      <c r="V780" s="10">
        <v>1853.092083</v>
      </c>
      <c r="W780" s="4">
        <v>6.6428571428571397</v>
      </c>
      <c r="X780" s="4">
        <v>26.75</v>
      </c>
      <c r="Y780" s="4">
        <v>4.0000000000000002E-4</v>
      </c>
      <c r="Z780" s="4">
        <v>65.257452999999998</v>
      </c>
      <c r="AA780" s="10">
        <v>28</v>
      </c>
      <c r="AB780" s="10" t="s">
        <v>2934</v>
      </c>
      <c r="AC780" s="4">
        <v>9.9508229999999998</v>
      </c>
      <c r="AD780" s="4">
        <v>9.8098065822489993</v>
      </c>
      <c r="AE780" s="4">
        <v>9.9652716141001996</v>
      </c>
      <c r="AF780" s="4">
        <v>12.870036000000001</v>
      </c>
      <c r="AG780" s="4">
        <v>12.5420783959391</v>
      </c>
      <c r="AH780" s="4">
        <v>12.8686950208333</v>
      </c>
      <c r="AI780" s="4">
        <v>0.94598300000000002</v>
      </c>
      <c r="AJ780" s="4">
        <v>1.058368</v>
      </c>
    </row>
    <row r="781" spans="1:36" x14ac:dyDescent="0.3">
      <c r="A781" s="1" t="s">
        <v>1867</v>
      </c>
      <c r="B781" s="2">
        <v>4167942</v>
      </c>
      <c r="C781" s="3" t="s">
        <v>2919</v>
      </c>
      <c r="D781" s="4">
        <v>1326.3317503200001</v>
      </c>
      <c r="E781" s="3" t="s">
        <v>2920</v>
      </c>
      <c r="F781" s="3" t="s">
        <v>2921</v>
      </c>
      <c r="G781" s="3" t="s">
        <v>2941</v>
      </c>
      <c r="H781" s="3" t="s">
        <v>2941</v>
      </c>
      <c r="I781" s="3" t="s">
        <v>3048</v>
      </c>
      <c r="J781" s="4">
        <v>72.5</v>
      </c>
      <c r="K781" s="4">
        <v>-37.744360999999998</v>
      </c>
      <c r="L781" s="4">
        <v>-3.9443160000000002</v>
      </c>
      <c r="M781" s="4">
        <v>-4.8275860000000002</v>
      </c>
      <c r="N781" s="4" t="s">
        <v>2924</v>
      </c>
      <c r="O781" s="4" t="s">
        <v>2924</v>
      </c>
      <c r="P781" s="4" t="s">
        <v>2924</v>
      </c>
      <c r="Q781" s="4" t="s">
        <v>2924</v>
      </c>
      <c r="R781" s="4" t="s">
        <v>2924</v>
      </c>
      <c r="S781" s="3" t="s">
        <v>5607</v>
      </c>
      <c r="T781" s="4">
        <v>8.2799999999999994</v>
      </c>
      <c r="U781" s="4">
        <v>1326.3317503200001</v>
      </c>
      <c r="V781" s="10">
        <v>679.02575000000002</v>
      </c>
      <c r="W781" s="4">
        <v>0</v>
      </c>
      <c r="X781" s="4">
        <v>23.8599</v>
      </c>
      <c r="Y781" s="5">
        <v>3.5324</v>
      </c>
      <c r="Z781" s="4" t="s">
        <v>2924</v>
      </c>
      <c r="AA781" s="10" t="s">
        <v>2924</v>
      </c>
      <c r="AB781" s="10" t="s">
        <v>2924</v>
      </c>
      <c r="AC781" s="4">
        <v>0.76709300000000002</v>
      </c>
      <c r="AD781" s="4">
        <v>1.6556555928071</v>
      </c>
      <c r="AE781" s="4">
        <v>0.99260783712379996</v>
      </c>
      <c r="AF781" s="4" t="s">
        <v>2924</v>
      </c>
      <c r="AG781" s="4">
        <v>13.491203234586999</v>
      </c>
      <c r="AH781" s="4" t="s">
        <v>2924</v>
      </c>
      <c r="AI781" s="4" t="s">
        <v>2924</v>
      </c>
      <c r="AJ781" s="4" t="s">
        <v>2924</v>
      </c>
    </row>
    <row r="782" spans="1:36" x14ac:dyDescent="0.3">
      <c r="A782" s="1" t="s">
        <v>1906</v>
      </c>
      <c r="B782" s="2">
        <v>4812126</v>
      </c>
      <c r="C782" s="3" t="s">
        <v>2940</v>
      </c>
      <c r="D782" s="4">
        <v>1326.9150838800001</v>
      </c>
      <c r="E782" s="3" t="s">
        <v>2920</v>
      </c>
      <c r="F782" s="3" t="s">
        <v>2921</v>
      </c>
      <c r="G782" s="3" t="s">
        <v>3109</v>
      </c>
      <c r="H782" s="3" t="s">
        <v>3109</v>
      </c>
      <c r="I782" s="3" t="s">
        <v>3048</v>
      </c>
      <c r="J782" s="4">
        <v>89.237667999999999</v>
      </c>
      <c r="K782" s="4">
        <v>-2.764977</v>
      </c>
      <c r="L782" s="4">
        <v>-16.103380000000001</v>
      </c>
      <c r="M782" s="4">
        <v>-0.70588200000000001</v>
      </c>
      <c r="N782" s="4" t="s">
        <v>2924</v>
      </c>
      <c r="O782" s="4" t="s">
        <v>2924</v>
      </c>
      <c r="P782" s="4">
        <v>3.756119</v>
      </c>
      <c r="Q782" s="4" t="s">
        <v>2924</v>
      </c>
      <c r="R782" s="4" t="s">
        <v>2924</v>
      </c>
      <c r="S782" s="3" t="s">
        <v>5646</v>
      </c>
      <c r="T782" s="4">
        <v>8.44</v>
      </c>
      <c r="U782" s="4">
        <v>1326.9150838800001</v>
      </c>
      <c r="V782" s="10">
        <v>974.81908299999998</v>
      </c>
      <c r="W782" s="4">
        <v>0</v>
      </c>
      <c r="X782" s="5">
        <v>11.775</v>
      </c>
      <c r="Y782" s="5">
        <v>3.7599</v>
      </c>
      <c r="Z782" s="4" t="s">
        <v>2924</v>
      </c>
      <c r="AA782" s="10" t="s">
        <v>2924</v>
      </c>
      <c r="AB782" s="10" t="s">
        <v>2924</v>
      </c>
      <c r="AC782" s="4">
        <v>15.865679999999999</v>
      </c>
      <c r="AD782" s="4">
        <v>14.2462424298224</v>
      </c>
      <c r="AE782" s="4">
        <v>15.274419170556399</v>
      </c>
      <c r="AF782" s="4" t="s">
        <v>2924</v>
      </c>
      <c r="AG782" s="4" t="s">
        <v>2924</v>
      </c>
      <c r="AH782" s="4" t="s">
        <v>2924</v>
      </c>
      <c r="AI782" s="4">
        <v>3.756119</v>
      </c>
      <c r="AJ782" s="4">
        <v>3.756119</v>
      </c>
    </row>
    <row r="783" spans="1:36" x14ac:dyDescent="0.3">
      <c r="A783" s="1" t="s">
        <v>674</v>
      </c>
      <c r="B783" s="2">
        <v>6517750</v>
      </c>
      <c r="C783" s="3" t="s">
        <v>2935</v>
      </c>
      <c r="D783" s="4">
        <v>1328.97443946</v>
      </c>
      <c r="E783" s="3" t="s">
        <v>2925</v>
      </c>
      <c r="F783" s="3" t="s">
        <v>2980</v>
      </c>
      <c r="G783" s="3" t="s">
        <v>3016</v>
      </c>
      <c r="H783" s="3" t="s">
        <v>3019</v>
      </c>
      <c r="I783" s="3" t="s">
        <v>3020</v>
      </c>
      <c r="J783" s="4">
        <v>-56.685595999999997</v>
      </c>
      <c r="K783" s="4">
        <v>2.068127</v>
      </c>
      <c r="L783" s="4">
        <v>2.3170730000000002</v>
      </c>
      <c r="M783" s="4">
        <v>0.962696</v>
      </c>
      <c r="N783" s="4" t="s">
        <v>2924</v>
      </c>
      <c r="O783" s="4">
        <v>22.737127000000001</v>
      </c>
      <c r="P783" s="4">
        <v>2.239722</v>
      </c>
      <c r="Q783" s="4" t="s">
        <v>2924</v>
      </c>
      <c r="R783" s="4">
        <v>8.5218389999999999</v>
      </c>
      <c r="S783" s="3" t="s">
        <v>4417</v>
      </c>
      <c r="T783" s="5">
        <v>8.39</v>
      </c>
      <c r="U783" s="4">
        <v>1328.97443946</v>
      </c>
      <c r="V783" s="10">
        <v>613.26243899999997</v>
      </c>
      <c r="W783" s="4">
        <v>0</v>
      </c>
      <c r="X783" s="4">
        <v>20.73</v>
      </c>
      <c r="Y783" s="5">
        <v>6.29</v>
      </c>
      <c r="Z783" s="4" t="s">
        <v>2924</v>
      </c>
      <c r="AA783" s="10">
        <v>28.315896051199999</v>
      </c>
      <c r="AB783" s="10">
        <v>27.837685391000001</v>
      </c>
      <c r="AC783" s="4">
        <v>0.89609300000000003</v>
      </c>
      <c r="AD783" s="4">
        <v>0.848373796219</v>
      </c>
      <c r="AE783" s="4">
        <v>0.88630267201140001</v>
      </c>
      <c r="AF783" s="4" t="s">
        <v>2924</v>
      </c>
      <c r="AG783" s="4">
        <v>14.277622570874501</v>
      </c>
      <c r="AH783" s="4">
        <v>16.257895198682998</v>
      </c>
      <c r="AI783" s="4">
        <v>2.239722</v>
      </c>
      <c r="AJ783" s="4">
        <v>2.3202430000000001</v>
      </c>
    </row>
    <row r="784" spans="1:36" x14ac:dyDescent="0.3">
      <c r="A784" s="1" t="s">
        <v>2243</v>
      </c>
      <c r="B784" s="2">
        <v>5429719</v>
      </c>
      <c r="C784" s="3" t="s">
        <v>2935</v>
      </c>
      <c r="D784" s="4">
        <v>1330.8560333999999</v>
      </c>
      <c r="E784" s="3" t="s">
        <v>2976</v>
      </c>
      <c r="F784" s="3" t="s">
        <v>2977</v>
      </c>
      <c r="G784" s="3" t="s">
        <v>3133</v>
      </c>
      <c r="H784" s="3" t="s">
        <v>3423</v>
      </c>
      <c r="I784" s="3" t="s">
        <v>2979</v>
      </c>
      <c r="J784" s="4">
        <v>-20.384615</v>
      </c>
      <c r="K784" s="4">
        <v>-29.190422000000002</v>
      </c>
      <c r="L784" s="4">
        <v>-12.617260999999999</v>
      </c>
      <c r="M784" s="4">
        <v>-4.5105069999999996</v>
      </c>
      <c r="N784" s="4">
        <v>10.9588235294118</v>
      </c>
      <c r="O784" s="4">
        <v>25.040323000000001</v>
      </c>
      <c r="P784" s="4">
        <v>0.58171499999999998</v>
      </c>
      <c r="Q784" s="4">
        <v>17.774045000000001</v>
      </c>
      <c r="R784" s="4" t="s">
        <v>2924</v>
      </c>
      <c r="S784" s="3" t="s">
        <v>5982</v>
      </c>
      <c r="T784" s="4">
        <v>18.63</v>
      </c>
      <c r="U784" s="4">
        <v>1330.8560333999999</v>
      </c>
      <c r="V784" s="10">
        <v>5652.3950329999998</v>
      </c>
      <c r="W784" s="4">
        <v>3.80032206119163</v>
      </c>
      <c r="X784" s="4">
        <v>28.8</v>
      </c>
      <c r="Y784" s="4">
        <v>17.91</v>
      </c>
      <c r="Z784" s="4">
        <v>10.984669999999999</v>
      </c>
      <c r="AA784" s="10">
        <v>11.507813947700001</v>
      </c>
      <c r="AB784" s="10">
        <v>11.800848799600001</v>
      </c>
      <c r="AC784" s="4">
        <v>14.093323</v>
      </c>
      <c r="AD784" s="4">
        <v>14.8513407259045</v>
      </c>
      <c r="AE784" s="4">
        <v>15.489670199957301</v>
      </c>
      <c r="AF784" s="4">
        <v>17.774045000000001</v>
      </c>
      <c r="AG784" s="4">
        <v>17.476879330458399</v>
      </c>
      <c r="AH784" s="4">
        <v>18.451629433998299</v>
      </c>
      <c r="AI784" s="4">
        <v>0.58171499999999998</v>
      </c>
      <c r="AJ784" s="4">
        <v>0.64062399999999997</v>
      </c>
    </row>
    <row r="785" spans="1:36" x14ac:dyDescent="0.3">
      <c r="A785" s="1" t="s">
        <v>2845</v>
      </c>
      <c r="B785" s="2">
        <v>4087437</v>
      </c>
      <c r="C785" s="3" t="s">
        <v>2935</v>
      </c>
      <c r="D785" s="4">
        <v>1332.3757446</v>
      </c>
      <c r="E785" s="3" t="s">
        <v>2925</v>
      </c>
      <c r="F785" s="3" t="s">
        <v>3011</v>
      </c>
      <c r="G785" s="3" t="s">
        <v>3443</v>
      </c>
      <c r="H785" s="3" t="s">
        <v>3444</v>
      </c>
      <c r="I785" s="3" t="s">
        <v>3731</v>
      </c>
      <c r="J785" s="4">
        <v>-35.620198000000002</v>
      </c>
      <c r="K785" s="4">
        <v>-19.395292999999999</v>
      </c>
      <c r="L785" s="4">
        <v>-19.657533999999998</v>
      </c>
      <c r="M785" s="4">
        <v>-6.1224489999999996</v>
      </c>
      <c r="N785" s="4" t="s">
        <v>2934</v>
      </c>
      <c r="O785" s="4" t="s">
        <v>2934</v>
      </c>
      <c r="P785" s="4" t="s">
        <v>2934</v>
      </c>
      <c r="Q785" s="4" t="s">
        <v>2934</v>
      </c>
      <c r="R785" s="4" t="s">
        <v>2934</v>
      </c>
      <c r="S785" s="3" t="s">
        <v>6583</v>
      </c>
      <c r="T785" s="4">
        <v>46.92</v>
      </c>
      <c r="U785" s="4">
        <v>1332.3757446</v>
      </c>
      <c r="V785" s="10">
        <v>1811.4757440000001</v>
      </c>
      <c r="W785" s="4">
        <v>2.8985507246376798</v>
      </c>
      <c r="X785" s="4">
        <v>74.099999999999994</v>
      </c>
      <c r="Y785" s="4">
        <v>46.16</v>
      </c>
      <c r="Z785" s="4" t="s">
        <v>2934</v>
      </c>
      <c r="AA785" s="10">
        <v>11.553235496799999</v>
      </c>
      <c r="AB785" s="10">
        <v>14.3091533445</v>
      </c>
      <c r="AC785" s="4" t="s">
        <v>2934</v>
      </c>
      <c r="AD785" s="4">
        <v>0.5968222943507</v>
      </c>
      <c r="AE785" s="4">
        <v>0.61272269224980003</v>
      </c>
      <c r="AF785" s="4" t="s">
        <v>2934</v>
      </c>
      <c r="AG785" s="4">
        <v>8.2980111258510991</v>
      </c>
      <c r="AH785" s="4">
        <v>9.4810771548097001</v>
      </c>
      <c r="AI785" s="4" t="s">
        <v>2934</v>
      </c>
      <c r="AJ785" s="4" t="s">
        <v>2934</v>
      </c>
    </row>
    <row r="786" spans="1:36" x14ac:dyDescent="0.3">
      <c r="A786" s="1" t="s">
        <v>2840</v>
      </c>
      <c r="B786" s="2">
        <v>107257</v>
      </c>
      <c r="C786" s="3" t="s">
        <v>2940</v>
      </c>
      <c r="D786" s="4">
        <v>1333.8629819099999</v>
      </c>
      <c r="E786" s="3" t="s">
        <v>2936</v>
      </c>
      <c r="F786" s="3" t="s">
        <v>2937</v>
      </c>
      <c r="G786" s="3" t="s">
        <v>3037</v>
      </c>
      <c r="H786" s="3" t="s">
        <v>3037</v>
      </c>
      <c r="I786" s="3" t="s">
        <v>3038</v>
      </c>
      <c r="J786" s="4">
        <v>313.23649799999998</v>
      </c>
      <c r="K786" s="4">
        <v>45.567886999999999</v>
      </c>
      <c r="L786" s="4">
        <v>-4.7845760000000004</v>
      </c>
      <c r="M786" s="4">
        <v>-1.492319</v>
      </c>
      <c r="N786" s="4">
        <v>14.269869</v>
      </c>
      <c r="O786" s="4" t="s">
        <v>2924</v>
      </c>
      <c r="P786" s="4">
        <v>2.7971810000000001</v>
      </c>
      <c r="Q786" s="4">
        <v>10.209797999999999</v>
      </c>
      <c r="R786" s="4" t="s">
        <v>2924</v>
      </c>
      <c r="S786" s="3" t="s">
        <v>6578</v>
      </c>
      <c r="T786" s="4">
        <v>201.99</v>
      </c>
      <c r="U786" s="4">
        <v>1333.8629819099999</v>
      </c>
      <c r="V786" s="10">
        <v>3382.3629810000002</v>
      </c>
      <c r="W786" s="4">
        <v>0.495074013565028</v>
      </c>
      <c r="X786" s="4">
        <v>235.42500000000001</v>
      </c>
      <c r="Y786" s="4">
        <v>45.32</v>
      </c>
      <c r="Z786" s="4">
        <v>14.269869</v>
      </c>
      <c r="AA786" s="10">
        <v>14.256410256410255</v>
      </c>
      <c r="AB786" s="10">
        <v>20.936708860759495</v>
      </c>
      <c r="AC786" s="4">
        <v>6.4991820000000002</v>
      </c>
      <c r="AD786" s="4">
        <v>5.5166103377715485</v>
      </c>
      <c r="AE786" s="4">
        <v>5.6732519971831632</v>
      </c>
      <c r="AF786" s="4">
        <v>10.209797999999999</v>
      </c>
      <c r="AG786" s="4" t="s">
        <v>2934</v>
      </c>
      <c r="AH786" s="4" t="s">
        <v>2934</v>
      </c>
      <c r="AI786" s="4">
        <v>2.7971810000000001</v>
      </c>
      <c r="AJ786" s="4">
        <v>3.0042390000000001</v>
      </c>
    </row>
    <row r="787" spans="1:36" x14ac:dyDescent="0.3">
      <c r="A787" s="1" t="s">
        <v>1800</v>
      </c>
      <c r="B787" s="2">
        <v>4994909</v>
      </c>
      <c r="C787" s="3" t="s">
        <v>2935</v>
      </c>
      <c r="D787" s="4">
        <v>1334.9375147799999</v>
      </c>
      <c r="E787" s="3" t="s">
        <v>2936</v>
      </c>
      <c r="F787" s="3" t="s">
        <v>3056</v>
      </c>
      <c r="G787" s="3" t="s">
        <v>3302</v>
      </c>
      <c r="H787" s="3" t="s">
        <v>3302</v>
      </c>
      <c r="I787" s="3" t="s">
        <v>3303</v>
      </c>
      <c r="J787" s="4">
        <v>56.902718</v>
      </c>
      <c r="K787" s="4">
        <v>-30.815328999999998</v>
      </c>
      <c r="L787" s="4">
        <v>-8.4324779999999997</v>
      </c>
      <c r="M787" s="4">
        <v>3.0780080000000001</v>
      </c>
      <c r="N787" s="4">
        <v>3.3052060000000001</v>
      </c>
      <c r="O787" s="4" t="s">
        <v>2924</v>
      </c>
      <c r="P787" s="4">
        <v>0.44270599999999999</v>
      </c>
      <c r="Q787" s="4">
        <v>4.5821610000000002</v>
      </c>
      <c r="R787" s="4" t="s">
        <v>2924</v>
      </c>
      <c r="S787" s="3" t="s">
        <v>5541</v>
      </c>
      <c r="T787" s="4">
        <v>43.87</v>
      </c>
      <c r="U787" s="4">
        <v>1334.9375147799999</v>
      </c>
      <c r="V787" s="10">
        <v>3332.9665140000002</v>
      </c>
      <c r="W787" s="4">
        <v>0.45589240939138398</v>
      </c>
      <c r="X787" s="4">
        <v>65.89</v>
      </c>
      <c r="Y787" s="4">
        <v>27.47</v>
      </c>
      <c r="Z787" s="4">
        <v>3.3052060000000001</v>
      </c>
      <c r="AA787" s="10">
        <v>3.6211308295000002</v>
      </c>
      <c r="AB787" s="10">
        <v>3.7721410145999998</v>
      </c>
      <c r="AC787" s="4">
        <v>2.508257</v>
      </c>
      <c r="AD787" s="4">
        <v>2.634934229942</v>
      </c>
      <c r="AE787" s="4">
        <v>2.7562512571956002</v>
      </c>
      <c r="AF787" s="4">
        <v>4.5821610000000002</v>
      </c>
      <c r="AG787" s="4">
        <v>4.4014781535000003</v>
      </c>
      <c r="AH787" s="4">
        <v>4.5912234348977998</v>
      </c>
      <c r="AI787" s="4">
        <v>0.44270599999999999</v>
      </c>
      <c r="AJ787" s="4">
        <v>0.44966699999999998</v>
      </c>
    </row>
    <row r="788" spans="1:36" x14ac:dyDescent="0.3">
      <c r="A788" s="1" t="s">
        <v>2454</v>
      </c>
      <c r="B788" s="2">
        <v>4980481</v>
      </c>
      <c r="C788" s="3" t="s">
        <v>2935</v>
      </c>
      <c r="D788" s="4">
        <v>1337.1455224399999</v>
      </c>
      <c r="E788" s="3" t="s">
        <v>3093</v>
      </c>
      <c r="F788" s="3" t="s">
        <v>3093</v>
      </c>
      <c r="G788" s="3" t="s">
        <v>3094</v>
      </c>
      <c r="H788" s="3" t="s">
        <v>3145</v>
      </c>
      <c r="I788" s="3" t="s">
        <v>3303</v>
      </c>
      <c r="J788" s="4">
        <v>-22.113268000000001</v>
      </c>
      <c r="K788" s="4">
        <v>-33.253301</v>
      </c>
      <c r="L788" s="4">
        <v>-4.8410760000000002</v>
      </c>
      <c r="M788" s="4">
        <v>3.7589980000000001</v>
      </c>
      <c r="N788" s="4">
        <v>3.1954020000000001</v>
      </c>
      <c r="O788" s="4">
        <v>3.0551849999999998</v>
      </c>
      <c r="P788" s="4">
        <v>0.766293</v>
      </c>
      <c r="Q788" s="4">
        <v>1.720963</v>
      </c>
      <c r="R788" s="4">
        <v>3.322616</v>
      </c>
      <c r="S788" s="3" t="s">
        <v>6192</v>
      </c>
      <c r="T788" s="4">
        <v>38.92</v>
      </c>
      <c r="U788" s="4">
        <v>1337.1455224399999</v>
      </c>
      <c r="V788" s="10">
        <v>928.29452200000003</v>
      </c>
      <c r="W788" s="4">
        <v>2.5693730729701998</v>
      </c>
      <c r="X788" s="4">
        <v>74.2</v>
      </c>
      <c r="Y788" s="4">
        <v>36.04</v>
      </c>
      <c r="Z788" s="4">
        <v>3.1954020000000001</v>
      </c>
      <c r="AA788" s="10">
        <v>4.0052277896000001</v>
      </c>
      <c r="AB788" s="10">
        <v>3.5689035891000001</v>
      </c>
      <c r="AC788" s="4">
        <v>0.77909600000000001</v>
      </c>
      <c r="AD788" s="4">
        <v>1.2650833729341</v>
      </c>
      <c r="AE788" s="4">
        <v>1.2681951794363999</v>
      </c>
      <c r="AF788" s="4">
        <v>1.720963</v>
      </c>
      <c r="AG788" s="4">
        <v>2.2936228162829999</v>
      </c>
      <c r="AH788" s="4">
        <v>2.0618784456512</v>
      </c>
      <c r="AI788" s="4">
        <v>0.766293</v>
      </c>
      <c r="AJ788" s="4">
        <v>0.76753199999999999</v>
      </c>
    </row>
    <row r="789" spans="1:36" x14ac:dyDescent="0.3">
      <c r="A789" s="1" t="s">
        <v>759</v>
      </c>
      <c r="B789" s="2">
        <v>102643</v>
      </c>
      <c r="C789" s="3" t="s">
        <v>2919</v>
      </c>
      <c r="D789" s="4">
        <v>1338.55648079</v>
      </c>
      <c r="E789" s="3" t="s">
        <v>2930</v>
      </c>
      <c r="F789" s="3" t="s">
        <v>2931</v>
      </c>
      <c r="G789" s="3" t="s">
        <v>2931</v>
      </c>
      <c r="H789" s="3" t="s">
        <v>2932</v>
      </c>
      <c r="I789" s="3" t="s">
        <v>2933</v>
      </c>
      <c r="J789" s="4">
        <v>13.887857</v>
      </c>
      <c r="K789" s="4">
        <v>9.1847630000000002</v>
      </c>
      <c r="L789" s="4">
        <v>-14.568244999999999</v>
      </c>
      <c r="M789" s="4">
        <v>-2.1066069999999999</v>
      </c>
      <c r="N789" s="4">
        <v>20.446666666666701</v>
      </c>
      <c r="O789" s="4" t="s">
        <v>2924</v>
      </c>
      <c r="P789" s="4">
        <v>1.046543</v>
      </c>
      <c r="Q789" s="4" t="s">
        <v>2934</v>
      </c>
      <c r="R789" s="4" t="s">
        <v>2934</v>
      </c>
      <c r="S789" s="3" t="s">
        <v>4502</v>
      </c>
      <c r="T789" s="4">
        <v>30.67</v>
      </c>
      <c r="U789" s="4">
        <v>1338.55648079</v>
      </c>
      <c r="V789" s="10" t="s">
        <v>2934</v>
      </c>
      <c r="W789" s="4">
        <v>3.2605151613954999</v>
      </c>
      <c r="X789" s="4">
        <v>37.6</v>
      </c>
      <c r="Y789" s="4">
        <v>17.29</v>
      </c>
      <c r="Z789" s="4">
        <v>20.446667000000001</v>
      </c>
      <c r="AA789" s="10">
        <v>12.919123841599999</v>
      </c>
      <c r="AB789" s="10">
        <v>20.419440745599999</v>
      </c>
      <c r="AC789" s="4" t="s">
        <v>2934</v>
      </c>
      <c r="AD789" s="4" t="s">
        <v>2934</v>
      </c>
      <c r="AE789" s="4" t="s">
        <v>2934</v>
      </c>
      <c r="AF789" s="4" t="s">
        <v>2934</v>
      </c>
      <c r="AG789" s="4" t="s">
        <v>2934</v>
      </c>
      <c r="AH789" s="4" t="s">
        <v>2934</v>
      </c>
      <c r="AI789" s="4">
        <v>1.046543</v>
      </c>
      <c r="AJ789" s="4">
        <v>1.2161470000000001</v>
      </c>
    </row>
    <row r="790" spans="1:36" x14ac:dyDescent="0.3">
      <c r="A790" s="1" t="s">
        <v>371</v>
      </c>
      <c r="B790" s="2">
        <v>5733567</v>
      </c>
      <c r="C790" s="3" t="s">
        <v>2935</v>
      </c>
      <c r="D790" s="4">
        <v>1340.4521793599999</v>
      </c>
      <c r="E790" s="3" t="s">
        <v>2930</v>
      </c>
      <c r="F790" s="3" t="s">
        <v>2953</v>
      </c>
      <c r="G790" s="3" t="s">
        <v>2954</v>
      </c>
      <c r="H790" s="3" t="s">
        <v>2955</v>
      </c>
      <c r="I790" s="3" t="s">
        <v>2971</v>
      </c>
      <c r="J790" s="4">
        <v>-1.7788459999999999</v>
      </c>
      <c r="K790" s="4">
        <v>-5.6351040000000001</v>
      </c>
      <c r="L790" s="4">
        <v>-4.3539329999999996</v>
      </c>
      <c r="M790" s="4">
        <v>-0.29282599999999998</v>
      </c>
      <c r="N790" s="4">
        <v>28.734176999999999</v>
      </c>
      <c r="O790" s="4">
        <v>9.7517899999999997</v>
      </c>
      <c r="P790" s="4">
        <v>0.85563500000000003</v>
      </c>
      <c r="Q790" s="4" t="s">
        <v>2934</v>
      </c>
      <c r="R790" s="4">
        <v>37.251330000000003</v>
      </c>
      <c r="S790" s="3" t="s">
        <v>4116</v>
      </c>
      <c r="T790" s="4">
        <v>20.43</v>
      </c>
      <c r="U790" s="4">
        <v>1340.4521793599999</v>
      </c>
      <c r="V790" s="10">
        <v>2159.844239</v>
      </c>
      <c r="W790" s="4">
        <v>2.7254038179148301</v>
      </c>
      <c r="X790" s="4">
        <v>21.83</v>
      </c>
      <c r="Y790" s="4">
        <v>20.22</v>
      </c>
      <c r="Z790" s="4">
        <v>28.734176999999999</v>
      </c>
      <c r="AA790" s="10" t="s">
        <v>2934</v>
      </c>
      <c r="AB790" s="10" t="s">
        <v>2934</v>
      </c>
      <c r="AC790" s="4">
        <v>25.639202999999998</v>
      </c>
      <c r="AD790" s="4" t="s">
        <v>2934</v>
      </c>
      <c r="AE790" s="4" t="s">
        <v>2934</v>
      </c>
      <c r="AF790" s="4" t="s">
        <v>2934</v>
      </c>
      <c r="AG790" s="4" t="s">
        <v>2934</v>
      </c>
      <c r="AH790" s="4" t="s">
        <v>2934</v>
      </c>
      <c r="AI790" s="4">
        <v>0.85563500000000003</v>
      </c>
      <c r="AJ790" s="4">
        <v>0.85563500000000003</v>
      </c>
    </row>
    <row r="791" spans="1:36" x14ac:dyDescent="0.3">
      <c r="A791" s="1" t="s">
        <v>2659</v>
      </c>
      <c r="B791" s="2">
        <v>4912929</v>
      </c>
      <c r="C791" s="3" t="s">
        <v>2935</v>
      </c>
      <c r="D791" s="4">
        <v>1341.8038719799999</v>
      </c>
      <c r="E791" s="3" t="s">
        <v>3006</v>
      </c>
      <c r="F791" s="3" t="s">
        <v>3007</v>
      </c>
      <c r="G791" s="3" t="s">
        <v>3107</v>
      </c>
      <c r="H791" s="3" t="s">
        <v>3107</v>
      </c>
      <c r="I791" s="3" t="s">
        <v>3108</v>
      </c>
      <c r="J791" s="4">
        <v>-19.281046</v>
      </c>
      <c r="K791" s="5">
        <v>1.7793589999999999</v>
      </c>
      <c r="L791" s="4">
        <v>-4.0607350000000002</v>
      </c>
      <c r="M791" s="4">
        <v>-0.53084399999999998</v>
      </c>
      <c r="N791" s="4">
        <v>11.183370999999999</v>
      </c>
      <c r="O791" s="4" t="s">
        <v>2924</v>
      </c>
      <c r="P791" s="4">
        <v>0.94865699999999997</v>
      </c>
      <c r="Q791" s="4">
        <v>7.8592449999999996</v>
      </c>
      <c r="R791" s="4" t="s">
        <v>2924</v>
      </c>
      <c r="S791" s="3" t="s">
        <v>6397</v>
      </c>
      <c r="T791" s="4">
        <v>54.34</v>
      </c>
      <c r="U791" s="4">
        <v>1341.8038719799999</v>
      </c>
      <c r="V791" s="10">
        <v>2495.7798710000002</v>
      </c>
      <c r="W791" s="4">
        <v>5.9624585940375399</v>
      </c>
      <c r="X791" s="4">
        <v>67.8</v>
      </c>
      <c r="Y791" s="4">
        <v>45.19</v>
      </c>
      <c r="Z791" s="4">
        <v>11.183370999999999</v>
      </c>
      <c r="AA791" s="10" t="s">
        <v>2934</v>
      </c>
      <c r="AB791" s="10">
        <v>15.8</v>
      </c>
      <c r="AC791" s="4">
        <v>0.88255600000000001</v>
      </c>
      <c r="AD791" s="4" t="s">
        <v>2934</v>
      </c>
      <c r="AE791" s="4">
        <v>0.76992958663883093</v>
      </c>
      <c r="AF791" s="4">
        <v>7.8592449999999996</v>
      </c>
      <c r="AG791" s="4" t="s">
        <v>2934</v>
      </c>
      <c r="AH791" s="4" t="s">
        <v>2934</v>
      </c>
      <c r="AI791" s="4">
        <v>0.94865699999999997</v>
      </c>
      <c r="AJ791" s="4">
        <v>1.1828989999999999</v>
      </c>
    </row>
    <row r="792" spans="1:36" x14ac:dyDescent="0.3">
      <c r="A792" s="1" t="s">
        <v>2141</v>
      </c>
      <c r="B792" s="2">
        <v>4088672</v>
      </c>
      <c r="C792" s="3" t="s">
        <v>2919</v>
      </c>
      <c r="D792" s="4">
        <v>1341.8718345</v>
      </c>
      <c r="E792" s="3" t="s">
        <v>3102</v>
      </c>
      <c r="F792" s="3" t="s">
        <v>3103</v>
      </c>
      <c r="G792" s="3" t="s">
        <v>3104</v>
      </c>
      <c r="H792" s="3" t="s">
        <v>3104</v>
      </c>
      <c r="I792" s="3" t="s">
        <v>3205</v>
      </c>
      <c r="J792" s="4">
        <v>86.037441999999999</v>
      </c>
      <c r="K792" s="4">
        <v>25.526316000000001</v>
      </c>
      <c r="L792" s="4">
        <v>4.6971030000000003</v>
      </c>
      <c r="M792" s="4">
        <v>11.240672</v>
      </c>
      <c r="N792" s="4" t="s">
        <v>2924</v>
      </c>
      <c r="O792" s="4" t="s">
        <v>2924</v>
      </c>
      <c r="P792" s="4">
        <v>6.0903980000000004</v>
      </c>
      <c r="Q792" s="4" t="s">
        <v>2924</v>
      </c>
      <c r="R792" s="4" t="s">
        <v>2924</v>
      </c>
      <c r="S792" s="3" t="s">
        <v>5880</v>
      </c>
      <c r="T792" s="4">
        <v>23.85</v>
      </c>
      <c r="U792" s="4">
        <v>1341.8718345</v>
      </c>
      <c r="V792" s="10">
        <v>1326.7268340000001</v>
      </c>
      <c r="W792" s="4">
        <v>0</v>
      </c>
      <c r="X792" s="4">
        <v>26.27</v>
      </c>
      <c r="Y792" s="5">
        <v>11.22</v>
      </c>
      <c r="Z792" s="4" t="s">
        <v>2924</v>
      </c>
      <c r="AA792" s="10">
        <v>79.3149318257</v>
      </c>
      <c r="AB792" s="10">
        <v>180.6818181818</v>
      </c>
      <c r="AC792" s="4">
        <v>1.725689</v>
      </c>
      <c r="AD792" s="4">
        <v>1.2890112666458</v>
      </c>
      <c r="AE792" s="4">
        <v>1.3225179207172999</v>
      </c>
      <c r="AF792" s="4" t="s">
        <v>2924</v>
      </c>
      <c r="AG792" s="4">
        <v>15.997921578368601</v>
      </c>
      <c r="AH792" s="4">
        <v>17.165975517339799</v>
      </c>
      <c r="AI792" s="4">
        <v>6.0903980000000004</v>
      </c>
      <c r="AJ792" s="4">
        <v>22.606635000000001</v>
      </c>
    </row>
    <row r="793" spans="1:36" x14ac:dyDescent="0.3">
      <c r="A793" s="1" t="s">
        <v>1173</v>
      </c>
      <c r="B793" s="2">
        <v>5101543</v>
      </c>
      <c r="C793" s="3" t="s">
        <v>2935</v>
      </c>
      <c r="D793" s="4">
        <v>1342.4706607200001</v>
      </c>
      <c r="E793" s="3" t="s">
        <v>3006</v>
      </c>
      <c r="F793" s="3" t="s">
        <v>3070</v>
      </c>
      <c r="G793" s="3" t="s">
        <v>3070</v>
      </c>
      <c r="H793" s="3" t="s">
        <v>3490</v>
      </c>
      <c r="I793" s="3" t="s">
        <v>3491</v>
      </c>
      <c r="J793" s="4">
        <v>32.5625</v>
      </c>
      <c r="K793" s="4">
        <v>19.492958000000002</v>
      </c>
      <c r="L793" s="4">
        <v>-15.024039</v>
      </c>
      <c r="M793" s="4">
        <v>-0.93414299999999995</v>
      </c>
      <c r="N793" s="4" t="s">
        <v>2924</v>
      </c>
      <c r="O793" s="4">
        <v>37.740214000000002</v>
      </c>
      <c r="P793" s="4">
        <v>10.526054999999999</v>
      </c>
      <c r="Q793" s="4" t="s">
        <v>2924</v>
      </c>
      <c r="R793" s="4" t="s">
        <v>2934</v>
      </c>
      <c r="S793" s="3" t="s">
        <v>4915</v>
      </c>
      <c r="T793" s="4">
        <v>21.21</v>
      </c>
      <c r="U793" s="4">
        <v>1342.4706607200001</v>
      </c>
      <c r="V793" s="10">
        <v>1386.4816599999999</v>
      </c>
      <c r="W793" s="4">
        <v>0</v>
      </c>
      <c r="X793" s="4">
        <v>25.734999999999999</v>
      </c>
      <c r="Y793" s="4">
        <v>14.16</v>
      </c>
      <c r="Z793" s="4" t="s">
        <v>2924</v>
      </c>
      <c r="AA793" s="10">
        <v>25.453018120700001</v>
      </c>
      <c r="AB793" s="10" t="s">
        <v>2934</v>
      </c>
      <c r="AC793" s="4">
        <v>1.1841090000000001</v>
      </c>
      <c r="AD793" s="4">
        <v>1.0698408605137</v>
      </c>
      <c r="AE793" s="4">
        <v>1.1454916113089999</v>
      </c>
      <c r="AF793" s="4" t="s">
        <v>2924</v>
      </c>
      <c r="AG793" s="4">
        <v>15.056214883751201</v>
      </c>
      <c r="AH793" s="4">
        <v>15.959194338364901</v>
      </c>
      <c r="AI793" s="4">
        <v>10.526054999999999</v>
      </c>
      <c r="AJ793" s="4">
        <v>30.517986000000001</v>
      </c>
    </row>
    <row r="794" spans="1:36" x14ac:dyDescent="0.3">
      <c r="A794" s="1" t="s">
        <v>1478</v>
      </c>
      <c r="B794" s="2">
        <v>4408960</v>
      </c>
      <c r="C794" s="3" t="s">
        <v>2935</v>
      </c>
      <c r="D794" s="4">
        <v>1343.7464678399999</v>
      </c>
      <c r="E794" s="3" t="s">
        <v>2945</v>
      </c>
      <c r="F794" s="3" t="s">
        <v>2990</v>
      </c>
      <c r="G794" s="3" t="s">
        <v>2990</v>
      </c>
      <c r="H794" s="3" t="s">
        <v>3029</v>
      </c>
      <c r="I794" s="3" t="s">
        <v>3030</v>
      </c>
      <c r="J794" s="18">
        <v>-31.564699999999998</v>
      </c>
      <c r="K794" s="18">
        <v>8.9185700000000008</v>
      </c>
      <c r="L794" s="18">
        <v>11.957485</v>
      </c>
      <c r="M794" s="18">
        <v>6.2184869999999997</v>
      </c>
      <c r="N794" s="4">
        <v>28.550404</v>
      </c>
      <c r="O794" s="4" t="s">
        <v>2934</v>
      </c>
      <c r="P794" s="4">
        <v>0.45153100000000002</v>
      </c>
      <c r="Q794" s="4">
        <v>3.2208760000000001</v>
      </c>
      <c r="R794" s="4" t="s">
        <v>2934</v>
      </c>
      <c r="S794" s="3" t="s">
        <v>5219</v>
      </c>
      <c r="T794" s="4">
        <v>25.28</v>
      </c>
      <c r="U794" s="4">
        <v>1343.7464678399999</v>
      </c>
      <c r="V794" s="10">
        <v>5490.8078370000003</v>
      </c>
      <c r="W794" s="4">
        <v>11.8670886075949</v>
      </c>
      <c r="X794" s="18">
        <v>37.369999999999997</v>
      </c>
      <c r="Y794" s="18">
        <v>16.7</v>
      </c>
      <c r="Z794" s="4">
        <v>28.550404</v>
      </c>
      <c r="AA794" s="10">
        <v>5.5473875928999998</v>
      </c>
      <c r="AB794" s="10">
        <v>15.567077601299999</v>
      </c>
      <c r="AC794" s="4">
        <v>0.36879400000000001</v>
      </c>
      <c r="AD794" s="4">
        <v>0.38033354729320001</v>
      </c>
      <c r="AE794" s="4">
        <v>0.40839390919750002</v>
      </c>
      <c r="AF794" s="4">
        <v>3.2208760000000001</v>
      </c>
      <c r="AG794" s="4">
        <v>5.3293757171517999</v>
      </c>
      <c r="AH794" s="4">
        <v>5.9584794767310001</v>
      </c>
      <c r="AI794" s="4">
        <v>0.45153100000000002</v>
      </c>
      <c r="AJ794" s="4">
        <v>0.50607899999999995</v>
      </c>
    </row>
    <row r="795" spans="1:36" x14ac:dyDescent="0.3">
      <c r="A795" s="1" t="s">
        <v>955</v>
      </c>
      <c r="B795" s="2">
        <v>5231027</v>
      </c>
      <c r="C795" s="3" t="s">
        <v>2935</v>
      </c>
      <c r="D795" s="4">
        <v>1346.88</v>
      </c>
      <c r="E795" s="3" t="s">
        <v>2945</v>
      </c>
      <c r="F795" s="3" t="s">
        <v>2946</v>
      </c>
      <c r="G795" s="3" t="s">
        <v>2984</v>
      </c>
      <c r="H795" s="3" t="s">
        <v>3061</v>
      </c>
      <c r="I795" s="3" t="s">
        <v>2949</v>
      </c>
      <c r="J795" s="4">
        <v>-46.067416000000001</v>
      </c>
      <c r="K795" s="4">
        <v>26.984127000000001</v>
      </c>
      <c r="L795" s="4">
        <v>21.212121</v>
      </c>
      <c r="M795" s="4">
        <v>-4.7619049999999996</v>
      </c>
      <c r="N795" s="4" t="s">
        <v>2924</v>
      </c>
      <c r="O795" s="4" t="s">
        <v>2924</v>
      </c>
      <c r="P795" s="4">
        <v>1.3870830000000001</v>
      </c>
      <c r="Q795" s="4" t="s">
        <v>2924</v>
      </c>
      <c r="R795" s="4">
        <v>39.786200000000001</v>
      </c>
      <c r="S795" s="3" t="s">
        <v>4697</v>
      </c>
      <c r="T795" s="4">
        <v>9.6</v>
      </c>
      <c r="U795" s="4">
        <v>1346.88</v>
      </c>
      <c r="V795" s="10">
        <v>1452.4349999999999</v>
      </c>
      <c r="W795" s="4">
        <v>0</v>
      </c>
      <c r="X795" s="4">
        <v>25.87</v>
      </c>
      <c r="Y795" s="4">
        <v>5.52</v>
      </c>
      <c r="Z795" s="4" t="s">
        <v>2924</v>
      </c>
      <c r="AA795" s="10" t="s">
        <v>2924</v>
      </c>
      <c r="AB795" s="10" t="s">
        <v>2924</v>
      </c>
      <c r="AC795" s="4">
        <v>2.6853479999999998</v>
      </c>
      <c r="AD795" s="4">
        <v>2.5824284946443998</v>
      </c>
      <c r="AE795" s="4">
        <v>2.6815135933899001</v>
      </c>
      <c r="AF795" s="4" t="s">
        <v>2924</v>
      </c>
      <c r="AG795" s="4">
        <v>32.673056850288802</v>
      </c>
      <c r="AH795" s="4">
        <v>57.388083290529103</v>
      </c>
      <c r="AI795" s="4">
        <v>1.3870830000000001</v>
      </c>
      <c r="AJ795" s="4">
        <v>7.6861490000000003</v>
      </c>
    </row>
    <row r="796" spans="1:36" x14ac:dyDescent="0.3">
      <c r="A796" s="1" t="s">
        <v>975</v>
      </c>
      <c r="B796" s="2">
        <v>100703</v>
      </c>
      <c r="C796" s="3" t="s">
        <v>2919</v>
      </c>
      <c r="D796" s="4">
        <v>1349.1516630399999</v>
      </c>
      <c r="E796" s="3" t="s">
        <v>2930</v>
      </c>
      <c r="F796" s="3" t="s">
        <v>2931</v>
      </c>
      <c r="G796" s="3" t="s">
        <v>2931</v>
      </c>
      <c r="H796" s="3" t="s">
        <v>2932</v>
      </c>
      <c r="I796" s="3" t="s">
        <v>2933</v>
      </c>
      <c r="J796" s="4">
        <v>-4.4319100000000002</v>
      </c>
      <c r="K796" s="4">
        <v>-7.4160810000000001</v>
      </c>
      <c r="L796" s="4">
        <v>-11.919791999999999</v>
      </c>
      <c r="M796" s="4">
        <v>-1.739851</v>
      </c>
      <c r="N796" s="4">
        <v>12.2268041237113</v>
      </c>
      <c r="O796" s="4">
        <v>8.0900409999999994</v>
      </c>
      <c r="P796" s="4">
        <v>0.96160900000000005</v>
      </c>
      <c r="Q796" s="4" t="s">
        <v>2934</v>
      </c>
      <c r="R796" s="4" t="s">
        <v>2934</v>
      </c>
      <c r="S796" s="3" t="s">
        <v>4717</v>
      </c>
      <c r="T796" s="4">
        <v>23.72</v>
      </c>
      <c r="U796" s="4">
        <v>1349.1516630399999</v>
      </c>
      <c r="V796" s="10" t="s">
        <v>2934</v>
      </c>
      <c r="W796" s="4">
        <v>4.04721753794266</v>
      </c>
      <c r="X796" s="4">
        <v>28.97</v>
      </c>
      <c r="Y796" s="4">
        <v>21.68</v>
      </c>
      <c r="Z796" s="4">
        <v>12.157868000000001</v>
      </c>
      <c r="AA796" s="10">
        <v>10.3657737184</v>
      </c>
      <c r="AB796" s="10">
        <v>11.4681893121</v>
      </c>
      <c r="AC796" s="4" t="s">
        <v>2934</v>
      </c>
      <c r="AD796" s="4" t="s">
        <v>2934</v>
      </c>
      <c r="AE796" s="4" t="s">
        <v>2934</v>
      </c>
      <c r="AF796" s="4" t="s">
        <v>2934</v>
      </c>
      <c r="AG796" s="4" t="s">
        <v>2934</v>
      </c>
      <c r="AH796" s="4" t="s">
        <v>2934</v>
      </c>
      <c r="AI796" s="4">
        <v>0.96160900000000005</v>
      </c>
      <c r="AJ796" s="4">
        <v>1.3038700000000001</v>
      </c>
    </row>
    <row r="797" spans="1:36" x14ac:dyDescent="0.3">
      <c r="A797" s="1" t="s">
        <v>1355</v>
      </c>
      <c r="B797" s="2">
        <v>5726921</v>
      </c>
      <c r="C797" s="3" t="s">
        <v>2940</v>
      </c>
      <c r="D797" s="4">
        <v>1351.1952000000001</v>
      </c>
      <c r="E797" s="3" t="s">
        <v>2930</v>
      </c>
      <c r="F797" s="3" t="s">
        <v>2953</v>
      </c>
      <c r="G797" s="3" t="s">
        <v>2954</v>
      </c>
      <c r="H797" s="3" t="s">
        <v>2955</v>
      </c>
      <c r="I797" s="3"/>
      <c r="J797" s="4">
        <v>27.874604999999999</v>
      </c>
      <c r="K797" s="4">
        <v>6.3527579999999997</v>
      </c>
      <c r="L797" s="5">
        <v>-5.6528869999999998</v>
      </c>
      <c r="M797" s="4">
        <v>-0.600109</v>
      </c>
      <c r="N797" s="4" t="s">
        <v>2934</v>
      </c>
      <c r="O797" s="4" t="s">
        <v>2934</v>
      </c>
      <c r="P797" s="4" t="s">
        <v>2934</v>
      </c>
      <c r="Q797" s="4" t="s">
        <v>2934</v>
      </c>
      <c r="R797" s="4" t="s">
        <v>2934</v>
      </c>
      <c r="S797" s="3" t="s">
        <v>5097</v>
      </c>
      <c r="T797" s="4">
        <v>109.32</v>
      </c>
      <c r="U797" s="4">
        <v>1351.1952000000001</v>
      </c>
      <c r="V797" s="10" t="s">
        <v>2934</v>
      </c>
      <c r="W797" s="4">
        <v>0.491840468349799</v>
      </c>
      <c r="X797" s="4">
        <v>117.67019999999999</v>
      </c>
      <c r="Y797" s="4">
        <v>82.25</v>
      </c>
      <c r="Z797" s="4" t="s">
        <v>2934</v>
      </c>
      <c r="AA797" s="10" t="s">
        <v>2934</v>
      </c>
      <c r="AB797" s="10" t="s">
        <v>2934</v>
      </c>
      <c r="AC797" s="4" t="s">
        <v>2934</v>
      </c>
      <c r="AD797" s="4" t="s">
        <v>2934</v>
      </c>
      <c r="AE797" s="4" t="s">
        <v>2934</v>
      </c>
      <c r="AF797" s="4" t="s">
        <v>2934</v>
      </c>
      <c r="AG797" s="4" t="s">
        <v>2934</v>
      </c>
      <c r="AH797" s="4" t="s">
        <v>2934</v>
      </c>
      <c r="AI797" s="4" t="s">
        <v>2934</v>
      </c>
      <c r="AJ797" s="4" t="s">
        <v>2934</v>
      </c>
    </row>
    <row r="798" spans="1:36" x14ac:dyDescent="0.3">
      <c r="A798" s="1" t="s">
        <v>1570</v>
      </c>
      <c r="B798" s="2">
        <v>5077131</v>
      </c>
      <c r="C798" s="3" t="s">
        <v>2919</v>
      </c>
      <c r="D798" s="4">
        <v>1351.4696822000001</v>
      </c>
      <c r="E798" s="3" t="s">
        <v>2936</v>
      </c>
      <c r="F798" s="3" t="s">
        <v>2966</v>
      </c>
      <c r="G798" s="3" t="s">
        <v>3082</v>
      </c>
      <c r="H798" s="3" t="s">
        <v>3118</v>
      </c>
      <c r="I798" s="3" t="s">
        <v>3551</v>
      </c>
      <c r="J798" s="10">
        <v>-30.79646</v>
      </c>
      <c r="K798" s="10">
        <v>20.865532999999999</v>
      </c>
      <c r="L798" s="10">
        <v>-1.5113350000000001</v>
      </c>
      <c r="M798" s="10">
        <v>0.77319599999999999</v>
      </c>
      <c r="N798" s="4">
        <v>59.694656000000002</v>
      </c>
      <c r="O798" s="4">
        <v>18.399999999999999</v>
      </c>
      <c r="P798" s="4">
        <v>22.536023</v>
      </c>
      <c r="Q798" s="4">
        <v>21.498182</v>
      </c>
      <c r="R798" s="4">
        <v>13.444773</v>
      </c>
      <c r="S798" s="3" t="s">
        <v>5311</v>
      </c>
      <c r="T798" s="4">
        <v>7.82</v>
      </c>
      <c r="U798" s="4">
        <v>1351.4696822000001</v>
      </c>
      <c r="V798" s="10">
        <v>1247.0396820000001</v>
      </c>
      <c r="W798" s="4">
        <v>0</v>
      </c>
      <c r="X798" s="4">
        <v>13.74</v>
      </c>
      <c r="Y798" s="4">
        <v>5.33</v>
      </c>
      <c r="Z798" s="4">
        <v>59.694656000000002</v>
      </c>
      <c r="AA798" s="10">
        <v>13.7337548296</v>
      </c>
      <c r="AB798" s="10">
        <v>15.1304078631</v>
      </c>
      <c r="AC798" s="4">
        <v>1.837021</v>
      </c>
      <c r="AD798" s="4">
        <v>1.8143300773910001</v>
      </c>
      <c r="AE798" s="4">
        <v>1.8311277883154</v>
      </c>
      <c r="AF798" s="4">
        <v>21.498182</v>
      </c>
      <c r="AG798" s="4">
        <v>8.0056473133466</v>
      </c>
      <c r="AH798" s="4">
        <v>8.5021732485960992</v>
      </c>
      <c r="AI798" s="4">
        <v>22.536023</v>
      </c>
      <c r="AJ798" s="4" t="s">
        <v>2924</v>
      </c>
    </row>
    <row r="799" spans="1:36" x14ac:dyDescent="0.3">
      <c r="A799" s="1" t="s">
        <v>2288</v>
      </c>
      <c r="B799" s="2">
        <v>4980638</v>
      </c>
      <c r="C799" s="3" t="s">
        <v>2935</v>
      </c>
      <c r="D799" s="4">
        <v>1351.4816613800001</v>
      </c>
      <c r="E799" s="3" t="s">
        <v>3093</v>
      </c>
      <c r="F799" s="3" t="s">
        <v>3093</v>
      </c>
      <c r="G799" s="3" t="s">
        <v>3094</v>
      </c>
      <c r="H799" s="3" t="s">
        <v>3145</v>
      </c>
      <c r="I799" s="3" t="s">
        <v>3303</v>
      </c>
      <c r="J799" s="4">
        <v>-10.549645</v>
      </c>
      <c r="K799" s="4">
        <v>-12.942192</v>
      </c>
      <c r="L799" s="4">
        <v>-3.9047619999999998</v>
      </c>
      <c r="M799" s="4">
        <v>3.593429</v>
      </c>
      <c r="N799" s="5">
        <v>9.1894349999999996</v>
      </c>
      <c r="O799" s="4" t="s">
        <v>2924</v>
      </c>
      <c r="P799" s="4">
        <v>1.185943</v>
      </c>
      <c r="Q799" s="4">
        <v>7.2681639999999996</v>
      </c>
      <c r="R799" s="4" t="s">
        <v>2924</v>
      </c>
      <c r="S799" s="3" t="s">
        <v>6027</v>
      </c>
      <c r="T799" s="4">
        <v>10.09</v>
      </c>
      <c r="U799" s="4">
        <v>1351.4816613800001</v>
      </c>
      <c r="V799" s="10">
        <v>4005.5506610000002</v>
      </c>
      <c r="W799" s="4">
        <v>10.6045589692765</v>
      </c>
      <c r="X799" s="4">
        <v>14.62</v>
      </c>
      <c r="Y799" s="5">
        <v>9.64</v>
      </c>
      <c r="Z799" s="5">
        <v>9.1894349999999996</v>
      </c>
      <c r="AA799" s="10">
        <v>24.4132591338</v>
      </c>
      <c r="AB799" s="10">
        <v>9.8664267694000003</v>
      </c>
      <c r="AC799" s="4">
        <v>4.5721910000000001</v>
      </c>
      <c r="AD799" s="4">
        <v>4.8697022048512002</v>
      </c>
      <c r="AE799" s="4">
        <v>4.4906527004630998</v>
      </c>
      <c r="AF799" s="4">
        <v>7.2681639999999996</v>
      </c>
      <c r="AG799" s="4">
        <v>8.4829285969025996</v>
      </c>
      <c r="AH799" s="4">
        <v>7.3469809691846999</v>
      </c>
      <c r="AI799" s="4">
        <v>1.185943</v>
      </c>
      <c r="AJ799" s="4">
        <v>1.185943</v>
      </c>
    </row>
    <row r="800" spans="1:36" x14ac:dyDescent="0.3">
      <c r="A800" s="1" t="s">
        <v>1872</v>
      </c>
      <c r="B800" s="2">
        <v>5986244</v>
      </c>
      <c r="C800" s="3" t="s">
        <v>2940</v>
      </c>
      <c r="D800" s="4">
        <v>1353.68134902</v>
      </c>
      <c r="E800" s="3" t="s">
        <v>2920</v>
      </c>
      <c r="F800" s="3" t="s">
        <v>2921</v>
      </c>
      <c r="G800" s="3" t="s">
        <v>2941</v>
      </c>
      <c r="H800" s="3" t="s">
        <v>2941</v>
      </c>
      <c r="I800" s="3" t="s">
        <v>3048</v>
      </c>
      <c r="J800" s="4">
        <v>85.174419</v>
      </c>
      <c r="K800" s="4">
        <v>-17.093275999999999</v>
      </c>
      <c r="L800" s="4">
        <v>-9.9858689999999992</v>
      </c>
      <c r="M800" s="4">
        <v>-3.630862</v>
      </c>
      <c r="N800" s="4" t="s">
        <v>2924</v>
      </c>
      <c r="O800" s="4" t="s">
        <v>2924</v>
      </c>
      <c r="P800" s="4">
        <v>3.4015659999999999</v>
      </c>
      <c r="Q800" s="4" t="s">
        <v>2924</v>
      </c>
      <c r="R800" s="4" t="s">
        <v>2924</v>
      </c>
      <c r="S800" s="3" t="s">
        <v>5612</v>
      </c>
      <c r="T800" s="4">
        <v>19.11</v>
      </c>
      <c r="U800" s="4">
        <v>1353.68134902</v>
      </c>
      <c r="V800" s="10">
        <v>923.30034899999998</v>
      </c>
      <c r="W800" s="4">
        <v>0</v>
      </c>
      <c r="X800" s="4">
        <v>29.56</v>
      </c>
      <c r="Y800" s="4">
        <v>7.65</v>
      </c>
      <c r="Z800" s="4" t="s">
        <v>2924</v>
      </c>
      <c r="AA800" s="10" t="s">
        <v>2924</v>
      </c>
      <c r="AB800" s="10" t="s">
        <v>2924</v>
      </c>
      <c r="AC800" s="4">
        <v>16.363610000000001</v>
      </c>
      <c r="AD800" s="4">
        <v>16.053349138043401</v>
      </c>
      <c r="AE800" s="4">
        <v>16.892921259403099</v>
      </c>
      <c r="AF800" s="4" t="s">
        <v>2924</v>
      </c>
      <c r="AG800" s="4" t="s">
        <v>2924</v>
      </c>
      <c r="AH800" s="4" t="s">
        <v>2924</v>
      </c>
      <c r="AI800" s="4">
        <v>3.4015659999999999</v>
      </c>
      <c r="AJ800" s="4">
        <v>3.4015659999999999</v>
      </c>
    </row>
    <row r="801" spans="1:36" x14ac:dyDescent="0.3">
      <c r="A801" s="1" t="s">
        <v>2485</v>
      </c>
      <c r="B801" s="2">
        <v>4008568</v>
      </c>
      <c r="C801" s="3" t="s">
        <v>2919</v>
      </c>
      <c r="D801" s="4">
        <v>1354.7492001799999</v>
      </c>
      <c r="E801" s="3" t="s">
        <v>3006</v>
      </c>
      <c r="F801" s="3" t="s">
        <v>3070</v>
      </c>
      <c r="G801" s="3" t="s">
        <v>3070</v>
      </c>
      <c r="H801" s="3" t="s">
        <v>3620</v>
      </c>
      <c r="I801" s="3" t="s">
        <v>3663</v>
      </c>
      <c r="J801" s="4">
        <v>-30.378867</v>
      </c>
      <c r="K801" s="4">
        <v>-20.007987</v>
      </c>
      <c r="L801" s="4">
        <v>-16.419778999999998</v>
      </c>
      <c r="M801" s="4">
        <v>0.77987399999999996</v>
      </c>
      <c r="N801" s="4">
        <v>11.488384999999999</v>
      </c>
      <c r="O801" s="4">
        <v>7.6246669999999996</v>
      </c>
      <c r="P801" s="4">
        <v>1.0192870000000001</v>
      </c>
      <c r="Q801" s="4">
        <v>5.0543579999999997</v>
      </c>
      <c r="R801" s="4">
        <v>13.161220999999999</v>
      </c>
      <c r="S801" s="3" t="s">
        <v>6223</v>
      </c>
      <c r="T801" s="4">
        <v>40.06</v>
      </c>
      <c r="U801" s="4">
        <v>1354.7492001799999</v>
      </c>
      <c r="V801" s="10">
        <v>1673.5282</v>
      </c>
      <c r="W801" s="4">
        <v>1.94707938092861</v>
      </c>
      <c r="X801" s="4">
        <v>61.46</v>
      </c>
      <c r="Y801" s="4">
        <v>39.25</v>
      </c>
      <c r="Z801" s="4">
        <v>11.488384999999999</v>
      </c>
      <c r="AA801" s="10">
        <v>11.994011975999999</v>
      </c>
      <c r="AB801" s="10">
        <v>13.4655462184</v>
      </c>
      <c r="AC801" s="4">
        <v>0.147481</v>
      </c>
      <c r="AD801" s="4">
        <v>0.1482579387754</v>
      </c>
      <c r="AE801" s="4">
        <v>0.15410580771579999</v>
      </c>
      <c r="AF801" s="4">
        <v>5.0543579999999997</v>
      </c>
      <c r="AG801" s="4">
        <v>4.7075336146272999</v>
      </c>
      <c r="AH801" s="4">
        <v>4.9632049871435999</v>
      </c>
      <c r="AI801" s="4">
        <v>1.0192870000000001</v>
      </c>
      <c r="AJ801" s="4">
        <v>1.0192870000000001</v>
      </c>
    </row>
    <row r="802" spans="1:36" x14ac:dyDescent="0.3">
      <c r="A802" s="1" t="s">
        <v>2383</v>
      </c>
      <c r="B802" s="2">
        <v>4001605</v>
      </c>
      <c r="C802" s="3" t="s">
        <v>2935</v>
      </c>
      <c r="D802" s="4">
        <v>1361.2515380100001</v>
      </c>
      <c r="E802" s="3" t="s">
        <v>2936</v>
      </c>
      <c r="F802" s="3" t="s">
        <v>2966</v>
      </c>
      <c r="G802" s="3" t="s">
        <v>2967</v>
      </c>
      <c r="H802" s="3" t="s">
        <v>2987</v>
      </c>
      <c r="I802" s="3" t="s">
        <v>3668</v>
      </c>
      <c r="J802" s="4">
        <v>-11.464497</v>
      </c>
      <c r="K802" s="4">
        <v>-9.6603770000000004</v>
      </c>
      <c r="L802" s="4">
        <v>-11.135858000000001</v>
      </c>
      <c r="M802" s="4">
        <v>1.959114</v>
      </c>
      <c r="N802" s="4" t="s">
        <v>2934</v>
      </c>
      <c r="O802" s="4" t="s">
        <v>2934</v>
      </c>
      <c r="P802" s="4" t="s">
        <v>2934</v>
      </c>
      <c r="Q802" s="4" t="s">
        <v>2934</v>
      </c>
      <c r="R802" s="4" t="s">
        <v>2934</v>
      </c>
      <c r="S802" s="3" t="s">
        <v>6122</v>
      </c>
      <c r="T802" s="4">
        <v>11.97</v>
      </c>
      <c r="U802" s="4">
        <v>1361.2515380100001</v>
      </c>
      <c r="V802" s="10">
        <v>1554.1515380000001</v>
      </c>
      <c r="W802" s="4">
        <v>3.34168755221387</v>
      </c>
      <c r="X802" s="4">
        <v>14.74</v>
      </c>
      <c r="Y802" s="5">
        <v>11.465</v>
      </c>
      <c r="Z802" s="4" t="s">
        <v>2934</v>
      </c>
      <c r="AA802" s="10">
        <v>11.421755725100001</v>
      </c>
      <c r="AB802" s="10">
        <v>11.531791907500001</v>
      </c>
      <c r="AC802" s="4" t="s">
        <v>2934</v>
      </c>
      <c r="AD802" s="4">
        <v>0.47976894863980002</v>
      </c>
      <c r="AE802" s="4">
        <v>0.4903119322842</v>
      </c>
      <c r="AF802" s="4" t="s">
        <v>2934</v>
      </c>
      <c r="AG802" s="4">
        <v>5.8135351563011</v>
      </c>
      <c r="AH802" s="4">
        <v>5.7931284614668002</v>
      </c>
      <c r="AI802" s="4" t="s">
        <v>2934</v>
      </c>
      <c r="AJ802" s="4" t="s">
        <v>2934</v>
      </c>
    </row>
    <row r="803" spans="1:36" x14ac:dyDescent="0.3">
      <c r="A803" s="1" t="s">
        <v>2128</v>
      </c>
      <c r="B803" s="2">
        <v>1024092</v>
      </c>
      <c r="C803" s="3" t="s">
        <v>2940</v>
      </c>
      <c r="D803" s="4">
        <v>1362.67224618</v>
      </c>
      <c r="E803" s="3" t="s">
        <v>2930</v>
      </c>
      <c r="F803" s="3" t="s">
        <v>2931</v>
      </c>
      <c r="G803" s="3" t="s">
        <v>2931</v>
      </c>
      <c r="H803" s="3" t="s">
        <v>2932</v>
      </c>
      <c r="I803" s="3" t="s">
        <v>2933</v>
      </c>
      <c r="J803" s="4">
        <v>38.345607000000001</v>
      </c>
      <c r="K803" s="4">
        <v>11.682566</v>
      </c>
      <c r="L803" s="4">
        <v>-13.613517</v>
      </c>
      <c r="M803" s="4">
        <v>-1.0291600000000001</v>
      </c>
      <c r="N803" s="4">
        <v>11.7242380261248</v>
      </c>
      <c r="O803" s="4">
        <v>2.6053860000000002</v>
      </c>
      <c r="P803" s="4">
        <v>1.394658</v>
      </c>
      <c r="Q803" s="4" t="s">
        <v>2934</v>
      </c>
      <c r="R803" s="4" t="s">
        <v>2934</v>
      </c>
      <c r="S803" s="3" t="s">
        <v>5867</v>
      </c>
      <c r="T803" s="4">
        <v>80.78</v>
      </c>
      <c r="U803" s="4">
        <v>1362.67224618</v>
      </c>
      <c r="V803" s="10" t="s">
        <v>2934</v>
      </c>
      <c r="W803" s="4">
        <v>0.297103243377074</v>
      </c>
      <c r="X803" s="4">
        <v>96.08</v>
      </c>
      <c r="Y803" s="4">
        <v>53.22</v>
      </c>
      <c r="Z803" s="4">
        <v>11.742986</v>
      </c>
      <c r="AA803" s="10">
        <v>12.072933791600001</v>
      </c>
      <c r="AB803" s="10">
        <v>11.9674074074</v>
      </c>
      <c r="AC803" s="4" t="s">
        <v>2934</v>
      </c>
      <c r="AD803" s="4" t="s">
        <v>2934</v>
      </c>
      <c r="AE803" s="4" t="s">
        <v>2934</v>
      </c>
      <c r="AF803" s="4" t="s">
        <v>2934</v>
      </c>
      <c r="AG803" s="4" t="s">
        <v>2934</v>
      </c>
      <c r="AH803" s="4" t="s">
        <v>2934</v>
      </c>
      <c r="AI803" s="4">
        <v>1.394658</v>
      </c>
      <c r="AJ803" s="4">
        <v>1.6484030000000001</v>
      </c>
    </row>
    <row r="804" spans="1:36" x14ac:dyDescent="0.3">
      <c r="A804" s="1" t="s">
        <v>2356</v>
      </c>
      <c r="B804" s="2">
        <v>20034948</v>
      </c>
      <c r="C804" s="3" t="s">
        <v>2935</v>
      </c>
      <c r="D804" s="4">
        <v>1363.00737888</v>
      </c>
      <c r="E804" s="3" t="s">
        <v>3102</v>
      </c>
      <c r="F804" s="3" t="s">
        <v>3103</v>
      </c>
      <c r="G804" s="3" t="s">
        <v>3196</v>
      </c>
      <c r="H804" s="3" t="s">
        <v>3197</v>
      </c>
      <c r="I804" s="3" t="s">
        <v>3341</v>
      </c>
      <c r="J804" s="4">
        <v>12.131919999999999</v>
      </c>
      <c r="K804" s="4">
        <v>-12.217612000000001</v>
      </c>
      <c r="L804" s="4">
        <v>-5.3207360000000001</v>
      </c>
      <c r="M804" s="4">
        <v>-1.6020669999999999</v>
      </c>
      <c r="N804" s="4" t="s">
        <v>2924</v>
      </c>
      <c r="O804" s="4" t="s">
        <v>2924</v>
      </c>
      <c r="P804" s="4">
        <v>0.58863500000000002</v>
      </c>
      <c r="Q804" s="4">
        <v>16.963487000000001</v>
      </c>
      <c r="R804" s="4">
        <v>15.379823</v>
      </c>
      <c r="S804" s="3" t="s">
        <v>6095</v>
      </c>
      <c r="T804" s="4">
        <v>38.08</v>
      </c>
      <c r="U804" s="4">
        <v>1363.00737888</v>
      </c>
      <c r="V804" s="10">
        <v>2321.4573780000001</v>
      </c>
      <c r="W804" s="4">
        <v>0</v>
      </c>
      <c r="X804" s="4">
        <v>51.83</v>
      </c>
      <c r="Y804" s="4">
        <v>29.7</v>
      </c>
      <c r="Z804" s="4" t="s">
        <v>2924</v>
      </c>
      <c r="AA804" s="10" t="s">
        <v>2924</v>
      </c>
      <c r="AB804" s="10" t="s">
        <v>2924</v>
      </c>
      <c r="AC804" s="4">
        <v>2.0421070000000001</v>
      </c>
      <c r="AD804" s="4">
        <v>2.0601624429972998</v>
      </c>
      <c r="AE804" s="4">
        <v>2.1212362435441001</v>
      </c>
      <c r="AF804" s="4">
        <v>16.963487000000001</v>
      </c>
      <c r="AG804" s="4">
        <v>23.312579865755598</v>
      </c>
      <c r="AH804" s="4">
        <v>29.5403051939211</v>
      </c>
      <c r="AI804" s="4">
        <v>0.58863500000000002</v>
      </c>
      <c r="AJ804" s="4">
        <v>0.75098100000000001</v>
      </c>
    </row>
    <row r="805" spans="1:36" x14ac:dyDescent="0.3">
      <c r="A805" s="1" t="s">
        <v>149</v>
      </c>
      <c r="B805" s="2">
        <v>5267058</v>
      </c>
      <c r="C805" s="3" t="s">
        <v>2956</v>
      </c>
      <c r="D805" s="4">
        <v>1364.93741675</v>
      </c>
      <c r="E805" s="3" t="s">
        <v>2945</v>
      </c>
      <c r="F805" s="3" t="s">
        <v>2946</v>
      </c>
      <c r="G805" s="3" t="s">
        <v>2947</v>
      </c>
      <c r="H805" s="3" t="s">
        <v>2989</v>
      </c>
      <c r="I805" s="3" t="s">
        <v>2949</v>
      </c>
      <c r="J805" s="4">
        <v>-15.95912</v>
      </c>
      <c r="K805" s="4">
        <v>19.441341000000001</v>
      </c>
      <c r="L805" s="4">
        <v>2.3946360000000002</v>
      </c>
      <c r="M805" s="4">
        <v>-2.9064489999999998</v>
      </c>
      <c r="N805" s="4" t="s">
        <v>2924</v>
      </c>
      <c r="O805" s="4">
        <v>111.354167</v>
      </c>
      <c r="P805" s="4">
        <v>4.6237019999999998</v>
      </c>
      <c r="Q805" s="4" t="s">
        <v>2924</v>
      </c>
      <c r="R805" s="4">
        <v>29.158677999999998</v>
      </c>
      <c r="S805" s="3" t="s">
        <v>3896</v>
      </c>
      <c r="T805" s="5">
        <v>10.69</v>
      </c>
      <c r="U805" s="4">
        <v>1364.93741675</v>
      </c>
      <c r="V805" s="10">
        <v>1049.599416</v>
      </c>
      <c r="W805" s="4">
        <v>0</v>
      </c>
      <c r="X805" s="4">
        <v>14.42</v>
      </c>
      <c r="Y805" s="4">
        <v>7.37</v>
      </c>
      <c r="Z805" s="4" t="s">
        <v>2924</v>
      </c>
      <c r="AA805" s="10">
        <v>145.83901773529999</v>
      </c>
      <c r="AB805" s="10">
        <v>204.2414978983</v>
      </c>
      <c r="AC805" s="4">
        <v>3.587834</v>
      </c>
      <c r="AD805" s="4">
        <v>3.3401277815983001</v>
      </c>
      <c r="AE805" s="4">
        <v>3.5241041707776</v>
      </c>
      <c r="AF805" s="4" t="s">
        <v>2924</v>
      </c>
      <c r="AG805" s="4">
        <v>245.6007618869337</v>
      </c>
      <c r="AH805" s="4" t="s">
        <v>2924</v>
      </c>
      <c r="AI805" s="4">
        <v>4.6237019999999998</v>
      </c>
      <c r="AJ805" s="4">
        <v>4.6906540000000003</v>
      </c>
    </row>
    <row r="806" spans="1:36" x14ac:dyDescent="0.3">
      <c r="A806" s="1" t="s">
        <v>770</v>
      </c>
      <c r="B806" s="2">
        <v>4993797</v>
      </c>
      <c r="C806" s="3" t="s">
        <v>2935</v>
      </c>
      <c r="D806" s="4">
        <v>1366.4738610500001</v>
      </c>
      <c r="E806" s="3" t="s">
        <v>2936</v>
      </c>
      <c r="F806" s="3" t="s">
        <v>2937</v>
      </c>
      <c r="G806" s="3" t="s">
        <v>3037</v>
      </c>
      <c r="H806" s="3" t="s">
        <v>3037</v>
      </c>
      <c r="I806" s="3" t="s">
        <v>3159</v>
      </c>
      <c r="J806" s="4">
        <v>14.045935999999999</v>
      </c>
      <c r="K806" s="4">
        <v>0.62353899999999995</v>
      </c>
      <c r="L806" s="4">
        <v>-14.672834999999999</v>
      </c>
      <c r="M806" s="4">
        <v>0.15515899999999999</v>
      </c>
      <c r="N806" s="5">
        <v>6.8633709999999999</v>
      </c>
      <c r="O806" s="4">
        <v>5.035101</v>
      </c>
      <c r="P806" s="4">
        <v>1.2287049999999999</v>
      </c>
      <c r="Q806" s="5">
        <v>5.9467030000000003</v>
      </c>
      <c r="R806" s="4">
        <v>7.4275029999999997</v>
      </c>
      <c r="S806" s="3" t="s">
        <v>4513</v>
      </c>
      <c r="T806" s="4">
        <v>12.91</v>
      </c>
      <c r="U806" s="4">
        <v>1366.4738610500001</v>
      </c>
      <c r="V806" s="10">
        <v>1174.4738609999999</v>
      </c>
      <c r="W806" s="4">
        <v>0</v>
      </c>
      <c r="X806" s="4">
        <v>15.645</v>
      </c>
      <c r="Y806" s="4">
        <v>9.44</v>
      </c>
      <c r="Z806" s="5">
        <v>6.8633709999999999</v>
      </c>
      <c r="AA806" s="10">
        <v>17.726211725900001</v>
      </c>
      <c r="AB806" s="10">
        <v>16.1880877742</v>
      </c>
      <c r="AC806" s="4">
        <v>0.49829200000000001</v>
      </c>
      <c r="AD806" s="4">
        <v>0.51095182328370004</v>
      </c>
      <c r="AE806" s="4">
        <v>0.49869383932740002</v>
      </c>
      <c r="AF806" s="5">
        <v>5.9467030000000003</v>
      </c>
      <c r="AG806" s="4">
        <v>7.4791388896494997</v>
      </c>
      <c r="AH806" s="4">
        <v>7.1891889636973998</v>
      </c>
      <c r="AI806" s="4">
        <v>1.2287049999999999</v>
      </c>
      <c r="AJ806" s="4">
        <v>1.5786260000000001</v>
      </c>
    </row>
    <row r="807" spans="1:36" x14ac:dyDescent="0.3">
      <c r="A807" s="1" t="s">
        <v>6</v>
      </c>
      <c r="B807" s="2">
        <v>4433033</v>
      </c>
      <c r="C807" s="3" t="s">
        <v>2935</v>
      </c>
      <c r="D807" s="4">
        <v>1371.18354342</v>
      </c>
      <c r="E807" s="3" t="s">
        <v>2945</v>
      </c>
      <c r="F807" s="3" t="s">
        <v>2946</v>
      </c>
      <c r="G807" s="3" t="s">
        <v>2947</v>
      </c>
      <c r="H807" s="3" t="s">
        <v>2948</v>
      </c>
      <c r="I807" s="3" t="s">
        <v>2949</v>
      </c>
      <c r="J807" s="4">
        <v>41.078207999999997</v>
      </c>
      <c r="K807" s="4">
        <v>30.937280000000001</v>
      </c>
      <c r="L807" s="4">
        <v>8.4646819999999998</v>
      </c>
      <c r="M807" s="4">
        <v>0.32397399999999998</v>
      </c>
      <c r="N807" s="4">
        <v>28.108926</v>
      </c>
      <c r="O807" s="4">
        <v>25.313351000000001</v>
      </c>
      <c r="P807" s="4">
        <v>6.3089979999999999</v>
      </c>
      <c r="Q807" s="4">
        <v>20.452573999999998</v>
      </c>
      <c r="R807" s="4">
        <v>24.175065</v>
      </c>
      <c r="S807" s="3" t="s">
        <v>3753</v>
      </c>
      <c r="T807" s="4">
        <v>18.579999999999998</v>
      </c>
      <c r="U807" s="4">
        <v>1371.18354342</v>
      </c>
      <c r="V807" s="10">
        <v>1202.304543</v>
      </c>
      <c r="W807" s="4">
        <v>1.2917115177610301</v>
      </c>
      <c r="X807" s="4">
        <v>19.37</v>
      </c>
      <c r="Y807" s="5">
        <v>12.27</v>
      </c>
      <c r="Z807" s="4">
        <v>28.108926</v>
      </c>
      <c r="AA807" s="10">
        <v>22.526673132799999</v>
      </c>
      <c r="AB807" s="10">
        <v>23.866409762300002</v>
      </c>
      <c r="AC807" s="4">
        <v>4.6617389999999999</v>
      </c>
      <c r="AD807" s="4">
        <v>4.3977714689115999</v>
      </c>
      <c r="AE807" s="4">
        <v>4.6365261201296999</v>
      </c>
      <c r="AF807" s="4">
        <v>20.452573999999998</v>
      </c>
      <c r="AG807" s="4">
        <v>15.4725797144346</v>
      </c>
      <c r="AH807" s="4">
        <v>17.489083626683701</v>
      </c>
      <c r="AI807" s="4">
        <v>6.3089979999999999</v>
      </c>
      <c r="AJ807" s="4">
        <v>6.4002759999999999</v>
      </c>
    </row>
    <row r="808" spans="1:36" x14ac:dyDescent="0.3">
      <c r="A808" s="1" t="s">
        <v>2623</v>
      </c>
      <c r="B808" s="2">
        <v>4812024</v>
      </c>
      <c r="C808" s="3" t="s">
        <v>2935</v>
      </c>
      <c r="D808" s="4">
        <v>1371.83241856</v>
      </c>
      <c r="E808" s="3" t="s">
        <v>2920</v>
      </c>
      <c r="F808" s="3" t="s">
        <v>2960</v>
      </c>
      <c r="G808" s="3" t="s">
        <v>2973</v>
      </c>
      <c r="H808" s="3" t="s">
        <v>2974</v>
      </c>
      <c r="I808" s="3" t="s">
        <v>3415</v>
      </c>
      <c r="J808" s="4">
        <v>-2.4264549999999998</v>
      </c>
      <c r="K808" s="4">
        <v>7.7032470000000002</v>
      </c>
      <c r="L808" s="4">
        <v>-6.3864850000000004</v>
      </c>
      <c r="M808" s="5">
        <v>-0.47092299999999998</v>
      </c>
      <c r="N808" s="4">
        <v>96.990395000000007</v>
      </c>
      <c r="O808" s="4">
        <v>18.611509000000002</v>
      </c>
      <c r="P808" s="4">
        <v>2.8382260000000001</v>
      </c>
      <c r="Q808" s="4">
        <v>12.224171999999999</v>
      </c>
      <c r="R808" s="4">
        <v>21.098533</v>
      </c>
      <c r="S808" s="3" t="s">
        <v>6361</v>
      </c>
      <c r="T808" s="4">
        <v>90.88</v>
      </c>
      <c r="U808" s="4">
        <v>1371.83241856</v>
      </c>
      <c r="V808" s="10">
        <v>1695.810418</v>
      </c>
      <c r="W808" s="4">
        <v>1.9366197183098599</v>
      </c>
      <c r="X808" s="4">
        <v>113.63</v>
      </c>
      <c r="Y808" s="4">
        <v>76.177999999999997</v>
      </c>
      <c r="Z808" s="4">
        <v>96.990395000000007</v>
      </c>
      <c r="AA808" s="10">
        <v>33.734224201899998</v>
      </c>
      <c r="AB808" s="10">
        <v>34.273775357399998</v>
      </c>
      <c r="AC808" s="4">
        <v>2.6535929999999999</v>
      </c>
      <c r="AD808" s="4">
        <v>2.3558717262259998</v>
      </c>
      <c r="AE808" s="4">
        <v>2.5538419679408002</v>
      </c>
      <c r="AF808" s="4">
        <v>12.224171999999999</v>
      </c>
      <c r="AG808" s="4">
        <v>19.079066798825</v>
      </c>
      <c r="AH808" s="4">
        <v>20.748444555267401</v>
      </c>
      <c r="AI808" s="4">
        <v>2.8382260000000001</v>
      </c>
      <c r="AJ808" s="4" t="s">
        <v>2924</v>
      </c>
    </row>
    <row r="809" spans="1:36" x14ac:dyDescent="0.3">
      <c r="A809" s="1" t="s">
        <v>2183</v>
      </c>
      <c r="B809" s="2">
        <v>1018438</v>
      </c>
      <c r="C809" s="3" t="s">
        <v>2919</v>
      </c>
      <c r="D809" s="4">
        <v>1374.4318298400001</v>
      </c>
      <c r="E809" s="3" t="s">
        <v>2930</v>
      </c>
      <c r="F809" s="3" t="s">
        <v>2931</v>
      </c>
      <c r="G809" s="3" t="s">
        <v>2931</v>
      </c>
      <c r="H809" s="3" t="s">
        <v>2932</v>
      </c>
      <c r="I809" s="3" t="s">
        <v>2933</v>
      </c>
      <c r="J809" s="4">
        <v>28.136330999999998</v>
      </c>
      <c r="K809" s="4">
        <v>10.007782000000001</v>
      </c>
      <c r="L809" s="4">
        <v>-8.6349540000000005</v>
      </c>
      <c r="M809" s="4">
        <v>-1.4363410000000001</v>
      </c>
      <c r="N809" s="4">
        <v>13.4372623574145</v>
      </c>
      <c r="O809" s="4">
        <v>9.8207590000000007</v>
      </c>
      <c r="P809" s="4">
        <v>1.4027149999999999</v>
      </c>
      <c r="Q809" s="4" t="s">
        <v>2934</v>
      </c>
      <c r="R809" s="4" t="s">
        <v>2934</v>
      </c>
      <c r="S809" s="3" t="s">
        <v>5922</v>
      </c>
      <c r="T809" s="4">
        <v>70.680000000000007</v>
      </c>
      <c r="U809" s="4">
        <v>1374.4318298400001</v>
      </c>
      <c r="V809" s="10" t="s">
        <v>2934</v>
      </c>
      <c r="W809" s="4">
        <v>2.3033389926429</v>
      </c>
      <c r="X809" s="4">
        <v>80.680000000000007</v>
      </c>
      <c r="Y809" s="4">
        <v>46.55</v>
      </c>
      <c r="Z809" s="4">
        <v>13.650058</v>
      </c>
      <c r="AA809" s="10">
        <v>12.621428571399999</v>
      </c>
      <c r="AB809" s="10">
        <v>12.945054945000001</v>
      </c>
      <c r="AC809" s="4" t="s">
        <v>2934</v>
      </c>
      <c r="AD809" s="4" t="s">
        <v>2934</v>
      </c>
      <c r="AE809" s="4" t="s">
        <v>2934</v>
      </c>
      <c r="AF809" s="4" t="s">
        <v>2934</v>
      </c>
      <c r="AG809" s="4" t="s">
        <v>2934</v>
      </c>
      <c r="AH809" s="4" t="s">
        <v>2934</v>
      </c>
      <c r="AI809" s="4">
        <v>1.4027149999999999</v>
      </c>
      <c r="AJ809" s="4">
        <v>1.463233</v>
      </c>
    </row>
    <row r="810" spans="1:36" x14ac:dyDescent="0.3">
      <c r="A810" s="1" t="s">
        <v>1969</v>
      </c>
      <c r="B810" s="2">
        <v>5737260</v>
      </c>
      <c r="C810" s="3" t="s">
        <v>2940</v>
      </c>
      <c r="D810" s="4">
        <v>1375.4280000000001</v>
      </c>
      <c r="E810" s="3" t="s">
        <v>2930</v>
      </c>
      <c r="F810" s="3" t="s">
        <v>2953</v>
      </c>
      <c r="G810" s="3" t="s">
        <v>2954</v>
      </c>
      <c r="H810" s="3" t="s">
        <v>2955</v>
      </c>
      <c r="I810" s="3"/>
      <c r="J810" s="4">
        <v>15.046685999999999</v>
      </c>
      <c r="K810" s="4">
        <v>2.7196940000000001</v>
      </c>
      <c r="L810" s="4">
        <v>0.30695299999999998</v>
      </c>
      <c r="M810" s="4">
        <v>-1.3000659999999999</v>
      </c>
      <c r="N810" s="4" t="s">
        <v>2934</v>
      </c>
      <c r="O810" s="4" t="s">
        <v>2934</v>
      </c>
      <c r="P810" s="4" t="s">
        <v>2934</v>
      </c>
      <c r="Q810" s="4" t="s">
        <v>2934</v>
      </c>
      <c r="R810" s="4" t="s">
        <v>2934</v>
      </c>
      <c r="S810" s="3" t="s">
        <v>5709</v>
      </c>
      <c r="T810" s="4">
        <v>75.16</v>
      </c>
      <c r="U810" s="4">
        <v>1375.4280000000001</v>
      </c>
      <c r="V810" s="10" t="s">
        <v>2934</v>
      </c>
      <c r="W810" s="4">
        <v>1.27823908994146</v>
      </c>
      <c r="X810" s="4">
        <v>77.83</v>
      </c>
      <c r="Y810" s="4">
        <v>64.19</v>
      </c>
      <c r="Z810" s="4" t="s">
        <v>2934</v>
      </c>
      <c r="AA810" s="10" t="s">
        <v>2934</v>
      </c>
      <c r="AB810" s="10" t="s">
        <v>2934</v>
      </c>
      <c r="AC810" s="4" t="s">
        <v>2934</v>
      </c>
      <c r="AD810" s="4" t="s">
        <v>2934</v>
      </c>
      <c r="AE810" s="4" t="s">
        <v>2934</v>
      </c>
      <c r="AF810" s="4" t="s">
        <v>2934</v>
      </c>
      <c r="AG810" s="4" t="s">
        <v>2934</v>
      </c>
      <c r="AH810" s="4" t="s">
        <v>2934</v>
      </c>
      <c r="AI810" s="4" t="s">
        <v>2934</v>
      </c>
      <c r="AJ810" s="4" t="s">
        <v>2934</v>
      </c>
    </row>
    <row r="811" spans="1:36" x14ac:dyDescent="0.3">
      <c r="A811" s="1" t="s">
        <v>939</v>
      </c>
      <c r="B811" s="2">
        <v>6330816</v>
      </c>
      <c r="C811" s="3" t="s">
        <v>2935</v>
      </c>
      <c r="D811" s="4">
        <v>1375.8675039</v>
      </c>
      <c r="E811" s="3" t="s">
        <v>3093</v>
      </c>
      <c r="F811" s="3" t="s">
        <v>3093</v>
      </c>
      <c r="G811" s="3" t="s">
        <v>3172</v>
      </c>
      <c r="H811" s="3" t="s">
        <v>3173</v>
      </c>
      <c r="I811" s="3" t="s">
        <v>3274</v>
      </c>
      <c r="J811" s="4">
        <v>-26.444724000000001</v>
      </c>
      <c r="K811" s="4">
        <v>-31.238990000000001</v>
      </c>
      <c r="L811" s="4">
        <v>-17.243815999999999</v>
      </c>
      <c r="M811" s="4">
        <v>2.2707419999999998</v>
      </c>
      <c r="N811" s="4">
        <v>81.319444000000004</v>
      </c>
      <c r="O811" s="4" t="s">
        <v>2924</v>
      </c>
      <c r="P811" s="4">
        <v>0.92737800000000004</v>
      </c>
      <c r="Q811" s="4">
        <v>3.0152510000000001</v>
      </c>
      <c r="R811" s="4">
        <v>90.882033000000007</v>
      </c>
      <c r="S811" s="3" t="s">
        <v>4681</v>
      </c>
      <c r="T811" s="4">
        <v>11.71</v>
      </c>
      <c r="U811" s="4">
        <v>1375.8675039</v>
      </c>
      <c r="V811" s="10">
        <v>1426.1095029999999</v>
      </c>
      <c r="W811" s="4">
        <v>0</v>
      </c>
      <c r="X811" s="4">
        <v>24.5</v>
      </c>
      <c r="Y811" s="4">
        <v>10.71</v>
      </c>
      <c r="Z811" s="4">
        <v>81.319444000000004</v>
      </c>
      <c r="AA811" s="10">
        <v>10.1950200243</v>
      </c>
      <c r="AB811" s="10">
        <v>13.291713961399999</v>
      </c>
      <c r="AC811" s="4">
        <v>0.84750800000000004</v>
      </c>
      <c r="AD811" s="4">
        <v>0.82159789302289998</v>
      </c>
      <c r="AE811" s="4">
        <v>0.83937476134230005</v>
      </c>
      <c r="AF811" s="4">
        <v>3.0152510000000001</v>
      </c>
      <c r="AG811" s="4">
        <v>4.0604680998890998</v>
      </c>
      <c r="AH811" s="4">
        <v>4.2309670873952001</v>
      </c>
      <c r="AI811" s="4">
        <v>0.92737800000000004</v>
      </c>
      <c r="AJ811" s="4">
        <v>1.6553580000000001</v>
      </c>
    </row>
    <row r="812" spans="1:36" x14ac:dyDescent="0.3">
      <c r="A812" s="1" t="s">
        <v>2233</v>
      </c>
      <c r="B812" s="2">
        <v>5181255</v>
      </c>
      <c r="C812" s="3" t="s">
        <v>2940</v>
      </c>
      <c r="D812" s="4">
        <v>1379.2187922999999</v>
      </c>
      <c r="E812" s="3" t="s">
        <v>2920</v>
      </c>
      <c r="F812" s="3" t="s">
        <v>2960</v>
      </c>
      <c r="G812" s="3" t="s">
        <v>2961</v>
      </c>
      <c r="H812" s="3" t="s">
        <v>3085</v>
      </c>
      <c r="I812" s="3" t="s">
        <v>3227</v>
      </c>
      <c r="J812" s="4">
        <v>-15.128968</v>
      </c>
      <c r="K812" s="4">
        <v>-29.501442000000001</v>
      </c>
      <c r="L812" s="4">
        <v>-26.25</v>
      </c>
      <c r="M812" s="4">
        <v>1.6636960000000001</v>
      </c>
      <c r="N812" s="4" t="s">
        <v>2924</v>
      </c>
      <c r="O812" s="4" t="s">
        <v>2924</v>
      </c>
      <c r="P812" s="4">
        <v>4.9680600000000004</v>
      </c>
      <c r="Q812" s="4" t="s">
        <v>2924</v>
      </c>
      <c r="R812" s="4" t="s">
        <v>2924</v>
      </c>
      <c r="S812" s="3" t="s">
        <v>5972</v>
      </c>
      <c r="T812" s="4">
        <v>34.22</v>
      </c>
      <c r="U812" s="4">
        <v>1379.2187922999999</v>
      </c>
      <c r="V812" s="10">
        <v>1153.4027920000001</v>
      </c>
      <c r="W812" s="4">
        <v>0</v>
      </c>
      <c r="X812" s="4">
        <v>66.540000000000006</v>
      </c>
      <c r="Y812" s="4">
        <v>33.03</v>
      </c>
      <c r="Z812" s="4" t="s">
        <v>2924</v>
      </c>
      <c r="AA812" s="10" t="s">
        <v>2924</v>
      </c>
      <c r="AB812" s="10" t="s">
        <v>2924</v>
      </c>
      <c r="AC812" s="4">
        <v>8.99038</v>
      </c>
      <c r="AD812" s="4">
        <v>6.6167692414483996</v>
      </c>
      <c r="AE812" s="4">
        <v>8.2341755007385995</v>
      </c>
      <c r="AF812" s="4" t="s">
        <v>2924</v>
      </c>
      <c r="AG812" s="4" t="s">
        <v>2924</v>
      </c>
      <c r="AH812" s="4" t="s">
        <v>2924</v>
      </c>
      <c r="AI812" s="4">
        <v>4.9680600000000004</v>
      </c>
      <c r="AJ812" s="4">
        <v>4.9680600000000004</v>
      </c>
    </row>
    <row r="813" spans="1:36" x14ac:dyDescent="0.3">
      <c r="A813" s="1" t="s">
        <v>1508</v>
      </c>
      <c r="B813" s="2">
        <v>4261579</v>
      </c>
      <c r="C813" s="3" t="s">
        <v>2935</v>
      </c>
      <c r="D813" s="4">
        <v>1382.3639453799999</v>
      </c>
      <c r="E813" s="3" t="s">
        <v>2976</v>
      </c>
      <c r="F813" s="3" t="s">
        <v>3316</v>
      </c>
      <c r="G813" s="3" t="s">
        <v>3316</v>
      </c>
      <c r="H813" s="3" t="s">
        <v>3462</v>
      </c>
      <c r="I813" s="3" t="s">
        <v>3151</v>
      </c>
      <c r="J813" s="4">
        <v>-18.739903000000002</v>
      </c>
      <c r="K813" s="4">
        <v>-9.6947939999999999</v>
      </c>
      <c r="L813" s="4">
        <v>-13.201034999999999</v>
      </c>
      <c r="M813" s="4">
        <v>9.9502999999999994E-2</v>
      </c>
      <c r="N813" s="4" t="s">
        <v>2924</v>
      </c>
      <c r="O813" s="4">
        <v>42.627119</v>
      </c>
      <c r="P813" s="4">
        <v>1.6780649999999999</v>
      </c>
      <c r="Q813" s="4">
        <v>41.905282</v>
      </c>
      <c r="R813" s="4">
        <v>43.735419</v>
      </c>
      <c r="S813" s="3" t="s">
        <v>5249</v>
      </c>
      <c r="T813" s="5">
        <v>10.06</v>
      </c>
      <c r="U813" s="4">
        <v>1382.3639453799999</v>
      </c>
      <c r="V813" s="10">
        <v>7072.5639449999999</v>
      </c>
      <c r="W813" s="4">
        <v>4.7713717693837001</v>
      </c>
      <c r="X813" s="4">
        <v>12.74</v>
      </c>
      <c r="Y813" s="4">
        <v>7.85</v>
      </c>
      <c r="Z813" s="4" t="s">
        <v>2924</v>
      </c>
      <c r="AA813" s="10" t="s">
        <v>2924</v>
      </c>
      <c r="AB813" s="10" t="s">
        <v>2924</v>
      </c>
      <c r="AC813" s="4">
        <v>14.636929</v>
      </c>
      <c r="AD813" s="4" t="s">
        <v>2934</v>
      </c>
      <c r="AE813" s="4" t="s">
        <v>2934</v>
      </c>
      <c r="AF813" s="4">
        <v>41.905282</v>
      </c>
      <c r="AG813" s="4">
        <v>19.334811791763801</v>
      </c>
      <c r="AH813" s="4">
        <v>17.5593286301985</v>
      </c>
      <c r="AI813" s="4">
        <v>1.6780649999999999</v>
      </c>
      <c r="AJ813" s="4">
        <v>1.731795</v>
      </c>
    </row>
    <row r="814" spans="1:36" x14ac:dyDescent="0.3">
      <c r="A814" s="1" t="s">
        <v>1221</v>
      </c>
      <c r="B814" s="2">
        <v>4914317</v>
      </c>
      <c r="C814" s="3" t="s">
        <v>2919</v>
      </c>
      <c r="D814" s="4">
        <v>1383.43719588</v>
      </c>
      <c r="E814" s="3" t="s">
        <v>2925</v>
      </c>
      <c r="F814" s="3" t="s">
        <v>2996</v>
      </c>
      <c r="G814" s="3" t="s">
        <v>3230</v>
      </c>
      <c r="H814" s="3" t="s">
        <v>3373</v>
      </c>
      <c r="I814" s="3" t="s">
        <v>2944</v>
      </c>
      <c r="J814" s="4">
        <v>-49.888254000000003</v>
      </c>
      <c r="K814" s="4">
        <v>-1.86416</v>
      </c>
      <c r="L814" s="4">
        <v>-16.508068000000002</v>
      </c>
      <c r="M814" s="4">
        <v>-3.5680149999999999</v>
      </c>
      <c r="N814" s="4">
        <v>10.046465</v>
      </c>
      <c r="O814" s="4">
        <v>7.5486279999999999</v>
      </c>
      <c r="P814" s="4">
        <v>0.88110699999999997</v>
      </c>
      <c r="Q814" s="4">
        <v>7.3332959999999998</v>
      </c>
      <c r="R814" s="4">
        <v>10.161291</v>
      </c>
      <c r="S814" s="3" t="s">
        <v>4963</v>
      </c>
      <c r="T814" s="4">
        <v>60.54</v>
      </c>
      <c r="U814" s="4">
        <v>1383.43719588</v>
      </c>
      <c r="V814" s="10">
        <v>2111.3511950000002</v>
      </c>
      <c r="W814" s="4">
        <v>0</v>
      </c>
      <c r="X814" s="4">
        <v>127.83</v>
      </c>
      <c r="Y814" s="4">
        <v>48.05</v>
      </c>
      <c r="Z814" s="4">
        <v>10.046465</v>
      </c>
      <c r="AA814" s="10">
        <v>7.9988373014</v>
      </c>
      <c r="AB814" s="10">
        <v>8.4332582967</v>
      </c>
      <c r="AC814" s="4">
        <v>1.094031</v>
      </c>
      <c r="AD814" s="4">
        <v>1.1016885564973999</v>
      </c>
      <c r="AE814" s="4">
        <v>1.1075757207915</v>
      </c>
      <c r="AF814" s="4">
        <v>7.3332959999999998</v>
      </c>
      <c r="AG814" s="4">
        <v>7.1918899977143997</v>
      </c>
      <c r="AH814" s="4">
        <v>7.2528175996156996</v>
      </c>
      <c r="AI814" s="4">
        <v>0.88110699999999997</v>
      </c>
      <c r="AJ814" s="4" t="s">
        <v>2924</v>
      </c>
    </row>
    <row r="815" spans="1:36" x14ac:dyDescent="0.3">
      <c r="A815" s="1" t="s">
        <v>1731</v>
      </c>
      <c r="B815" s="2">
        <v>4387562</v>
      </c>
      <c r="C815" s="3" t="s">
        <v>2956</v>
      </c>
      <c r="D815" s="4">
        <v>1384.2333264599999</v>
      </c>
      <c r="E815" s="3" t="s">
        <v>2920</v>
      </c>
      <c r="F815" s="3" t="s">
        <v>2921</v>
      </c>
      <c r="G815" s="3" t="s">
        <v>2941</v>
      </c>
      <c r="H815" s="3" t="s">
        <v>2941</v>
      </c>
      <c r="I815" s="3" t="s">
        <v>2942</v>
      </c>
      <c r="J815" s="4">
        <v>7.4116309999999999</v>
      </c>
      <c r="K815" s="4">
        <v>61.578045000000003</v>
      </c>
      <c r="L815" s="4">
        <v>-0.106045</v>
      </c>
      <c r="M815" s="4">
        <v>3.5164840000000002</v>
      </c>
      <c r="N815" s="4">
        <v>18.727633999999998</v>
      </c>
      <c r="O815" s="4">
        <v>23.668341999999999</v>
      </c>
      <c r="P815" s="4">
        <v>7.6461040000000002</v>
      </c>
      <c r="Q815" s="4">
        <v>19.471319000000001</v>
      </c>
      <c r="R815" s="4">
        <v>27.672566</v>
      </c>
      <c r="S815" s="3" t="s">
        <v>5472</v>
      </c>
      <c r="T815" s="5">
        <v>9.42</v>
      </c>
      <c r="U815" s="4">
        <v>1384.2333264599999</v>
      </c>
      <c r="V815" s="10">
        <v>1314.4503259999999</v>
      </c>
      <c r="W815" s="4">
        <v>0</v>
      </c>
      <c r="X815" s="4">
        <v>10.14</v>
      </c>
      <c r="Y815" s="4">
        <v>5.47</v>
      </c>
      <c r="Z815" s="4">
        <v>18.150289000000001</v>
      </c>
      <c r="AA815" s="10">
        <v>32.205128205100003</v>
      </c>
      <c r="AB815" s="10">
        <v>31.1404958677</v>
      </c>
      <c r="AC815" s="4">
        <v>3.8344079999999998</v>
      </c>
      <c r="AD815" s="4">
        <v>3.6003785566551998</v>
      </c>
      <c r="AE815" s="4">
        <v>3.8058685438940998</v>
      </c>
      <c r="AF815" s="4">
        <v>19.471319000000001</v>
      </c>
      <c r="AG815" s="4">
        <v>16.687893818072901</v>
      </c>
      <c r="AH815" s="4">
        <v>17.4330281962865</v>
      </c>
      <c r="AI815" s="4">
        <v>7.6461040000000002</v>
      </c>
      <c r="AJ815" s="4">
        <v>9.2082110000000004</v>
      </c>
    </row>
    <row r="816" spans="1:36" x14ac:dyDescent="0.3">
      <c r="A816" s="1" t="s">
        <v>1797</v>
      </c>
      <c r="B816" s="2">
        <v>4098968</v>
      </c>
      <c r="C816" s="3" t="s">
        <v>2935</v>
      </c>
      <c r="D816" s="4">
        <v>1384.3814590699999</v>
      </c>
      <c r="E816" s="3" t="s">
        <v>3093</v>
      </c>
      <c r="F816" s="3" t="s">
        <v>3093</v>
      </c>
      <c r="G816" s="3" t="s">
        <v>3094</v>
      </c>
      <c r="H816" s="3" t="s">
        <v>3095</v>
      </c>
      <c r="I816" s="3" t="s">
        <v>3096</v>
      </c>
      <c r="J816" s="4">
        <v>14.617545</v>
      </c>
      <c r="K816" s="4">
        <v>6.1430720000000001</v>
      </c>
      <c r="L816" s="4">
        <v>-3.1141549999999998</v>
      </c>
      <c r="M816" s="4">
        <v>1.686955</v>
      </c>
      <c r="N816" s="4">
        <v>8.4198409999999999</v>
      </c>
      <c r="O816" s="4">
        <v>5.4360520000000001</v>
      </c>
      <c r="P816" s="4">
        <v>2.7235390000000002</v>
      </c>
      <c r="Q816" s="4">
        <v>6.6568250000000004</v>
      </c>
      <c r="R816" s="4">
        <v>10.526723</v>
      </c>
      <c r="S816" s="3" t="s">
        <v>5538</v>
      </c>
      <c r="T816" s="4">
        <v>106.09</v>
      </c>
      <c r="U816" s="4">
        <v>1384.3814590699999</v>
      </c>
      <c r="V816" s="10">
        <v>1563.235459</v>
      </c>
      <c r="W816" s="4">
        <v>2.8277877274012599</v>
      </c>
      <c r="X816" s="4">
        <v>113.04259999999999</v>
      </c>
      <c r="Y816" s="4">
        <v>81.739999999999995</v>
      </c>
      <c r="Z816" s="4">
        <v>8.4198409999999999</v>
      </c>
      <c r="AA816" s="10" t="s">
        <v>2924</v>
      </c>
      <c r="AB816" s="10" t="s">
        <v>2924</v>
      </c>
      <c r="AC816" s="4">
        <v>6.0905440000000004</v>
      </c>
      <c r="AD816" s="4">
        <v>4.1032176725414002</v>
      </c>
      <c r="AE816" s="4">
        <v>5.6396481065088757</v>
      </c>
      <c r="AF816" s="4">
        <v>6.6568250000000004</v>
      </c>
      <c r="AG816" s="4">
        <v>5.5182227175682996</v>
      </c>
      <c r="AH816" s="4">
        <v>7.467976728697356</v>
      </c>
      <c r="AI816" s="4">
        <v>2.7235390000000002</v>
      </c>
      <c r="AJ816" s="4">
        <v>2.795668</v>
      </c>
    </row>
    <row r="817" spans="1:36" x14ac:dyDescent="0.3">
      <c r="A817" s="1" t="s">
        <v>2367</v>
      </c>
      <c r="B817" s="2">
        <v>4812362</v>
      </c>
      <c r="C817" s="3" t="s">
        <v>2919</v>
      </c>
      <c r="D817" s="4">
        <v>1389.5762274000001</v>
      </c>
      <c r="E817" s="3" t="s">
        <v>2920</v>
      </c>
      <c r="F817" s="3" t="s">
        <v>2921</v>
      </c>
      <c r="G817" s="3" t="s">
        <v>2941</v>
      </c>
      <c r="H817" s="3" t="s">
        <v>2941</v>
      </c>
      <c r="I817" s="3" t="s">
        <v>2942</v>
      </c>
      <c r="J817" s="4">
        <v>9.9907059999999994</v>
      </c>
      <c r="K817" s="4">
        <v>-16.918216999999999</v>
      </c>
      <c r="L817" s="4">
        <v>-14.702703</v>
      </c>
      <c r="M817" s="4">
        <v>-0.79631200000000002</v>
      </c>
      <c r="N817" s="4" t="s">
        <v>2924</v>
      </c>
      <c r="O817" s="4" t="s">
        <v>2924</v>
      </c>
      <c r="P817" s="4">
        <v>7.0910719999999996</v>
      </c>
      <c r="Q817" s="4" t="s">
        <v>2924</v>
      </c>
      <c r="R817" s="4" t="s">
        <v>2924</v>
      </c>
      <c r="S817" s="3" t="s">
        <v>6106</v>
      </c>
      <c r="T817" s="4">
        <v>23.67</v>
      </c>
      <c r="U817" s="4">
        <v>1389.5762274000001</v>
      </c>
      <c r="V817" s="10">
        <v>1131.1692270000001</v>
      </c>
      <c r="W817" s="4">
        <v>0</v>
      </c>
      <c r="X817" s="4">
        <v>47.97</v>
      </c>
      <c r="Y817" s="4">
        <v>18.54</v>
      </c>
      <c r="Z817" s="4" t="s">
        <v>2924</v>
      </c>
      <c r="AA817" s="10" t="s">
        <v>2924</v>
      </c>
      <c r="AB817" s="10" t="s">
        <v>2924</v>
      </c>
      <c r="AC817" s="4" t="s">
        <v>2934</v>
      </c>
      <c r="AD817" s="4">
        <v>135.74085020340081</v>
      </c>
      <c r="AE817" s="4" t="s">
        <v>2924</v>
      </c>
      <c r="AF817" s="4" t="s">
        <v>2924</v>
      </c>
      <c r="AG817" s="4" t="s">
        <v>2924</v>
      </c>
      <c r="AH817" s="4" t="s">
        <v>2924</v>
      </c>
      <c r="AI817" s="4">
        <v>7.0910719999999996</v>
      </c>
      <c r="AJ817" s="4">
        <v>7.0910719999999996</v>
      </c>
    </row>
    <row r="818" spans="1:36" x14ac:dyDescent="0.3">
      <c r="A818" s="1" t="s">
        <v>1244</v>
      </c>
      <c r="B818" s="2">
        <v>4400570</v>
      </c>
      <c r="C818" s="3" t="s">
        <v>2919</v>
      </c>
      <c r="D818" s="4">
        <v>1390.8034459600001</v>
      </c>
      <c r="E818" s="3" t="s">
        <v>2945</v>
      </c>
      <c r="F818" s="3" t="s">
        <v>2990</v>
      </c>
      <c r="G818" s="3" t="s">
        <v>2990</v>
      </c>
      <c r="H818" s="3" t="s">
        <v>3029</v>
      </c>
      <c r="I818" s="3" t="s">
        <v>3030</v>
      </c>
      <c r="J818" s="18">
        <v>31.136738000000001</v>
      </c>
      <c r="K818" s="18">
        <v>42.652329999999999</v>
      </c>
      <c r="L818" s="18">
        <v>54.863813</v>
      </c>
      <c r="M818" s="18">
        <v>3.1088079999999998</v>
      </c>
      <c r="N818" s="4">
        <v>18.090909</v>
      </c>
      <c r="O818" s="4">
        <v>11.195499</v>
      </c>
      <c r="P818" s="4">
        <v>0.80330999999999997</v>
      </c>
      <c r="Q818" s="4">
        <v>20.859195</v>
      </c>
      <c r="R818" s="4">
        <v>15.118029</v>
      </c>
      <c r="S818" s="3" t="s">
        <v>4986</v>
      </c>
      <c r="T818" s="5">
        <v>7.96</v>
      </c>
      <c r="U818" s="4">
        <v>1390.8034459600001</v>
      </c>
      <c r="V818" s="10">
        <v>1730.687445</v>
      </c>
      <c r="W818" s="4">
        <v>3.6432160804020102</v>
      </c>
      <c r="X818" s="19">
        <v>9.8000000000000007</v>
      </c>
      <c r="Y818" s="19">
        <v>4.8</v>
      </c>
      <c r="Z818" s="4">
        <v>18.090909</v>
      </c>
      <c r="AA818" s="10">
        <v>39.799999999999997</v>
      </c>
      <c r="AB818" s="10">
        <v>18.9523809523</v>
      </c>
      <c r="AC818" s="4">
        <v>1.9288650000000001</v>
      </c>
      <c r="AD818" s="4">
        <v>2.0292238077623002</v>
      </c>
      <c r="AE818" s="4">
        <v>1.9426837843041</v>
      </c>
      <c r="AF818" s="4">
        <v>20.859195</v>
      </c>
      <c r="AG818" s="4">
        <v>14.9972915511265</v>
      </c>
      <c r="AH818" s="4">
        <v>20.3371027614571</v>
      </c>
      <c r="AI818" s="4">
        <v>0.80330999999999997</v>
      </c>
      <c r="AJ818" s="4">
        <v>0.83098399999999994</v>
      </c>
    </row>
    <row r="819" spans="1:36" x14ac:dyDescent="0.3">
      <c r="A819" s="1" t="s">
        <v>1223</v>
      </c>
      <c r="B819" s="2">
        <v>4277586</v>
      </c>
      <c r="C819" s="3" t="s">
        <v>2935</v>
      </c>
      <c r="D819" s="4">
        <v>1393.2680783200001</v>
      </c>
      <c r="E819" s="3" t="s">
        <v>3093</v>
      </c>
      <c r="F819" s="3" t="s">
        <v>3093</v>
      </c>
      <c r="G819" s="3" t="s">
        <v>3172</v>
      </c>
      <c r="H819" s="3" t="s">
        <v>3173</v>
      </c>
      <c r="I819" s="3" t="s">
        <v>3274</v>
      </c>
      <c r="J819" s="4">
        <v>-10.894942</v>
      </c>
      <c r="K819" s="4">
        <v>-15.185185000000001</v>
      </c>
      <c r="L819" s="4">
        <v>-15.185185000000001</v>
      </c>
      <c r="M819" s="4">
        <v>1.439646</v>
      </c>
      <c r="N819" s="4">
        <v>194.89361700000001</v>
      </c>
      <c r="O819" s="4">
        <v>7.3692679999999999</v>
      </c>
      <c r="P819" s="4">
        <v>0.88708100000000001</v>
      </c>
      <c r="Q819" s="4">
        <v>4.0903270000000003</v>
      </c>
      <c r="R819" s="4">
        <v>9.4472629999999995</v>
      </c>
      <c r="S819" s="3" t="s">
        <v>4965</v>
      </c>
      <c r="T819" s="4">
        <v>9.16</v>
      </c>
      <c r="U819" s="4">
        <v>1393.2680783200001</v>
      </c>
      <c r="V819" s="10">
        <v>1737.080078</v>
      </c>
      <c r="W819" s="4">
        <v>0</v>
      </c>
      <c r="X819" s="4">
        <v>13.05</v>
      </c>
      <c r="Y819" s="4">
        <v>8.81</v>
      </c>
      <c r="Z819" s="4">
        <v>194.89361700000001</v>
      </c>
      <c r="AA819" s="10">
        <v>11.769240652700001</v>
      </c>
      <c r="AB819" s="10">
        <v>21.138624143200001</v>
      </c>
      <c r="AC819" s="4">
        <v>1.2977000000000001</v>
      </c>
      <c r="AD819" s="4">
        <v>1.2703610050352001</v>
      </c>
      <c r="AE819" s="4">
        <v>1.3156687469988</v>
      </c>
      <c r="AF819" s="4">
        <v>4.0903270000000003</v>
      </c>
      <c r="AG819" s="4">
        <v>4.9162244853484998</v>
      </c>
      <c r="AH819" s="4">
        <v>5.8931615269268001</v>
      </c>
      <c r="AI819" s="4">
        <v>0.88708100000000001</v>
      </c>
      <c r="AJ819" s="4">
        <v>0.88923399999999997</v>
      </c>
    </row>
    <row r="820" spans="1:36" x14ac:dyDescent="0.3">
      <c r="A820" s="1" t="s">
        <v>2844</v>
      </c>
      <c r="B820" s="2">
        <v>4295648</v>
      </c>
      <c r="C820" s="3" t="s">
        <v>2940</v>
      </c>
      <c r="D820" s="4">
        <v>1394.7832724</v>
      </c>
      <c r="E820" s="3" t="s">
        <v>2925</v>
      </c>
      <c r="F820" s="3" t="s">
        <v>2926</v>
      </c>
      <c r="G820" s="3" t="s">
        <v>2927</v>
      </c>
      <c r="H820" s="3" t="s">
        <v>2928</v>
      </c>
      <c r="I820" s="3" t="s">
        <v>3369</v>
      </c>
      <c r="J820" s="4">
        <v>-5.1131599999999997</v>
      </c>
      <c r="K820" s="4">
        <v>2.9090910000000001</v>
      </c>
      <c r="L820" s="4">
        <v>-3.9189059999999998</v>
      </c>
      <c r="M820" s="4">
        <v>-0.61457399999999995</v>
      </c>
      <c r="N820" s="4">
        <v>36.245539999999998</v>
      </c>
      <c r="O820" s="4">
        <v>32.945284999999998</v>
      </c>
      <c r="P820" s="4" t="s">
        <v>2924</v>
      </c>
      <c r="Q820" s="4">
        <v>26.159708999999999</v>
      </c>
      <c r="R820" s="4">
        <v>40.463236999999999</v>
      </c>
      <c r="S820" s="3" t="s">
        <v>6582</v>
      </c>
      <c r="T820" s="4">
        <v>396.2</v>
      </c>
      <c r="U820" s="4">
        <v>1394.7832724</v>
      </c>
      <c r="V820" s="10">
        <v>1427.294672</v>
      </c>
      <c r="W820" s="4">
        <v>0.90863200403836397</v>
      </c>
      <c r="X820" s="5">
        <v>431.67</v>
      </c>
      <c r="Y820" s="4">
        <v>330.25</v>
      </c>
      <c r="Z820" s="4">
        <v>36.245539999999998</v>
      </c>
      <c r="AA820" s="10">
        <v>33.491124260299998</v>
      </c>
      <c r="AB820" s="10">
        <v>36.215722120599999</v>
      </c>
      <c r="AC820" s="4">
        <v>17.452643999999999</v>
      </c>
      <c r="AD820" s="4">
        <v>16.741870338873699</v>
      </c>
      <c r="AE820" s="4">
        <v>17.407306290704199</v>
      </c>
      <c r="AF820" s="4">
        <v>26.159708999999999</v>
      </c>
      <c r="AG820" s="4">
        <v>25.0303769915384</v>
      </c>
      <c r="AH820" s="4">
        <v>26.607286542512501</v>
      </c>
      <c r="AI820" s="4" t="s">
        <v>2924</v>
      </c>
      <c r="AJ820" s="4" t="s">
        <v>2924</v>
      </c>
    </row>
    <row r="821" spans="1:36" x14ac:dyDescent="0.3">
      <c r="A821" s="1" t="s">
        <v>633</v>
      </c>
      <c r="B821" s="2">
        <v>5221583</v>
      </c>
      <c r="C821" s="3" t="s">
        <v>2940</v>
      </c>
      <c r="D821" s="4">
        <v>1396.8764768000001</v>
      </c>
      <c r="E821" s="3" t="s">
        <v>2945</v>
      </c>
      <c r="F821" s="3" t="s">
        <v>3021</v>
      </c>
      <c r="G821" s="3" t="s">
        <v>3157</v>
      </c>
      <c r="H821" s="3" t="s">
        <v>3157</v>
      </c>
      <c r="I821" s="3" t="s">
        <v>3355</v>
      </c>
      <c r="J821" s="4">
        <v>193.518519</v>
      </c>
      <c r="K821" s="4">
        <v>14.688857</v>
      </c>
      <c r="L821" s="4">
        <v>-1.9789730000000001</v>
      </c>
      <c r="M821" s="4">
        <v>-6.3051999999999997E-2</v>
      </c>
      <c r="N821" s="4" t="s">
        <v>2924</v>
      </c>
      <c r="O821" s="4">
        <v>3.7093379999999998</v>
      </c>
      <c r="P821" s="4" t="s">
        <v>2924</v>
      </c>
      <c r="Q821" s="4">
        <v>11.303234</v>
      </c>
      <c r="R821" s="4">
        <v>14.395360999999999</v>
      </c>
      <c r="S821" s="3" t="s">
        <v>4376</v>
      </c>
      <c r="T821" s="4">
        <v>15.85</v>
      </c>
      <c r="U821" s="4">
        <v>1396.8764768000001</v>
      </c>
      <c r="V821" s="10">
        <v>1677.131476</v>
      </c>
      <c r="W821" s="4">
        <v>0</v>
      </c>
      <c r="X821" s="4">
        <v>17.03</v>
      </c>
      <c r="Y821" s="4">
        <v>4.6100000000000003</v>
      </c>
      <c r="Z821" s="4" t="s">
        <v>2924</v>
      </c>
      <c r="AA821" s="10">
        <v>15.3466305189</v>
      </c>
      <c r="AB821" s="10">
        <v>15.492283181299999</v>
      </c>
      <c r="AC821" s="4">
        <v>3.9968629999999998</v>
      </c>
      <c r="AD821" s="4">
        <v>3.8114935269913999</v>
      </c>
      <c r="AE821" s="4">
        <v>3.9720561490555002</v>
      </c>
      <c r="AF821" s="4">
        <v>11.303234</v>
      </c>
      <c r="AG821" s="4">
        <v>11.0267809189184</v>
      </c>
      <c r="AH821" s="4">
        <v>11.178210875979801</v>
      </c>
      <c r="AI821" s="4" t="s">
        <v>2924</v>
      </c>
      <c r="AJ821" s="4" t="s">
        <v>2924</v>
      </c>
    </row>
    <row r="822" spans="1:36" x14ac:dyDescent="0.3">
      <c r="A822" s="1" t="s">
        <v>194</v>
      </c>
      <c r="B822" s="2">
        <v>5323904</v>
      </c>
      <c r="C822" s="3" t="s">
        <v>2935</v>
      </c>
      <c r="D822" s="4">
        <v>1397.38226943</v>
      </c>
      <c r="E822" s="3" t="s">
        <v>2920</v>
      </c>
      <c r="F822" s="3" t="s">
        <v>2921</v>
      </c>
      <c r="G822" s="3" t="s">
        <v>2941</v>
      </c>
      <c r="H822" s="3" t="s">
        <v>2941</v>
      </c>
      <c r="I822" s="3" t="s">
        <v>2942</v>
      </c>
      <c r="J822" s="4">
        <v>-20.052356</v>
      </c>
      <c r="K822" s="4">
        <v>-0.908501</v>
      </c>
      <c r="L822" s="4">
        <v>-3.3544299999999998</v>
      </c>
      <c r="M822" s="4">
        <v>-1.4838709999999999</v>
      </c>
      <c r="N822" s="4" t="s">
        <v>2924</v>
      </c>
      <c r="O822" s="4" t="s">
        <v>2924</v>
      </c>
      <c r="P822" s="4">
        <v>2.472874</v>
      </c>
      <c r="Q822" s="4" t="s">
        <v>2924</v>
      </c>
      <c r="R822" s="4" t="s">
        <v>2924</v>
      </c>
      <c r="S822" s="3" t="s">
        <v>3941</v>
      </c>
      <c r="T822" s="4">
        <v>15.27</v>
      </c>
      <c r="U822" s="4">
        <v>1397.38226943</v>
      </c>
      <c r="V822" s="10">
        <v>385.38226900000001</v>
      </c>
      <c r="W822" s="4">
        <v>0</v>
      </c>
      <c r="X822" s="4">
        <v>20.309999999999999</v>
      </c>
      <c r="Y822" s="4">
        <v>13.52</v>
      </c>
      <c r="Z822" s="4" t="s">
        <v>2924</v>
      </c>
      <c r="AA822" s="10" t="s">
        <v>2924</v>
      </c>
      <c r="AB822" s="10" t="s">
        <v>2924</v>
      </c>
      <c r="AC822" s="4">
        <v>1.4653320000000001</v>
      </c>
      <c r="AD822" s="4">
        <v>2.5793174533590002</v>
      </c>
      <c r="AE822" s="4">
        <v>1.4792241546078999</v>
      </c>
      <c r="AF822" s="4" t="s">
        <v>2924</v>
      </c>
      <c r="AG822" s="4" t="s">
        <v>2924</v>
      </c>
      <c r="AH822" s="4" t="s">
        <v>2924</v>
      </c>
      <c r="AI822" s="4">
        <v>2.472874</v>
      </c>
      <c r="AJ822" s="4">
        <v>2.472874</v>
      </c>
    </row>
    <row r="823" spans="1:36" x14ac:dyDescent="0.3">
      <c r="A823" s="1" t="s">
        <v>1798</v>
      </c>
      <c r="B823" s="2">
        <v>102896</v>
      </c>
      <c r="C823" s="3" t="s">
        <v>2919</v>
      </c>
      <c r="D823" s="4">
        <v>1401.0934139999999</v>
      </c>
      <c r="E823" s="3" t="s">
        <v>2930</v>
      </c>
      <c r="F823" s="3" t="s">
        <v>2953</v>
      </c>
      <c r="G823" s="3" t="s">
        <v>3101</v>
      </c>
      <c r="H823" s="3" t="s">
        <v>3101</v>
      </c>
      <c r="I823" s="3" t="s">
        <v>3041</v>
      </c>
      <c r="J823" s="4">
        <v>-29.914071</v>
      </c>
      <c r="K823" s="4">
        <v>-15.36965</v>
      </c>
      <c r="L823" s="4">
        <v>-14.817232000000001</v>
      </c>
      <c r="M823" s="4">
        <v>-8.4852740000000004</v>
      </c>
      <c r="N823" s="4">
        <v>18.723099000000001</v>
      </c>
      <c r="O823" s="4">
        <v>1.924779</v>
      </c>
      <c r="P823" s="4">
        <v>0.52008600000000005</v>
      </c>
      <c r="Q823" s="4" t="s">
        <v>2934</v>
      </c>
      <c r="R823" s="4" t="s">
        <v>2934</v>
      </c>
      <c r="S823" s="3" t="s">
        <v>5539</v>
      </c>
      <c r="T823" s="4">
        <v>13.05</v>
      </c>
      <c r="U823" s="4">
        <v>1401.0934139999999</v>
      </c>
      <c r="V823" s="10" t="s">
        <v>2934</v>
      </c>
      <c r="W823" s="4">
        <v>4.9042145593869702</v>
      </c>
      <c r="X823" s="4">
        <v>18.93</v>
      </c>
      <c r="Y823" s="4">
        <v>12.96</v>
      </c>
      <c r="Z823" s="4">
        <v>18.723099000000001</v>
      </c>
      <c r="AA823" s="10">
        <v>9.6203464799000002</v>
      </c>
      <c r="AB823" s="10">
        <v>5.5622804923000002</v>
      </c>
      <c r="AC823" s="4" t="s">
        <v>2934</v>
      </c>
      <c r="AD823" s="4" t="s">
        <v>2934</v>
      </c>
      <c r="AE823" s="4" t="s">
        <v>2934</v>
      </c>
      <c r="AF823" s="4" t="s">
        <v>2934</v>
      </c>
      <c r="AG823" s="4" t="s">
        <v>2934</v>
      </c>
      <c r="AH823" s="4" t="s">
        <v>2934</v>
      </c>
      <c r="AI823" s="4">
        <v>0.52008600000000005</v>
      </c>
      <c r="AJ823" s="4">
        <v>0.62104400000000004</v>
      </c>
    </row>
    <row r="824" spans="1:36" x14ac:dyDescent="0.3">
      <c r="A824" s="1" t="s">
        <v>2822</v>
      </c>
      <c r="B824" s="2">
        <v>100489</v>
      </c>
      <c r="C824" s="3" t="s">
        <v>2919</v>
      </c>
      <c r="D824" s="4">
        <v>1401.28207004</v>
      </c>
      <c r="E824" s="3" t="s">
        <v>2930</v>
      </c>
      <c r="F824" s="3" t="s">
        <v>2931</v>
      </c>
      <c r="G824" s="3" t="s">
        <v>2931</v>
      </c>
      <c r="H824" s="3" t="s">
        <v>2932</v>
      </c>
      <c r="I824" s="3" t="s">
        <v>2933</v>
      </c>
      <c r="J824" s="4">
        <v>-6.9136680000000004</v>
      </c>
      <c r="K824" s="4">
        <v>7.163265</v>
      </c>
      <c r="L824" s="4">
        <v>-8.7417449999999999</v>
      </c>
      <c r="M824" s="4">
        <v>1.5078290000000001</v>
      </c>
      <c r="N824" s="4">
        <v>9.5646630236794206</v>
      </c>
      <c r="O824" s="4">
        <v>13.667361</v>
      </c>
      <c r="P824" s="4">
        <v>1.5415099999999999</v>
      </c>
      <c r="Q824" s="4" t="s">
        <v>2934</v>
      </c>
      <c r="R824" s="4" t="s">
        <v>2934</v>
      </c>
      <c r="S824" s="3" t="s">
        <v>6560</v>
      </c>
      <c r="T824" s="4">
        <v>52.51</v>
      </c>
      <c r="U824" s="4">
        <v>1401.28207004</v>
      </c>
      <c r="V824" s="10" t="s">
        <v>2934</v>
      </c>
      <c r="W824" s="4">
        <v>3.35174252523329</v>
      </c>
      <c r="X824" s="4">
        <v>59.97</v>
      </c>
      <c r="Y824" s="4">
        <v>43.82</v>
      </c>
      <c r="Z824" s="4">
        <v>9.5664060000000006</v>
      </c>
      <c r="AA824" s="10">
        <v>11.7912559225</v>
      </c>
      <c r="AB824" s="10">
        <v>10.163219249500001</v>
      </c>
      <c r="AC824" s="4" t="s">
        <v>2934</v>
      </c>
      <c r="AD824" s="4" t="s">
        <v>2934</v>
      </c>
      <c r="AE824" s="4" t="s">
        <v>2934</v>
      </c>
      <c r="AF824" s="4" t="s">
        <v>2934</v>
      </c>
      <c r="AG824" s="4" t="s">
        <v>2934</v>
      </c>
      <c r="AH824" s="4" t="s">
        <v>2934</v>
      </c>
      <c r="AI824" s="4">
        <v>1.5415099999999999</v>
      </c>
      <c r="AJ824" s="4">
        <v>1.7801210000000001</v>
      </c>
    </row>
    <row r="825" spans="1:36" x14ac:dyDescent="0.3">
      <c r="A825" s="1" t="s">
        <v>2665</v>
      </c>
      <c r="B825" s="2">
        <v>4911052</v>
      </c>
      <c r="C825" s="3" t="s">
        <v>2935</v>
      </c>
      <c r="D825" s="4">
        <v>1402.5407901999999</v>
      </c>
      <c r="E825" s="3" t="s">
        <v>2925</v>
      </c>
      <c r="F825" s="3" t="s">
        <v>2980</v>
      </c>
      <c r="G825" s="3" t="s">
        <v>3016</v>
      </c>
      <c r="H825" s="3" t="s">
        <v>3019</v>
      </c>
      <c r="I825" s="3" t="s">
        <v>3020</v>
      </c>
      <c r="J825" s="4">
        <v>107.348243</v>
      </c>
      <c r="K825" s="4">
        <v>60.643563999999998</v>
      </c>
      <c r="L825" s="4">
        <v>-0.30721999999999999</v>
      </c>
      <c r="M825" s="4">
        <v>2.6492689999999999</v>
      </c>
      <c r="N825" s="4">
        <v>34.613332999999997</v>
      </c>
      <c r="O825" s="4">
        <v>21.209150000000001</v>
      </c>
      <c r="P825" s="4">
        <v>5.3691829999999996</v>
      </c>
      <c r="Q825" s="4">
        <v>10.911816</v>
      </c>
      <c r="R825" s="4">
        <v>17.918410000000002</v>
      </c>
      <c r="S825" s="3" t="s">
        <v>6403</v>
      </c>
      <c r="T825" s="4">
        <v>25.96</v>
      </c>
      <c r="U825" s="4">
        <v>1402.5407901999999</v>
      </c>
      <c r="V825" s="10">
        <v>1534.88879</v>
      </c>
      <c r="W825" s="4">
        <v>0</v>
      </c>
      <c r="X825" s="4">
        <v>26.71</v>
      </c>
      <c r="Y825" s="5">
        <v>12.14</v>
      </c>
      <c r="Z825" s="4">
        <v>34.613332999999997</v>
      </c>
      <c r="AA825" s="10">
        <v>26.7628865979</v>
      </c>
      <c r="AB825" s="10">
        <v>26.7628865979</v>
      </c>
      <c r="AC825" s="4">
        <v>2.0948769999999999</v>
      </c>
      <c r="AD825" s="4">
        <v>1.9063829705313</v>
      </c>
      <c r="AE825" s="4">
        <v>1.9063829705313</v>
      </c>
      <c r="AF825" s="4">
        <v>10.911816</v>
      </c>
      <c r="AG825" s="4">
        <v>12.618953891030101</v>
      </c>
      <c r="AH825" s="4">
        <v>12.618953891030101</v>
      </c>
      <c r="AI825" s="4">
        <v>5.3691829999999996</v>
      </c>
      <c r="AJ825" s="4">
        <v>6.5423390000000001</v>
      </c>
    </row>
    <row r="826" spans="1:36" x14ac:dyDescent="0.3">
      <c r="A826" s="1" t="s">
        <v>1967</v>
      </c>
      <c r="B826" s="2">
        <v>4185871</v>
      </c>
      <c r="C826" s="3" t="s">
        <v>2935</v>
      </c>
      <c r="D826" s="4">
        <v>1406.446713</v>
      </c>
      <c r="E826" s="3" t="s">
        <v>2930</v>
      </c>
      <c r="F826" s="3" t="s">
        <v>2953</v>
      </c>
      <c r="G826" s="3" t="s">
        <v>2954</v>
      </c>
      <c r="H826" s="3" t="s">
        <v>2955</v>
      </c>
      <c r="I826" s="3" t="s">
        <v>2971</v>
      </c>
      <c r="J826" s="4">
        <v>23.287671</v>
      </c>
      <c r="K826" s="4">
        <v>16.451017</v>
      </c>
      <c r="L826" s="4">
        <v>-11.079746</v>
      </c>
      <c r="M826" s="4">
        <v>-2.249806</v>
      </c>
      <c r="N826" s="4">
        <v>124.752475</v>
      </c>
      <c r="O826" s="4">
        <v>20.192308000000001</v>
      </c>
      <c r="P826" s="4">
        <v>3.9535610000000001</v>
      </c>
      <c r="Q826" s="4">
        <v>24.692727000000001</v>
      </c>
      <c r="R826" s="4">
        <v>24.063867999999999</v>
      </c>
      <c r="S826" s="3" t="s">
        <v>5707</v>
      </c>
      <c r="T826" s="4">
        <v>12.6</v>
      </c>
      <c r="U826" s="4">
        <v>1406.446713</v>
      </c>
      <c r="V826" s="10">
        <v>1725.132713</v>
      </c>
      <c r="W826" s="4">
        <v>1.1111111111111101</v>
      </c>
      <c r="X826" s="4">
        <v>14.28</v>
      </c>
      <c r="Y826" s="5">
        <v>7.08</v>
      </c>
      <c r="Z826" s="4">
        <v>124.752475</v>
      </c>
      <c r="AA826" s="10">
        <v>13.6511375947</v>
      </c>
      <c r="AB826" s="10">
        <v>13.7177198101</v>
      </c>
      <c r="AC826" s="4">
        <v>6.2846140000000004</v>
      </c>
      <c r="AD826" s="4">
        <v>5.8941334923659001</v>
      </c>
      <c r="AE826" s="4">
        <v>6.0905907012484004</v>
      </c>
      <c r="AF826" s="4">
        <v>24.692727000000001</v>
      </c>
      <c r="AG826" s="4">
        <v>12.9255665495588</v>
      </c>
      <c r="AH826" s="4">
        <v>12.845567302243699</v>
      </c>
      <c r="AI826" s="4">
        <v>3.9535610000000001</v>
      </c>
      <c r="AJ826" s="4" t="s">
        <v>2924</v>
      </c>
    </row>
    <row r="827" spans="1:36" x14ac:dyDescent="0.3">
      <c r="A827" s="1" t="s">
        <v>358</v>
      </c>
      <c r="B827" s="2">
        <v>5721379</v>
      </c>
      <c r="C827" s="3" t="s">
        <v>2935</v>
      </c>
      <c r="D827" s="4">
        <v>1407.1849869600001</v>
      </c>
      <c r="E827" s="3" t="s">
        <v>2930</v>
      </c>
      <c r="F827" s="3" t="s">
        <v>2953</v>
      </c>
      <c r="G827" s="3" t="s">
        <v>2954</v>
      </c>
      <c r="H827" s="3" t="s">
        <v>2955</v>
      </c>
      <c r="I827" s="3" t="s">
        <v>3001</v>
      </c>
      <c r="J827" s="4">
        <v>3.0752920000000001</v>
      </c>
      <c r="K827" s="4">
        <v>-2.2132800000000001</v>
      </c>
      <c r="L827" s="4">
        <v>-1.818182</v>
      </c>
      <c r="M827" s="4">
        <v>0</v>
      </c>
      <c r="N827" s="4">
        <v>8.5941639999999992</v>
      </c>
      <c r="O827" s="4">
        <v>7.5465840000000002</v>
      </c>
      <c r="P827" s="4">
        <v>1.0128170000000001</v>
      </c>
      <c r="Q827" s="4" t="s">
        <v>2934</v>
      </c>
      <c r="R827" s="4">
        <v>22.204691</v>
      </c>
      <c r="S827" s="3" t="s">
        <v>4103</v>
      </c>
      <c r="T827" s="4">
        <v>9.7200000000000006</v>
      </c>
      <c r="U827" s="4">
        <v>1407.1849869600001</v>
      </c>
      <c r="V827" s="10">
        <v>1884.4117160000001</v>
      </c>
      <c r="W827" s="4">
        <v>9.6172839506172796</v>
      </c>
      <c r="X827" s="5">
        <v>10.16</v>
      </c>
      <c r="Y827" s="4">
        <v>9.2100000000000009</v>
      </c>
      <c r="Z827" s="4">
        <v>8.5941639999999992</v>
      </c>
      <c r="AA827" s="10" t="s">
        <v>2934</v>
      </c>
      <c r="AB827" s="10" t="s">
        <v>2934</v>
      </c>
      <c r="AC827" s="4">
        <v>12.572145000000001</v>
      </c>
      <c r="AD827" s="4" t="s">
        <v>2934</v>
      </c>
      <c r="AE827" s="4" t="s">
        <v>2934</v>
      </c>
      <c r="AF827" s="4" t="s">
        <v>2934</v>
      </c>
      <c r="AG827" s="4" t="s">
        <v>2934</v>
      </c>
      <c r="AH827" s="4" t="s">
        <v>2934</v>
      </c>
      <c r="AI827" s="4">
        <v>1.0128170000000001</v>
      </c>
      <c r="AJ827" s="4">
        <v>1.0128170000000001</v>
      </c>
    </row>
    <row r="828" spans="1:36" x14ac:dyDescent="0.3">
      <c r="A828" s="1" t="s">
        <v>833</v>
      </c>
      <c r="B828" s="2">
        <v>5721756</v>
      </c>
      <c r="C828" s="3" t="s">
        <v>2935</v>
      </c>
      <c r="D828" s="4">
        <v>1410.6677382</v>
      </c>
      <c r="E828" s="3" t="s">
        <v>2930</v>
      </c>
      <c r="F828" s="3" t="s">
        <v>2953</v>
      </c>
      <c r="G828" s="3" t="s">
        <v>2954</v>
      </c>
      <c r="H828" s="3" t="s">
        <v>2955</v>
      </c>
      <c r="I828" s="3" t="s">
        <v>3001</v>
      </c>
      <c r="J828" s="4">
        <v>7.8947370000000001</v>
      </c>
      <c r="K828" s="4">
        <v>-4.2553190000000001</v>
      </c>
      <c r="L828" s="4">
        <v>-2.7411699999999999</v>
      </c>
      <c r="M828" s="4">
        <v>0.92997799999999997</v>
      </c>
      <c r="N828" s="4" t="s">
        <v>2934</v>
      </c>
      <c r="O828" s="4" t="s">
        <v>2934</v>
      </c>
      <c r="P828" s="4" t="s">
        <v>2934</v>
      </c>
      <c r="Q828" s="4" t="s">
        <v>2934</v>
      </c>
      <c r="R828" s="4" t="s">
        <v>2934</v>
      </c>
      <c r="S828" s="3" t="s">
        <v>4576</v>
      </c>
      <c r="T828" s="4">
        <v>18.45</v>
      </c>
      <c r="U828" s="4">
        <v>1410.6677382</v>
      </c>
      <c r="V828" s="10">
        <v>1780.1352079999999</v>
      </c>
      <c r="W828" s="4">
        <v>8.4097560975609795</v>
      </c>
      <c r="X828" s="4">
        <v>19.559999999999999</v>
      </c>
      <c r="Y828" s="4">
        <v>16.510000000000002</v>
      </c>
      <c r="Z828" s="4" t="s">
        <v>2934</v>
      </c>
      <c r="AA828" s="10" t="s">
        <v>2934</v>
      </c>
      <c r="AB828" s="10" t="s">
        <v>2934</v>
      </c>
      <c r="AC828" s="4" t="s">
        <v>2934</v>
      </c>
      <c r="AD828" s="4" t="s">
        <v>2934</v>
      </c>
      <c r="AE828" s="4" t="s">
        <v>2934</v>
      </c>
      <c r="AF828" s="4" t="s">
        <v>2934</v>
      </c>
      <c r="AG828" s="4" t="s">
        <v>2934</v>
      </c>
      <c r="AH828" s="4" t="s">
        <v>2934</v>
      </c>
      <c r="AI828" s="4" t="s">
        <v>2934</v>
      </c>
      <c r="AJ828" s="4" t="s">
        <v>2934</v>
      </c>
    </row>
    <row r="829" spans="1:36" x14ac:dyDescent="0.3">
      <c r="A829" s="1" t="s">
        <v>2026</v>
      </c>
      <c r="B829" s="2">
        <v>4147480</v>
      </c>
      <c r="C829" s="3" t="s">
        <v>2919</v>
      </c>
      <c r="D829" s="4">
        <v>1413.5248593900001</v>
      </c>
      <c r="E829" s="3" t="s">
        <v>2930</v>
      </c>
      <c r="F829" s="3" t="s">
        <v>2953</v>
      </c>
      <c r="G829" s="3" t="s">
        <v>2954</v>
      </c>
      <c r="H829" s="3" t="s">
        <v>3244</v>
      </c>
      <c r="I829" s="3" t="s">
        <v>3343</v>
      </c>
      <c r="J829" s="4">
        <v>96.320522999999994</v>
      </c>
      <c r="K829" s="4">
        <v>24.662513000000001</v>
      </c>
      <c r="L829" s="4">
        <v>-5.4724409999999999</v>
      </c>
      <c r="M829" s="4">
        <v>1.350781</v>
      </c>
      <c r="N829" s="4" t="s">
        <v>2924</v>
      </c>
      <c r="O829" s="4">
        <v>6.5685101420105703</v>
      </c>
      <c r="P829" s="4" t="s">
        <v>2924</v>
      </c>
      <c r="Q829" s="4" t="s">
        <v>2934</v>
      </c>
      <c r="R829" s="4" t="s">
        <v>2934</v>
      </c>
      <c r="S829" s="3" t="s">
        <v>5765</v>
      </c>
      <c r="T829" s="4">
        <v>24.01</v>
      </c>
      <c r="U829" s="4">
        <v>1413.5248593900001</v>
      </c>
      <c r="V829" s="10" t="s">
        <v>2934</v>
      </c>
      <c r="W829" s="4">
        <v>1.1661807580174901</v>
      </c>
      <c r="X829" s="4">
        <v>26.62</v>
      </c>
      <c r="Y829" s="4">
        <v>10.73</v>
      </c>
      <c r="Z829" s="4" t="s">
        <v>2924</v>
      </c>
      <c r="AA829" s="10">
        <v>21.876993166199998</v>
      </c>
      <c r="AB829" s="10">
        <v>26.027100270999998</v>
      </c>
      <c r="AC829" s="4" t="s">
        <v>2934</v>
      </c>
      <c r="AD829" s="4" t="s">
        <v>2934</v>
      </c>
      <c r="AE829" s="4" t="s">
        <v>2934</v>
      </c>
      <c r="AF829" s="4" t="s">
        <v>2934</v>
      </c>
      <c r="AG829" s="4" t="s">
        <v>2934</v>
      </c>
      <c r="AH829" s="4" t="s">
        <v>2934</v>
      </c>
      <c r="AI829" s="4" t="s">
        <v>2924</v>
      </c>
      <c r="AJ829" s="4" t="s">
        <v>2924</v>
      </c>
    </row>
    <row r="830" spans="1:36" x14ac:dyDescent="0.3">
      <c r="A830" s="1" t="s">
        <v>1497</v>
      </c>
      <c r="B830" s="2">
        <v>27833777</v>
      </c>
      <c r="C830" s="3" t="s">
        <v>2956</v>
      </c>
      <c r="D830" s="4">
        <v>1416.457805</v>
      </c>
      <c r="E830" s="3" t="s">
        <v>2945</v>
      </c>
      <c r="F830" s="3" t="s">
        <v>2946</v>
      </c>
      <c r="G830" s="3" t="s">
        <v>2947</v>
      </c>
      <c r="H830" s="3" t="s">
        <v>2989</v>
      </c>
      <c r="I830" s="3" t="s">
        <v>2949</v>
      </c>
      <c r="J830" s="4">
        <v>88.683127999999996</v>
      </c>
      <c r="K830" s="4">
        <v>12.102690000000001</v>
      </c>
      <c r="L830" s="4">
        <v>3.3588819999999999</v>
      </c>
      <c r="M830" s="4">
        <v>-2.0299149999999999</v>
      </c>
      <c r="N830" s="4">
        <v>29.975042999999999</v>
      </c>
      <c r="O830" s="4" t="s">
        <v>2934</v>
      </c>
      <c r="P830" s="4">
        <v>9.4256539999999998</v>
      </c>
      <c r="Q830" s="4">
        <v>14.109429</v>
      </c>
      <c r="R830" s="4" t="s">
        <v>2934</v>
      </c>
      <c r="S830" s="3" t="s">
        <v>5238</v>
      </c>
      <c r="T830" s="4">
        <v>45.85</v>
      </c>
      <c r="U830" s="4">
        <v>1416.457805</v>
      </c>
      <c r="V830" s="10">
        <v>1408.8062849999999</v>
      </c>
      <c r="W830" s="4">
        <v>2.3555070883315201</v>
      </c>
      <c r="X830" s="4">
        <v>50</v>
      </c>
      <c r="Y830" s="4">
        <v>23.35</v>
      </c>
      <c r="Z830" s="4">
        <v>29.975042999999999</v>
      </c>
      <c r="AA830" s="10">
        <v>30.344999999176299</v>
      </c>
      <c r="AB830" s="10">
        <v>30.097371246232299</v>
      </c>
      <c r="AC830" s="4">
        <v>5.7435989999999997</v>
      </c>
      <c r="AD830" s="4">
        <v>5.4662731512700997</v>
      </c>
      <c r="AE830" s="4">
        <v>5.7993386874246999</v>
      </c>
      <c r="AF830" s="4">
        <v>14.109429</v>
      </c>
      <c r="AG830" s="4">
        <v>12.952412064460299</v>
      </c>
      <c r="AH830" s="4">
        <v>13.203208872536701</v>
      </c>
      <c r="AI830" s="4">
        <v>9.4256539999999998</v>
      </c>
      <c r="AJ830" s="4">
        <v>10.58362</v>
      </c>
    </row>
    <row r="831" spans="1:36" x14ac:dyDescent="0.3">
      <c r="A831" s="1" t="s">
        <v>2574</v>
      </c>
      <c r="B831" s="2">
        <v>4912974</v>
      </c>
      <c r="C831" s="3" t="s">
        <v>2935</v>
      </c>
      <c r="D831" s="4">
        <v>1419.1207859199999</v>
      </c>
      <c r="E831" s="3" t="s">
        <v>2925</v>
      </c>
      <c r="F831" s="3" t="s">
        <v>2996</v>
      </c>
      <c r="G831" s="3" t="s">
        <v>2997</v>
      </c>
      <c r="H831" s="3" t="s">
        <v>2997</v>
      </c>
      <c r="I831" s="3" t="s">
        <v>2998</v>
      </c>
      <c r="J831" s="4">
        <v>-46.164574999999999</v>
      </c>
      <c r="K831" s="4">
        <v>-29.174312</v>
      </c>
      <c r="L831" s="4">
        <v>-6.9879519999999999</v>
      </c>
      <c r="M831" s="4">
        <v>3.624161</v>
      </c>
      <c r="N831" s="4" t="s">
        <v>2924</v>
      </c>
      <c r="O831" s="4">
        <v>9.3236709999999992</v>
      </c>
      <c r="P831" s="4">
        <v>0.360545</v>
      </c>
      <c r="Q831" s="4">
        <v>8.3947730000000007</v>
      </c>
      <c r="R831" s="4">
        <v>35.396841999999999</v>
      </c>
      <c r="S831" s="3" t="s">
        <v>6312</v>
      </c>
      <c r="T831" s="4">
        <v>7.72</v>
      </c>
      <c r="U831" s="4">
        <v>1419.1207859199999</v>
      </c>
      <c r="V831" s="10">
        <v>5427.2207850000004</v>
      </c>
      <c r="W831" s="4">
        <v>0</v>
      </c>
      <c r="X831" s="4">
        <v>16.885000000000002</v>
      </c>
      <c r="Y831" s="5">
        <v>7.22</v>
      </c>
      <c r="Z831" s="4" t="s">
        <v>2924</v>
      </c>
      <c r="AA831" s="10" t="s">
        <v>2924</v>
      </c>
      <c r="AB831" s="10">
        <v>68.488289566999995</v>
      </c>
      <c r="AC831" s="4">
        <v>1.2885139999999999</v>
      </c>
      <c r="AD831" s="4">
        <v>1.2621305438724</v>
      </c>
      <c r="AE831" s="4">
        <v>1.2923304827663999</v>
      </c>
      <c r="AF831" s="4">
        <v>8.3947730000000007</v>
      </c>
      <c r="AG831" s="4">
        <v>9.6101688076916005</v>
      </c>
      <c r="AH831" s="4">
        <v>9.5982266286632001</v>
      </c>
      <c r="AI831" s="4">
        <v>0.360545</v>
      </c>
      <c r="AJ831" s="4">
        <v>3.2560099999999998</v>
      </c>
    </row>
    <row r="832" spans="1:36" x14ac:dyDescent="0.3">
      <c r="A832" s="1" t="s">
        <v>699</v>
      </c>
      <c r="B832" s="2">
        <v>4090254</v>
      </c>
      <c r="C832" s="3" t="s">
        <v>2919</v>
      </c>
      <c r="D832" s="4">
        <v>1426.5332130300001</v>
      </c>
      <c r="E832" s="3" t="s">
        <v>2936</v>
      </c>
      <c r="F832" s="3" t="s">
        <v>2966</v>
      </c>
      <c r="G832" s="3" t="s">
        <v>3082</v>
      </c>
      <c r="H832" s="3" t="s">
        <v>3275</v>
      </c>
      <c r="I832" s="3" t="s">
        <v>3063</v>
      </c>
      <c r="J832" s="4">
        <v>-3.7211050000000001</v>
      </c>
      <c r="K832" s="4">
        <v>6.5294239999999997</v>
      </c>
      <c r="L832" s="4">
        <v>-6.154973</v>
      </c>
      <c r="M832" s="4">
        <v>1.9524E-2</v>
      </c>
      <c r="N832" s="4">
        <v>22.538495000000001</v>
      </c>
      <c r="O832" s="4">
        <v>13.135897</v>
      </c>
      <c r="P832" s="4">
        <v>4.9815250000000004</v>
      </c>
      <c r="Q832" s="5">
        <v>10.549035999999999</v>
      </c>
      <c r="R832" s="4">
        <v>11.740352</v>
      </c>
      <c r="S832" s="3" t="s">
        <v>4442</v>
      </c>
      <c r="T832" s="4">
        <v>51.23</v>
      </c>
      <c r="U832" s="4">
        <v>1426.5332130300001</v>
      </c>
      <c r="V832" s="10">
        <v>1895.8042129999999</v>
      </c>
      <c r="W832" s="4">
        <v>2.3423775131758702</v>
      </c>
      <c r="X832" s="4">
        <v>57.155000000000001</v>
      </c>
      <c r="Y832" s="4">
        <v>39.555</v>
      </c>
      <c r="Z832" s="4">
        <v>22.538495000000001</v>
      </c>
      <c r="AA832" s="10">
        <v>11.5362096919</v>
      </c>
      <c r="AB832" s="10">
        <v>11.8780431254</v>
      </c>
      <c r="AC832" s="4">
        <v>1.609451</v>
      </c>
      <c r="AD832" s="4">
        <v>1.6608417719262001</v>
      </c>
      <c r="AE832" s="4">
        <v>1.7034570792982</v>
      </c>
      <c r="AF832" s="5">
        <v>10.549035999999999</v>
      </c>
      <c r="AG832" s="4">
        <v>7.3000198807462997</v>
      </c>
      <c r="AH832" s="4">
        <v>7.5059060199941001</v>
      </c>
      <c r="AI832" s="4">
        <v>4.9815250000000004</v>
      </c>
      <c r="AJ832" s="4" t="s">
        <v>2924</v>
      </c>
    </row>
    <row r="833" spans="1:36" x14ac:dyDescent="0.3">
      <c r="A833" s="1" t="s">
        <v>66</v>
      </c>
      <c r="B833" s="2">
        <v>4673706</v>
      </c>
      <c r="C833" s="3" t="s">
        <v>2919</v>
      </c>
      <c r="D833" s="4">
        <v>1431.7982887999999</v>
      </c>
      <c r="E833" s="3" t="s">
        <v>2936</v>
      </c>
      <c r="F833" s="3" t="s">
        <v>3056</v>
      </c>
      <c r="G833" s="3" t="s">
        <v>3057</v>
      </c>
      <c r="H833" s="3" t="s">
        <v>3057</v>
      </c>
      <c r="I833" s="3" t="s">
        <v>3058</v>
      </c>
      <c r="J833" s="4">
        <v>24.474730000000001</v>
      </c>
      <c r="K833" s="4">
        <v>38.910012999999999</v>
      </c>
      <c r="L833" s="4">
        <v>-0.31832700000000003</v>
      </c>
      <c r="M833" s="4">
        <v>0.22862399999999999</v>
      </c>
      <c r="N833" s="4" t="s">
        <v>2924</v>
      </c>
      <c r="O833" s="4">
        <v>15.159058999999999</v>
      </c>
      <c r="P833" s="4">
        <v>0.97517600000000004</v>
      </c>
      <c r="Q833" s="4">
        <v>6.0551839999999997</v>
      </c>
      <c r="R833" s="4">
        <v>44.622956000000002</v>
      </c>
      <c r="S833" s="3" t="s">
        <v>3813</v>
      </c>
      <c r="T833" s="4">
        <v>21.92</v>
      </c>
      <c r="U833" s="4">
        <v>1431.7982887999999</v>
      </c>
      <c r="V833" s="10">
        <v>3011.497288</v>
      </c>
      <c r="W833" s="4">
        <v>0</v>
      </c>
      <c r="X833" s="4">
        <v>22.33</v>
      </c>
      <c r="Y833" s="4">
        <v>11.62</v>
      </c>
      <c r="Z833" s="4" t="s">
        <v>2924</v>
      </c>
      <c r="AA833" s="10">
        <v>18.8965517241</v>
      </c>
      <c r="AB833" s="10">
        <v>27.817258883200001</v>
      </c>
      <c r="AC833" s="4">
        <v>1.53474</v>
      </c>
      <c r="AD833" s="4">
        <v>1.4332802052236</v>
      </c>
      <c r="AE833" s="4">
        <v>1.4833198101467</v>
      </c>
      <c r="AF833" s="4">
        <v>6.0551839999999997</v>
      </c>
      <c r="AG833" s="4">
        <v>5.3860249526184996</v>
      </c>
      <c r="AH833" s="4">
        <v>5.6942646762406</v>
      </c>
      <c r="AI833" s="4">
        <v>0.97517600000000004</v>
      </c>
      <c r="AJ833" s="4">
        <v>1.439265</v>
      </c>
    </row>
    <row r="834" spans="1:36" x14ac:dyDescent="0.3">
      <c r="A834" s="1" t="s">
        <v>56</v>
      </c>
      <c r="B834" s="2">
        <v>15170166</v>
      </c>
      <c r="C834" s="3" t="s">
        <v>2919</v>
      </c>
      <c r="D834" s="4">
        <v>1433.5997222000001</v>
      </c>
      <c r="E834" s="3" t="s">
        <v>2925</v>
      </c>
      <c r="F834" s="3" t="s">
        <v>2980</v>
      </c>
      <c r="G834" s="3" t="s">
        <v>3016</v>
      </c>
      <c r="H834" s="3" t="s">
        <v>3019</v>
      </c>
      <c r="I834" s="3" t="s">
        <v>3020</v>
      </c>
      <c r="J834" s="4">
        <v>-27.724578000000001</v>
      </c>
      <c r="K834" s="4">
        <v>-7.0926140000000002</v>
      </c>
      <c r="L834" s="4">
        <v>-5.2600119999999997</v>
      </c>
      <c r="M834" s="4">
        <v>2.2580650000000002</v>
      </c>
      <c r="N834" s="4">
        <v>13.540386</v>
      </c>
      <c r="O834" s="4">
        <v>8.7443179999999998</v>
      </c>
      <c r="P834" s="5">
        <v>1.8945540000000001</v>
      </c>
      <c r="Q834" s="4">
        <v>8.2712819999999994</v>
      </c>
      <c r="R834" s="4">
        <v>23.952486</v>
      </c>
      <c r="S834" s="3" t="s">
        <v>3803</v>
      </c>
      <c r="T834" s="4">
        <v>15.85</v>
      </c>
      <c r="U834" s="4">
        <v>1433.5997222000001</v>
      </c>
      <c r="V834" s="10">
        <v>1860.465772</v>
      </c>
      <c r="W834" s="4">
        <v>0</v>
      </c>
      <c r="X834" s="4">
        <v>22.48</v>
      </c>
      <c r="Y834" s="4">
        <v>14.52</v>
      </c>
      <c r="Z834" s="4">
        <v>13.540386</v>
      </c>
      <c r="AA834" s="10">
        <v>10.6523726496587</v>
      </c>
      <c r="AB834" s="10">
        <v>11.4748771940803</v>
      </c>
      <c r="AC834" s="4">
        <v>3.180545</v>
      </c>
      <c r="AD834" s="4">
        <v>3.1766717776542999</v>
      </c>
      <c r="AE834" s="4">
        <v>3.5089230808752001</v>
      </c>
      <c r="AF834" s="4">
        <v>8.2712819999999994</v>
      </c>
      <c r="AG834" s="4">
        <v>7.3808181018301999</v>
      </c>
      <c r="AH834" s="4">
        <v>8.1646796430114001</v>
      </c>
      <c r="AI834" s="5">
        <v>1.8945540000000001</v>
      </c>
      <c r="AJ834" s="4" t="s">
        <v>2924</v>
      </c>
    </row>
    <row r="835" spans="1:36" x14ac:dyDescent="0.3">
      <c r="A835" s="1" t="s">
        <v>2083</v>
      </c>
      <c r="B835" s="2">
        <v>5319641</v>
      </c>
      <c r="C835" s="3" t="s">
        <v>2919</v>
      </c>
      <c r="D835" s="4">
        <v>1435.108829</v>
      </c>
      <c r="E835" s="3" t="s">
        <v>2920</v>
      </c>
      <c r="F835" s="3" t="s">
        <v>2921</v>
      </c>
      <c r="G835" s="3" t="s">
        <v>2941</v>
      </c>
      <c r="H835" s="3" t="s">
        <v>2941</v>
      </c>
      <c r="I835" s="3" t="s">
        <v>2942</v>
      </c>
      <c r="J835" s="4">
        <v>245.60143600000001</v>
      </c>
      <c r="K835" s="4">
        <v>33.148885</v>
      </c>
      <c r="L835" s="4">
        <v>-3.0836999999999999</v>
      </c>
      <c r="M835" s="4">
        <v>0.62728700000000004</v>
      </c>
      <c r="N835" s="4" t="s">
        <v>2924</v>
      </c>
      <c r="O835" s="4" t="s">
        <v>2924</v>
      </c>
      <c r="P835" s="5">
        <v>3.5788980000000001</v>
      </c>
      <c r="Q835" s="4" t="s">
        <v>2924</v>
      </c>
      <c r="R835" s="4" t="s">
        <v>2924</v>
      </c>
      <c r="S835" s="3" t="s">
        <v>5822</v>
      </c>
      <c r="T835" s="4">
        <v>77</v>
      </c>
      <c r="U835" s="4">
        <v>1435.108829</v>
      </c>
      <c r="V835" s="10">
        <v>1025.5958290000001</v>
      </c>
      <c r="W835" s="4">
        <v>0</v>
      </c>
      <c r="X835" s="4">
        <v>86.93</v>
      </c>
      <c r="Y835" s="4">
        <v>19.61</v>
      </c>
      <c r="Z835" s="4" t="s">
        <v>2924</v>
      </c>
      <c r="AA835" s="10" t="s">
        <v>2924</v>
      </c>
      <c r="AB835" s="10" t="s">
        <v>2924</v>
      </c>
      <c r="AC835" s="4" t="s">
        <v>2924</v>
      </c>
      <c r="AD835" s="4" t="s">
        <v>2924</v>
      </c>
      <c r="AE835" s="4" t="s">
        <v>2924</v>
      </c>
      <c r="AF835" s="4" t="s">
        <v>2924</v>
      </c>
      <c r="AG835" s="4" t="s">
        <v>2924</v>
      </c>
      <c r="AH835" s="4" t="s">
        <v>2924</v>
      </c>
      <c r="AI835" s="5">
        <v>3.5788980000000001</v>
      </c>
      <c r="AJ835" s="5">
        <v>3.5788980000000001</v>
      </c>
    </row>
    <row r="836" spans="1:36" x14ac:dyDescent="0.3">
      <c r="A836" s="1" t="s">
        <v>1748</v>
      </c>
      <c r="B836" s="2">
        <v>4107863</v>
      </c>
      <c r="C836" s="3" t="s">
        <v>2919</v>
      </c>
      <c r="D836" s="4">
        <v>1436.0014611300001</v>
      </c>
      <c r="E836" s="3" t="s">
        <v>2925</v>
      </c>
      <c r="F836" s="3" t="s">
        <v>2980</v>
      </c>
      <c r="G836" s="3" t="s">
        <v>2981</v>
      </c>
      <c r="H836" s="3" t="s">
        <v>2982</v>
      </c>
      <c r="I836" s="3" t="s">
        <v>3295</v>
      </c>
      <c r="J836" s="4">
        <v>12.928417</v>
      </c>
      <c r="K836" s="4">
        <v>-1.051698</v>
      </c>
      <c r="L836" s="4">
        <v>-7.0246459999999997</v>
      </c>
      <c r="M836" s="4">
        <v>-0.24271799999999999</v>
      </c>
      <c r="N836" s="4">
        <v>17.261272999999999</v>
      </c>
      <c r="O836" s="4">
        <v>16.551504999999999</v>
      </c>
      <c r="P836" s="4">
        <v>2.7945180000000001</v>
      </c>
      <c r="Q836" s="4">
        <v>8.3621669999999995</v>
      </c>
      <c r="R836" s="4">
        <v>18.688257</v>
      </c>
      <c r="S836" s="3" t="s">
        <v>5489</v>
      </c>
      <c r="T836" s="4">
        <v>78.09</v>
      </c>
      <c r="U836" s="4">
        <v>1436.0014611300001</v>
      </c>
      <c r="V836" s="10">
        <v>1417.9224610000001</v>
      </c>
      <c r="W836" s="4">
        <v>1.5366884364195199</v>
      </c>
      <c r="X836" s="4">
        <v>89.055000000000007</v>
      </c>
      <c r="Y836" s="4">
        <v>64.5</v>
      </c>
      <c r="Z836" s="4">
        <v>17.261272999999999</v>
      </c>
      <c r="AA836" s="10">
        <v>16.178085313499999</v>
      </c>
      <c r="AB836" s="10">
        <v>16.624514612700001</v>
      </c>
      <c r="AC836" s="4">
        <v>2.7486630000000001</v>
      </c>
      <c r="AD836" s="4">
        <v>2.7078967982812001</v>
      </c>
      <c r="AE836" s="4">
        <v>2.7448881135585999</v>
      </c>
      <c r="AF836" s="4">
        <v>8.3621669999999995</v>
      </c>
      <c r="AG836" s="4">
        <v>8.0254477261779993</v>
      </c>
      <c r="AH836" s="4">
        <v>8.0921947768818008</v>
      </c>
      <c r="AI836" s="4">
        <v>2.7945180000000001</v>
      </c>
      <c r="AJ836" s="4">
        <v>2.9393609999999999</v>
      </c>
    </row>
    <row r="837" spans="1:36" x14ac:dyDescent="0.3">
      <c r="A837" s="1" t="s">
        <v>1112</v>
      </c>
      <c r="B837" s="2">
        <v>4431300</v>
      </c>
      <c r="C837" s="3" t="s">
        <v>2919</v>
      </c>
      <c r="D837" s="4">
        <v>1436.85078718</v>
      </c>
      <c r="E837" s="3" t="s">
        <v>2925</v>
      </c>
      <c r="F837" s="3" t="s">
        <v>2996</v>
      </c>
      <c r="G837" s="3" t="s">
        <v>3120</v>
      </c>
      <c r="H837" s="3" t="s">
        <v>3121</v>
      </c>
      <c r="I837" s="3" t="s">
        <v>3305</v>
      </c>
      <c r="J837" s="4">
        <v>-3.6492049999999998</v>
      </c>
      <c r="K837" s="4">
        <v>8.9517469999999992</v>
      </c>
      <c r="L837" s="4">
        <v>10.533423000000001</v>
      </c>
      <c r="M837" s="4">
        <v>-0.27413999999999999</v>
      </c>
      <c r="N837" s="4">
        <v>8.6590849999999993</v>
      </c>
      <c r="O837" s="4">
        <v>4.8446290000000003</v>
      </c>
      <c r="P837" s="4">
        <v>0.87146299999999999</v>
      </c>
      <c r="Q837" s="4">
        <v>4.7253800000000004</v>
      </c>
      <c r="R837" s="4">
        <v>6.8976689999999996</v>
      </c>
      <c r="S837" s="3" t="s">
        <v>4854</v>
      </c>
      <c r="T837" s="4">
        <v>32.74</v>
      </c>
      <c r="U837" s="4">
        <v>1436.85078718</v>
      </c>
      <c r="V837" s="10">
        <v>1858.652787</v>
      </c>
      <c r="W837" s="4">
        <v>0</v>
      </c>
      <c r="X837" s="4">
        <v>36.18</v>
      </c>
      <c r="Y837" s="4">
        <v>20.6556</v>
      </c>
      <c r="Z837" s="4">
        <v>8.6590849999999993</v>
      </c>
      <c r="AA837" s="10">
        <v>7.9019139333000004</v>
      </c>
      <c r="AB837" s="10">
        <v>7.8878831610000004</v>
      </c>
      <c r="AC837" s="4">
        <v>0.59839900000000001</v>
      </c>
      <c r="AD837" s="4">
        <v>0.58043114666340001</v>
      </c>
      <c r="AE837" s="4">
        <v>0.59008588528200001</v>
      </c>
      <c r="AF837" s="4">
        <v>4.7253800000000004</v>
      </c>
      <c r="AG837" s="4">
        <v>5.8316603381803001</v>
      </c>
      <c r="AH837" s="4">
        <v>5.9289305410711997</v>
      </c>
      <c r="AI837" s="4">
        <v>0.87146299999999999</v>
      </c>
      <c r="AJ837" s="4">
        <v>1.4557580000000001</v>
      </c>
    </row>
    <row r="838" spans="1:36" x14ac:dyDescent="0.3">
      <c r="A838" s="1" t="s">
        <v>2</v>
      </c>
      <c r="B838" s="2">
        <v>100444</v>
      </c>
      <c r="C838" s="3" t="s">
        <v>2919</v>
      </c>
      <c r="D838" s="4">
        <v>1437.6354215199999</v>
      </c>
      <c r="E838" s="3" t="s">
        <v>2930</v>
      </c>
      <c r="F838" s="3" t="s">
        <v>2931</v>
      </c>
      <c r="G838" s="3" t="s">
        <v>2931</v>
      </c>
      <c r="H838" s="3" t="s">
        <v>2932</v>
      </c>
      <c r="I838" s="3" t="s">
        <v>2933</v>
      </c>
      <c r="J838" s="4">
        <v>6.7151959999999997</v>
      </c>
      <c r="K838" s="4">
        <v>0.73870499999999995</v>
      </c>
      <c r="L838" s="4">
        <v>-9.6316839999999999</v>
      </c>
      <c r="M838" s="4">
        <v>-0.86221499999999995</v>
      </c>
      <c r="N838" s="4">
        <v>11.1908396946565</v>
      </c>
      <c r="O838" s="5">
        <v>7.3502130000000001</v>
      </c>
      <c r="P838" s="4">
        <v>1.301809</v>
      </c>
      <c r="Q838" s="4" t="s">
        <v>2934</v>
      </c>
      <c r="R838" s="4" t="s">
        <v>2934</v>
      </c>
      <c r="S838" s="3" t="s">
        <v>3749</v>
      </c>
      <c r="T838" s="4">
        <v>58.64</v>
      </c>
      <c r="U838" s="4">
        <v>1437.6354215199999</v>
      </c>
      <c r="V838" s="10" t="s">
        <v>2934</v>
      </c>
      <c r="W838" s="4">
        <v>2.4556616643929101</v>
      </c>
      <c r="X838" s="4">
        <v>68.125</v>
      </c>
      <c r="Y838" s="4">
        <v>47.3</v>
      </c>
      <c r="Z838" s="4">
        <v>11.178039999999999</v>
      </c>
      <c r="AA838" s="10">
        <v>11.127134724799999</v>
      </c>
      <c r="AB838" s="10">
        <v>10.9402985074</v>
      </c>
      <c r="AC838" s="4" t="s">
        <v>2934</v>
      </c>
      <c r="AD838" s="4" t="s">
        <v>2934</v>
      </c>
      <c r="AE838" s="4" t="s">
        <v>2934</v>
      </c>
      <c r="AF838" s="4" t="s">
        <v>2934</v>
      </c>
      <c r="AG838" s="4" t="s">
        <v>2934</v>
      </c>
      <c r="AH838" s="4" t="s">
        <v>2934</v>
      </c>
      <c r="AI838" s="4">
        <v>1.301809</v>
      </c>
      <c r="AJ838" s="4">
        <v>1.408836</v>
      </c>
    </row>
    <row r="839" spans="1:36" x14ac:dyDescent="0.3">
      <c r="A839" s="1" t="s">
        <v>2104</v>
      </c>
      <c r="B839" s="2">
        <v>5208131</v>
      </c>
      <c r="C839" s="3" t="s">
        <v>2919</v>
      </c>
      <c r="D839" s="4">
        <v>1439.0902123000001</v>
      </c>
      <c r="E839" s="3" t="s">
        <v>2920</v>
      </c>
      <c r="F839" s="3" t="s">
        <v>2960</v>
      </c>
      <c r="G839" s="3" t="s">
        <v>2973</v>
      </c>
      <c r="H839" s="3" t="s">
        <v>3087</v>
      </c>
      <c r="I839" s="3" t="s">
        <v>3629</v>
      </c>
      <c r="J839" s="4">
        <v>-54.545454999999997</v>
      </c>
      <c r="K839" s="4">
        <v>0.59523800000000004</v>
      </c>
      <c r="L839" s="4">
        <v>9.1731269999999991</v>
      </c>
      <c r="M839" s="4">
        <v>17.852162</v>
      </c>
      <c r="N839" s="4">
        <v>28.166667</v>
      </c>
      <c r="O839" s="4">
        <v>9.7687860000000004</v>
      </c>
      <c r="P839" s="4">
        <v>3.4328660000000002</v>
      </c>
      <c r="Q839" s="4">
        <v>17.197081000000001</v>
      </c>
      <c r="R839" s="4">
        <v>8.4425629999999998</v>
      </c>
      <c r="S839" s="3" t="s">
        <v>5843</v>
      </c>
      <c r="T839" s="4">
        <v>16.899999999999999</v>
      </c>
      <c r="U839" s="4">
        <v>1439.0902123000001</v>
      </c>
      <c r="V839" s="10">
        <v>1222.8672120000001</v>
      </c>
      <c r="W839" s="4">
        <v>0</v>
      </c>
      <c r="X839" s="4">
        <v>42.08</v>
      </c>
      <c r="Y839" s="4">
        <v>13.39</v>
      </c>
      <c r="Z839" s="4">
        <v>28.166667</v>
      </c>
      <c r="AA839" s="10">
        <v>10.7987220447</v>
      </c>
      <c r="AB839" s="10">
        <v>10.821748512799999</v>
      </c>
      <c r="AC839" s="4">
        <v>1.073887</v>
      </c>
      <c r="AD839" s="4">
        <v>1.0664942985198</v>
      </c>
      <c r="AE839" s="4">
        <v>1.0690713551919999</v>
      </c>
      <c r="AF839" s="4">
        <v>17.197081000000001</v>
      </c>
      <c r="AG839" s="4">
        <v>6.5324766223589004</v>
      </c>
      <c r="AH839" s="4">
        <v>6.3368491309100996</v>
      </c>
      <c r="AI839" s="4">
        <v>3.4328660000000002</v>
      </c>
      <c r="AJ839" s="4">
        <v>3.5752060000000001</v>
      </c>
    </row>
    <row r="840" spans="1:36" x14ac:dyDescent="0.3">
      <c r="A840" s="1" t="s">
        <v>1311</v>
      </c>
      <c r="B840" s="2">
        <v>5194153</v>
      </c>
      <c r="C840" s="3" t="s">
        <v>2919</v>
      </c>
      <c r="D840" s="4">
        <v>1440.2173373000001</v>
      </c>
      <c r="E840" s="3" t="s">
        <v>2920</v>
      </c>
      <c r="F840" s="3" t="s">
        <v>2960</v>
      </c>
      <c r="G840" s="3" t="s">
        <v>2961</v>
      </c>
      <c r="H840" s="3" t="s">
        <v>2962</v>
      </c>
      <c r="I840" s="3" t="s">
        <v>2963</v>
      </c>
      <c r="J840" s="4">
        <v>-23.471222999999998</v>
      </c>
      <c r="K840" s="4">
        <v>-2.3522660000000002</v>
      </c>
      <c r="L840" s="4">
        <v>-12.673166</v>
      </c>
      <c r="M840" s="4">
        <v>-0.35128799999999999</v>
      </c>
      <c r="N840" s="4">
        <v>9.2651059999999994</v>
      </c>
      <c r="O840" s="4">
        <v>8.7014309999999995</v>
      </c>
      <c r="P840" s="4">
        <v>1.7790319999999999</v>
      </c>
      <c r="Q840" s="4">
        <v>5.4565340000000004</v>
      </c>
      <c r="R840" s="4">
        <v>7.8739920000000003</v>
      </c>
      <c r="S840" s="3" t="s">
        <v>5053</v>
      </c>
      <c r="T840" s="4">
        <v>17.02</v>
      </c>
      <c r="U840" s="4">
        <v>1440.2173373000001</v>
      </c>
      <c r="V840" s="10">
        <v>760.64633700000002</v>
      </c>
      <c r="W840" s="4">
        <v>0</v>
      </c>
      <c r="X840" s="4">
        <v>26.8</v>
      </c>
      <c r="Y840" s="4">
        <v>14.87</v>
      </c>
      <c r="Z840" s="4">
        <v>9.2651059999999994</v>
      </c>
      <c r="AA840" s="10">
        <v>8.0671153662999995</v>
      </c>
      <c r="AB840" s="10">
        <v>8.8148163492999991</v>
      </c>
      <c r="AC840" s="4">
        <v>1.795053</v>
      </c>
      <c r="AD840" s="4">
        <v>1.8056281961838001</v>
      </c>
      <c r="AE840" s="4">
        <v>1.8498750680802001</v>
      </c>
      <c r="AF840" s="4">
        <v>5.4565340000000004</v>
      </c>
      <c r="AG840" s="4">
        <v>4.9994435418038998</v>
      </c>
      <c r="AH840" s="4">
        <v>5.4086852319889998</v>
      </c>
      <c r="AI840" s="4">
        <v>1.7790319999999999</v>
      </c>
      <c r="AJ840" s="4">
        <v>1.7790319999999999</v>
      </c>
    </row>
    <row r="841" spans="1:36" x14ac:dyDescent="0.3">
      <c r="A841" s="1" t="s">
        <v>2262</v>
      </c>
      <c r="B841" s="2">
        <v>5014297</v>
      </c>
      <c r="C841" s="3" t="s">
        <v>2919</v>
      </c>
      <c r="D841" s="4">
        <v>1440.4178235899999</v>
      </c>
      <c r="E841" s="3" t="s">
        <v>2920</v>
      </c>
      <c r="F841" s="3" t="s">
        <v>2960</v>
      </c>
      <c r="G841" s="3" t="s">
        <v>3330</v>
      </c>
      <c r="H841" s="3" t="s">
        <v>3330</v>
      </c>
      <c r="I841" s="3" t="s">
        <v>2949</v>
      </c>
      <c r="J841" s="4">
        <v>-44.776536</v>
      </c>
      <c r="K841" s="4">
        <v>5.4962650000000002</v>
      </c>
      <c r="L841" s="4">
        <v>-10.177192</v>
      </c>
      <c r="M841" s="4">
        <v>1.6975309999999999</v>
      </c>
      <c r="N841" s="4" t="s">
        <v>2924</v>
      </c>
      <c r="O841" s="4" t="s">
        <v>2924</v>
      </c>
      <c r="P841" s="4">
        <v>3.2042139999999999</v>
      </c>
      <c r="Q841" s="4" t="s">
        <v>2924</v>
      </c>
      <c r="R841" s="4" t="s">
        <v>2924</v>
      </c>
      <c r="S841" s="3" t="s">
        <v>6001</v>
      </c>
      <c r="T841" s="4">
        <v>19.77</v>
      </c>
      <c r="U841" s="4">
        <v>1440.4178235899999</v>
      </c>
      <c r="V841" s="10">
        <v>1171.8828229999999</v>
      </c>
      <c r="W841" s="4">
        <v>0</v>
      </c>
      <c r="X841" s="4">
        <v>37.479900000000001</v>
      </c>
      <c r="Y841" s="4">
        <v>16.670000000000002</v>
      </c>
      <c r="Z841" s="4" t="s">
        <v>2924</v>
      </c>
      <c r="AA841" s="10" t="s">
        <v>2924</v>
      </c>
      <c r="AB841" s="10" t="s">
        <v>2924</v>
      </c>
      <c r="AC841" s="4">
        <v>6.0610030000000004</v>
      </c>
      <c r="AD841" s="4">
        <v>4.8847114626714001</v>
      </c>
      <c r="AE841" s="4">
        <v>5.7635614767918</v>
      </c>
      <c r="AF841" s="4" t="s">
        <v>2924</v>
      </c>
      <c r="AG841" s="4" t="s">
        <v>2924</v>
      </c>
      <c r="AH841" s="4" t="s">
        <v>2924</v>
      </c>
      <c r="AI841" s="4">
        <v>3.2042139999999999</v>
      </c>
      <c r="AJ841" s="4">
        <v>3.2388599999999999</v>
      </c>
    </row>
    <row r="842" spans="1:36" x14ac:dyDescent="0.3">
      <c r="A842" s="1" t="s">
        <v>1551</v>
      </c>
      <c r="B842" s="2">
        <v>4422251</v>
      </c>
      <c r="C842" s="3" t="s">
        <v>2935</v>
      </c>
      <c r="D842" s="4">
        <v>1442.3091853000001</v>
      </c>
      <c r="E842" s="3" t="s">
        <v>2930</v>
      </c>
      <c r="F842" s="3" t="s">
        <v>2953</v>
      </c>
      <c r="G842" s="3" t="s">
        <v>3049</v>
      </c>
      <c r="H842" s="3" t="s">
        <v>3050</v>
      </c>
      <c r="I842" s="3" t="s">
        <v>2971</v>
      </c>
      <c r="J842" s="4">
        <v>-1.8245</v>
      </c>
      <c r="K842" s="4">
        <v>-4.882155</v>
      </c>
      <c r="L842" s="4">
        <v>-5.0420170000000004</v>
      </c>
      <c r="M842" s="4">
        <v>-0.96406700000000001</v>
      </c>
      <c r="N842" s="4">
        <v>14.8684210526316</v>
      </c>
      <c r="O842" s="4">
        <v>5.6700217799013597</v>
      </c>
      <c r="P842" s="4">
        <v>0.94198099999999996</v>
      </c>
      <c r="Q842" s="4" t="s">
        <v>2934</v>
      </c>
      <c r="R842" s="4" t="s">
        <v>2934</v>
      </c>
      <c r="S842" s="3" t="s">
        <v>5292</v>
      </c>
      <c r="T842" s="5">
        <v>11.3</v>
      </c>
      <c r="U842" s="4">
        <v>1442.3091853000001</v>
      </c>
      <c r="V842" s="10" t="s">
        <v>2934</v>
      </c>
      <c r="W842" s="4">
        <v>8.1415929203539807</v>
      </c>
      <c r="X842" s="4">
        <v>12.48</v>
      </c>
      <c r="Y842" s="5">
        <v>10.1</v>
      </c>
      <c r="Z842" s="4">
        <v>14.868421</v>
      </c>
      <c r="AA842" s="10">
        <v>9.5762711863999996</v>
      </c>
      <c r="AB842" s="10">
        <v>9.3942769732000002</v>
      </c>
      <c r="AC842" s="4" t="s">
        <v>2934</v>
      </c>
      <c r="AD842" s="4" t="s">
        <v>2934</v>
      </c>
      <c r="AE842" s="4" t="s">
        <v>2934</v>
      </c>
      <c r="AF842" s="4" t="s">
        <v>2934</v>
      </c>
      <c r="AG842" s="4" t="s">
        <v>2934</v>
      </c>
      <c r="AH842" s="4" t="s">
        <v>2934</v>
      </c>
      <c r="AI842" s="4">
        <v>0.94198099999999996</v>
      </c>
      <c r="AJ842" s="5">
        <v>0.97480999999999995</v>
      </c>
    </row>
    <row r="843" spans="1:36" x14ac:dyDescent="0.3">
      <c r="A843" s="1" t="s">
        <v>1523</v>
      </c>
      <c r="B843" s="2">
        <v>10455656</v>
      </c>
      <c r="C843" s="3" t="s">
        <v>2919</v>
      </c>
      <c r="D843" s="4">
        <v>1444.7533156500001</v>
      </c>
      <c r="E843" s="3" t="s">
        <v>2920</v>
      </c>
      <c r="F843" s="3" t="s">
        <v>2921</v>
      </c>
      <c r="G843" s="3" t="s">
        <v>2941</v>
      </c>
      <c r="H843" s="3" t="s">
        <v>2941</v>
      </c>
      <c r="I843" s="3" t="s">
        <v>2942</v>
      </c>
      <c r="J843" s="4">
        <v>14.082098</v>
      </c>
      <c r="K843" s="4">
        <v>-19.96</v>
      </c>
      <c r="L843" s="4">
        <v>-10.349462000000001</v>
      </c>
      <c r="M843" s="4">
        <v>-2.8169010000000001</v>
      </c>
      <c r="N843" s="4" t="s">
        <v>2924</v>
      </c>
      <c r="O843" s="4">
        <v>127.452229</v>
      </c>
      <c r="P843" s="4">
        <v>3.3041610000000001</v>
      </c>
      <c r="Q843" s="4" t="s">
        <v>2924</v>
      </c>
      <c r="R843" s="4">
        <v>47.849265000000003</v>
      </c>
      <c r="S843" s="3" t="s">
        <v>5264</v>
      </c>
      <c r="T843" s="4">
        <v>20.010000000000002</v>
      </c>
      <c r="U843" s="4">
        <v>1444.7533156500001</v>
      </c>
      <c r="V843" s="10">
        <v>1231.568315</v>
      </c>
      <c r="W843" s="4">
        <v>0</v>
      </c>
      <c r="X843" s="4">
        <v>28.15</v>
      </c>
      <c r="Y843" s="4">
        <v>16.559999999999999</v>
      </c>
      <c r="Z843" s="4" t="s">
        <v>2924</v>
      </c>
      <c r="AA843" s="10">
        <v>43.424479166600001</v>
      </c>
      <c r="AB843" s="10" t="s">
        <v>2924</v>
      </c>
      <c r="AC843" s="4">
        <v>3.206391</v>
      </c>
      <c r="AD843" s="4">
        <v>2.2224285095325</v>
      </c>
      <c r="AE843" s="4">
        <v>2.9055618901077001</v>
      </c>
      <c r="AF843" s="4" t="s">
        <v>2924</v>
      </c>
      <c r="AG843" s="4">
        <v>36.196514717336001</v>
      </c>
      <c r="AH843" s="4" t="s">
        <v>2924</v>
      </c>
      <c r="AI843" s="4">
        <v>3.3041610000000001</v>
      </c>
      <c r="AJ843" s="4">
        <v>3.4334250000000002</v>
      </c>
    </row>
    <row r="844" spans="1:36" x14ac:dyDescent="0.3">
      <c r="A844" s="1" t="s">
        <v>1622</v>
      </c>
      <c r="B844" s="2">
        <v>6621839</v>
      </c>
      <c r="C844" s="3" t="s">
        <v>2935</v>
      </c>
      <c r="D844" s="4">
        <v>1448.2051782999999</v>
      </c>
      <c r="E844" s="3" t="s">
        <v>3031</v>
      </c>
      <c r="F844" s="3" t="s">
        <v>3031</v>
      </c>
      <c r="G844" s="3" t="s">
        <v>3371</v>
      </c>
      <c r="H844" s="3" t="s">
        <v>3371</v>
      </c>
      <c r="I844" s="3" t="s">
        <v>3372</v>
      </c>
      <c r="J844" s="4">
        <v>75.035261000000006</v>
      </c>
      <c r="K844" s="4">
        <v>49.698431999999997</v>
      </c>
      <c r="L844" s="4">
        <v>8.6690020000000008</v>
      </c>
      <c r="M844" s="4">
        <v>5.3480480000000004</v>
      </c>
      <c r="N844" s="4">
        <v>19.703475999999998</v>
      </c>
      <c r="O844" s="4" t="s">
        <v>2924</v>
      </c>
      <c r="P844" s="4">
        <v>1.9653849999999999</v>
      </c>
      <c r="Q844" s="4">
        <v>25.670303000000001</v>
      </c>
      <c r="R844" s="4" t="s">
        <v>2924</v>
      </c>
      <c r="S844" s="3" t="s">
        <v>5363</v>
      </c>
      <c r="T844" s="4">
        <v>12.41</v>
      </c>
      <c r="U844" s="4">
        <v>1448.2051782999999</v>
      </c>
      <c r="V844" s="10">
        <v>1628.654078</v>
      </c>
      <c r="W844" s="4">
        <v>0</v>
      </c>
      <c r="X844" s="4">
        <v>13.79</v>
      </c>
      <c r="Y844" s="5">
        <v>5.6996000000000002</v>
      </c>
      <c r="Z844" s="4">
        <v>19.703475999999998</v>
      </c>
      <c r="AA844" s="10">
        <v>12.4798873692</v>
      </c>
      <c r="AB844" s="10">
        <v>15.738744451400001</v>
      </c>
      <c r="AC844" s="4">
        <v>6.1333130000000002</v>
      </c>
      <c r="AD844" s="4">
        <v>2.5766737403982001</v>
      </c>
      <c r="AE844" s="4">
        <v>2.7228052041966002</v>
      </c>
      <c r="AF844" s="4">
        <v>25.670303000000001</v>
      </c>
      <c r="AG844" s="4">
        <v>8.2282036026880991</v>
      </c>
      <c r="AH844" s="4">
        <v>9.1419210293515007</v>
      </c>
      <c r="AI844" s="4">
        <v>1.9653849999999999</v>
      </c>
      <c r="AJ844" s="4">
        <v>1.974491</v>
      </c>
    </row>
    <row r="845" spans="1:36" x14ac:dyDescent="0.3">
      <c r="A845" s="1" t="s">
        <v>2602</v>
      </c>
      <c r="B845" s="2">
        <v>4286786</v>
      </c>
      <c r="C845" s="3" t="s">
        <v>2935</v>
      </c>
      <c r="D845" s="4">
        <v>1450.3186874999999</v>
      </c>
      <c r="E845" s="3" t="s">
        <v>2936</v>
      </c>
      <c r="F845" s="3" t="s">
        <v>2937</v>
      </c>
      <c r="G845" s="3" t="s">
        <v>2951</v>
      </c>
      <c r="H845" s="3" t="s">
        <v>2951</v>
      </c>
      <c r="I845" s="3" t="s">
        <v>3191</v>
      </c>
      <c r="J845" s="4">
        <v>13.088058</v>
      </c>
      <c r="K845" s="4">
        <v>47.174253999999998</v>
      </c>
      <c r="L845" s="4">
        <v>-0.10655299999999999</v>
      </c>
      <c r="M845" s="4">
        <v>5.4555680000000004</v>
      </c>
      <c r="N845" s="4" t="s">
        <v>2924</v>
      </c>
      <c r="O845" s="4" t="s">
        <v>2924</v>
      </c>
      <c r="P845" s="4" t="s">
        <v>2924</v>
      </c>
      <c r="Q845" s="4">
        <v>13.859268999999999</v>
      </c>
      <c r="R845" s="4">
        <v>15.282394</v>
      </c>
      <c r="S845" s="3" t="s">
        <v>6340</v>
      </c>
      <c r="T845" s="4">
        <v>18.75</v>
      </c>
      <c r="U845" s="4">
        <v>1450.3186874999999</v>
      </c>
      <c r="V845" s="10">
        <v>2311.171687</v>
      </c>
      <c r="W845" s="4">
        <v>0</v>
      </c>
      <c r="X845" s="4">
        <v>19.71</v>
      </c>
      <c r="Y845" s="5">
        <v>11.01</v>
      </c>
      <c r="Z845" s="4">
        <v>2.7292580000000002</v>
      </c>
      <c r="AA845" s="10">
        <v>15.338678010400001</v>
      </c>
      <c r="AB845" s="10">
        <v>26.436003722100001</v>
      </c>
      <c r="AC845" s="4">
        <v>1.9068240000000001</v>
      </c>
      <c r="AD845" s="4">
        <v>1.8520183673559001</v>
      </c>
      <c r="AE845" s="4">
        <v>1.9243389857902999</v>
      </c>
      <c r="AF845" s="4">
        <v>13.859268999999999</v>
      </c>
      <c r="AG845" s="4">
        <v>11.183238519160801</v>
      </c>
      <c r="AH845" s="4">
        <v>12.119953173574</v>
      </c>
      <c r="AI845" s="4" t="s">
        <v>2924</v>
      </c>
      <c r="AJ845" s="4" t="s">
        <v>2924</v>
      </c>
    </row>
    <row r="846" spans="1:36" x14ac:dyDescent="0.3">
      <c r="A846" s="1" t="s">
        <v>2592</v>
      </c>
      <c r="B846" s="2">
        <v>100546</v>
      </c>
      <c r="C846" s="3" t="s">
        <v>2919</v>
      </c>
      <c r="D846" s="4">
        <v>1453.2268813999999</v>
      </c>
      <c r="E846" s="3" t="s">
        <v>2930</v>
      </c>
      <c r="F846" s="3" t="s">
        <v>2931</v>
      </c>
      <c r="G846" s="3" t="s">
        <v>2931</v>
      </c>
      <c r="H846" s="3" t="s">
        <v>2932</v>
      </c>
      <c r="I846" s="3" t="s">
        <v>2933</v>
      </c>
      <c r="J846" s="4">
        <v>2.4668369999999999</v>
      </c>
      <c r="K846" s="4">
        <v>4.6091709999999999</v>
      </c>
      <c r="L846" s="4">
        <v>-9.9222590000000004</v>
      </c>
      <c r="M846" s="4">
        <v>-0.944882</v>
      </c>
      <c r="N846" s="4">
        <v>13.1041666666667</v>
      </c>
      <c r="O846" s="4">
        <v>12.399324</v>
      </c>
      <c r="P846" s="4">
        <v>1.1727259999999999</v>
      </c>
      <c r="Q846" s="4" t="s">
        <v>2934</v>
      </c>
      <c r="R846" s="4" t="s">
        <v>2934</v>
      </c>
      <c r="S846" s="3" t="s">
        <v>6330</v>
      </c>
      <c r="T846" s="4">
        <v>44.03</v>
      </c>
      <c r="U846" s="4">
        <v>1453.2268813999999</v>
      </c>
      <c r="V846" s="10" t="s">
        <v>2934</v>
      </c>
      <c r="W846" s="4">
        <v>2.9979559391324102</v>
      </c>
      <c r="X846" s="4">
        <v>51.06</v>
      </c>
      <c r="Y846" s="4">
        <v>31.73</v>
      </c>
      <c r="Z846" s="4">
        <v>13.104167</v>
      </c>
      <c r="AA846" s="10">
        <v>13.681136003400001</v>
      </c>
      <c r="AB846" s="10">
        <v>13.071759596</v>
      </c>
      <c r="AC846" s="4" t="s">
        <v>2934</v>
      </c>
      <c r="AD846" s="4" t="s">
        <v>2934</v>
      </c>
      <c r="AE846" s="4" t="s">
        <v>2934</v>
      </c>
      <c r="AF846" s="4" t="s">
        <v>2934</v>
      </c>
      <c r="AG846" s="4" t="s">
        <v>2934</v>
      </c>
      <c r="AH846" s="4" t="s">
        <v>2934</v>
      </c>
      <c r="AI846" s="4">
        <v>1.1727259999999999</v>
      </c>
      <c r="AJ846" s="4">
        <v>1.567239</v>
      </c>
    </row>
    <row r="847" spans="1:36" x14ac:dyDescent="0.3">
      <c r="A847" s="1" t="s">
        <v>1894</v>
      </c>
      <c r="B847" s="2">
        <v>5722001</v>
      </c>
      <c r="C847" s="3" t="s">
        <v>2935</v>
      </c>
      <c r="D847" s="4">
        <v>1454.1473785999999</v>
      </c>
      <c r="E847" s="3" t="s">
        <v>2930</v>
      </c>
      <c r="F847" s="3" t="s">
        <v>2953</v>
      </c>
      <c r="G847" s="3" t="s">
        <v>2954</v>
      </c>
      <c r="H847" s="3" t="s">
        <v>2955</v>
      </c>
      <c r="I847" s="3"/>
      <c r="J847" s="4">
        <v>8.8074829999999995</v>
      </c>
      <c r="K847" s="5">
        <v>2.7982330000000002</v>
      </c>
      <c r="L847" s="4">
        <v>-0.21443899999999999</v>
      </c>
      <c r="M847" s="4">
        <v>2.0467840000000002</v>
      </c>
      <c r="N847" s="4">
        <v>6.9974939999999997</v>
      </c>
      <c r="O847" s="4" t="s">
        <v>2934</v>
      </c>
      <c r="P847" s="4">
        <v>0.94260600000000005</v>
      </c>
      <c r="Q847" s="4" t="s">
        <v>2934</v>
      </c>
      <c r="R847" s="4" t="s">
        <v>2934</v>
      </c>
      <c r="S847" s="3" t="s">
        <v>5634</v>
      </c>
      <c r="T847" s="4">
        <v>13.96</v>
      </c>
      <c r="U847" s="4">
        <v>1454.1473785999999</v>
      </c>
      <c r="V847" s="10">
        <v>1454.4415879999999</v>
      </c>
      <c r="W847" s="4">
        <v>7.8080229226361002</v>
      </c>
      <c r="X847" s="4">
        <v>14.3</v>
      </c>
      <c r="Y847" s="4">
        <v>12.45</v>
      </c>
      <c r="Z847" s="4">
        <v>6.9974939999999997</v>
      </c>
      <c r="AA847" s="10" t="s">
        <v>2934</v>
      </c>
      <c r="AB847" s="10" t="s">
        <v>2934</v>
      </c>
      <c r="AC847" s="4">
        <v>60.502018</v>
      </c>
      <c r="AD847" s="4" t="s">
        <v>2934</v>
      </c>
      <c r="AE847" s="4" t="s">
        <v>2934</v>
      </c>
      <c r="AF847" s="4" t="s">
        <v>2934</v>
      </c>
      <c r="AG847" s="4" t="s">
        <v>2934</v>
      </c>
      <c r="AH847" s="4" t="s">
        <v>2934</v>
      </c>
      <c r="AI847" s="4">
        <v>0.94260600000000005</v>
      </c>
      <c r="AJ847" s="4">
        <v>0.94260600000000005</v>
      </c>
    </row>
    <row r="848" spans="1:36" x14ac:dyDescent="0.3">
      <c r="A848" s="1" t="s">
        <v>1335</v>
      </c>
      <c r="B848" s="2">
        <v>4994421</v>
      </c>
      <c r="C848" s="3" t="s">
        <v>2919</v>
      </c>
      <c r="D848" s="4">
        <v>1455.84016787</v>
      </c>
      <c r="E848" s="3" t="s">
        <v>2936</v>
      </c>
      <c r="F848" s="3" t="s">
        <v>2966</v>
      </c>
      <c r="G848" s="3" t="s">
        <v>2967</v>
      </c>
      <c r="H848" s="3" t="s">
        <v>2987</v>
      </c>
      <c r="I848" s="3" t="s">
        <v>3521</v>
      </c>
      <c r="J848" s="4">
        <v>97.860539000000003</v>
      </c>
      <c r="K848" s="4">
        <v>35.706522</v>
      </c>
      <c r="L848" s="4">
        <v>-5.844646</v>
      </c>
      <c r="M848" s="4">
        <v>1.793722</v>
      </c>
      <c r="N848" s="4">
        <v>17.352328</v>
      </c>
      <c r="O848" s="4">
        <v>13.310235</v>
      </c>
      <c r="P848" s="4">
        <v>2.9024760000000001</v>
      </c>
      <c r="Q848" s="4">
        <v>8.6487759999999998</v>
      </c>
      <c r="R848" s="4">
        <v>15.973299000000001</v>
      </c>
      <c r="S848" s="3" t="s">
        <v>5077</v>
      </c>
      <c r="T848" s="4">
        <v>24.97</v>
      </c>
      <c r="U848" s="4">
        <v>1455.84016787</v>
      </c>
      <c r="V848" s="10">
        <v>1771.8401670000001</v>
      </c>
      <c r="W848" s="4">
        <v>0.16019223067681199</v>
      </c>
      <c r="X848" s="4">
        <v>27.338000000000001</v>
      </c>
      <c r="Y848" s="4">
        <v>11.48</v>
      </c>
      <c r="Z848" s="4">
        <v>17.352328</v>
      </c>
      <c r="AA848" s="10">
        <v>17.814082899300001</v>
      </c>
      <c r="AB848" s="10">
        <v>17.7933914332</v>
      </c>
      <c r="AC848" s="4">
        <v>1.356935</v>
      </c>
      <c r="AD848" s="4">
        <v>1.3045416184106999</v>
      </c>
      <c r="AE848" s="4">
        <v>1.3411438801763</v>
      </c>
      <c r="AF848" s="4">
        <v>8.6487759999999998</v>
      </c>
      <c r="AG848" s="4">
        <v>9.1700898046005008</v>
      </c>
      <c r="AH848" s="4">
        <v>9.6532796162312007</v>
      </c>
      <c r="AI848" s="4">
        <v>2.9024760000000001</v>
      </c>
      <c r="AJ848" s="4">
        <v>4.2552830000000004</v>
      </c>
    </row>
    <row r="849" spans="1:36" x14ac:dyDescent="0.3">
      <c r="A849" s="1" t="s">
        <v>1424</v>
      </c>
      <c r="B849" s="2">
        <v>5730258</v>
      </c>
      <c r="C849" s="3" t="s">
        <v>2940</v>
      </c>
      <c r="D849" s="4">
        <v>1459.6980000000001</v>
      </c>
      <c r="E849" s="3" t="s">
        <v>2930</v>
      </c>
      <c r="F849" s="3" t="s">
        <v>2953</v>
      </c>
      <c r="G849" s="3" t="s">
        <v>2954</v>
      </c>
      <c r="H849" s="3" t="s">
        <v>2955</v>
      </c>
      <c r="I849" s="3"/>
      <c r="J849" s="4">
        <v>-25.947334999999999</v>
      </c>
      <c r="K849" s="4">
        <v>-21.936357999999998</v>
      </c>
      <c r="L849" s="4">
        <v>-6.6396759999999997</v>
      </c>
      <c r="M849" s="4">
        <v>8.6805999999999994E-2</v>
      </c>
      <c r="N849" s="4" t="s">
        <v>2934</v>
      </c>
      <c r="O849" s="4" t="s">
        <v>2934</v>
      </c>
      <c r="P849" s="4" t="s">
        <v>2934</v>
      </c>
      <c r="Q849" s="4" t="s">
        <v>2934</v>
      </c>
      <c r="R849" s="4" t="s">
        <v>2934</v>
      </c>
      <c r="S849" s="3" t="s">
        <v>5166</v>
      </c>
      <c r="T849" s="5">
        <v>11.53</v>
      </c>
      <c r="U849" s="4">
        <v>1459.6980000000001</v>
      </c>
      <c r="V849" s="10" t="s">
        <v>2934</v>
      </c>
      <c r="W849" s="4">
        <v>1.98141431670282</v>
      </c>
      <c r="X849" s="4">
        <v>15.78</v>
      </c>
      <c r="Y849" s="4">
        <v>11.29</v>
      </c>
      <c r="Z849" s="4" t="s">
        <v>2934</v>
      </c>
      <c r="AA849" s="10" t="s">
        <v>2934</v>
      </c>
      <c r="AB849" s="10" t="s">
        <v>2934</v>
      </c>
      <c r="AC849" s="4" t="s">
        <v>2934</v>
      </c>
      <c r="AD849" s="4" t="s">
        <v>2934</v>
      </c>
      <c r="AE849" s="4" t="s">
        <v>2934</v>
      </c>
      <c r="AF849" s="4" t="s">
        <v>2934</v>
      </c>
      <c r="AG849" s="4" t="s">
        <v>2934</v>
      </c>
      <c r="AH849" s="4" t="s">
        <v>2934</v>
      </c>
      <c r="AI849" s="4" t="s">
        <v>2934</v>
      </c>
      <c r="AJ849" s="4" t="s">
        <v>2934</v>
      </c>
    </row>
    <row r="850" spans="1:36" x14ac:dyDescent="0.3">
      <c r="A850" s="1" t="s">
        <v>1294</v>
      </c>
      <c r="B850" s="2">
        <v>5221051</v>
      </c>
      <c r="C850" s="3" t="s">
        <v>2919</v>
      </c>
      <c r="D850" s="4">
        <v>1459.9562286</v>
      </c>
      <c r="E850" s="3" t="s">
        <v>2920</v>
      </c>
      <c r="F850" s="3" t="s">
        <v>2921</v>
      </c>
      <c r="G850" s="3" t="s">
        <v>2941</v>
      </c>
      <c r="H850" s="3" t="s">
        <v>2941</v>
      </c>
      <c r="I850" s="3" t="s">
        <v>2942</v>
      </c>
      <c r="J850" s="4">
        <v>-57.289226999999997</v>
      </c>
      <c r="K850" s="4">
        <v>-7.0700640000000003</v>
      </c>
      <c r="L850" s="4">
        <v>-11.11788</v>
      </c>
      <c r="M850" s="4">
        <v>3.018535</v>
      </c>
      <c r="N850" s="4" t="s">
        <v>2924</v>
      </c>
      <c r="O850" s="4">
        <v>73.132831999999993</v>
      </c>
      <c r="P850" s="4">
        <v>3.8633660000000001</v>
      </c>
      <c r="Q850" s="4" t="s">
        <v>2924</v>
      </c>
      <c r="R850" s="4">
        <v>20.533110000000001</v>
      </c>
      <c r="S850" s="3" t="s">
        <v>5036</v>
      </c>
      <c r="T850" s="4">
        <v>29.18</v>
      </c>
      <c r="U850" s="4">
        <v>1459.9562286</v>
      </c>
      <c r="V850" s="10">
        <v>1039.737228</v>
      </c>
      <c r="W850" s="4">
        <v>0</v>
      </c>
      <c r="X850" s="4">
        <v>76.98</v>
      </c>
      <c r="Y850" s="4">
        <v>27.69</v>
      </c>
      <c r="Z850" s="4" t="s">
        <v>2924</v>
      </c>
      <c r="AA850" s="10" t="s">
        <v>2924</v>
      </c>
      <c r="AB850" s="10" t="s">
        <v>2924</v>
      </c>
      <c r="AC850" s="4">
        <v>3.5089269999999999</v>
      </c>
      <c r="AD850" s="4">
        <v>2.9520619765067999</v>
      </c>
      <c r="AE850" s="4">
        <v>3.3537020227321999</v>
      </c>
      <c r="AF850" s="4" t="s">
        <v>2924</v>
      </c>
      <c r="AG850" s="4" t="s">
        <v>2924</v>
      </c>
      <c r="AH850" s="4" t="s">
        <v>2924</v>
      </c>
      <c r="AI850" s="4">
        <v>3.8633660000000001</v>
      </c>
      <c r="AJ850" s="4">
        <v>3.8633660000000001</v>
      </c>
    </row>
    <row r="851" spans="1:36" x14ac:dyDescent="0.3">
      <c r="A851" s="1" t="s">
        <v>2050</v>
      </c>
      <c r="B851" s="2">
        <v>26188325</v>
      </c>
      <c r="C851" s="3" t="s">
        <v>2935</v>
      </c>
      <c r="D851" s="4">
        <v>1466.9878505700001</v>
      </c>
      <c r="E851" s="3" t="s">
        <v>2930</v>
      </c>
      <c r="F851" s="3" t="s">
        <v>2953</v>
      </c>
      <c r="G851" s="3" t="s">
        <v>2954</v>
      </c>
      <c r="H851" s="3" t="s">
        <v>2955</v>
      </c>
      <c r="I851" s="3"/>
      <c r="J851" s="4">
        <v>8.5784310000000001</v>
      </c>
      <c r="K851" s="4">
        <v>-5.5437099999999999</v>
      </c>
      <c r="L851" s="4">
        <v>-2.494497</v>
      </c>
      <c r="M851" s="4">
        <v>1.2957320000000001</v>
      </c>
      <c r="N851" s="4" t="s">
        <v>2934</v>
      </c>
      <c r="O851" s="4" t="s">
        <v>2934</v>
      </c>
      <c r="P851" s="4" t="s">
        <v>2934</v>
      </c>
      <c r="Q851" s="4" t="s">
        <v>2934</v>
      </c>
      <c r="R851" s="4" t="s">
        <v>2934</v>
      </c>
      <c r="S851" s="3" t="s">
        <v>5789</v>
      </c>
      <c r="T851" s="4">
        <v>13.29</v>
      </c>
      <c r="U851" s="4">
        <v>1466.9878505700001</v>
      </c>
      <c r="V851" s="10" t="s">
        <v>2934</v>
      </c>
      <c r="W851" s="4">
        <v>11.548532731377</v>
      </c>
      <c r="X851" s="4">
        <v>14.435</v>
      </c>
      <c r="Y851" s="4">
        <v>12.03</v>
      </c>
      <c r="Z851" s="4" t="s">
        <v>2934</v>
      </c>
      <c r="AA851" s="10" t="s">
        <v>2934</v>
      </c>
      <c r="AB851" s="10" t="s">
        <v>2934</v>
      </c>
      <c r="AC851" s="4" t="s">
        <v>2934</v>
      </c>
      <c r="AD851" s="4" t="s">
        <v>2934</v>
      </c>
      <c r="AE851" s="4" t="s">
        <v>2934</v>
      </c>
      <c r="AF851" s="4" t="s">
        <v>2934</v>
      </c>
      <c r="AG851" s="4" t="s">
        <v>2934</v>
      </c>
      <c r="AH851" s="4" t="s">
        <v>2934</v>
      </c>
      <c r="AI851" s="4" t="s">
        <v>2934</v>
      </c>
      <c r="AJ851" s="4" t="s">
        <v>2934</v>
      </c>
    </row>
    <row r="852" spans="1:36" x14ac:dyDescent="0.3">
      <c r="A852" s="1" t="s">
        <v>2385</v>
      </c>
      <c r="B852" s="2">
        <v>4851539</v>
      </c>
      <c r="C852" s="3" t="s">
        <v>2935</v>
      </c>
      <c r="D852" s="4">
        <v>1468.0059492800001</v>
      </c>
      <c r="E852" s="3" t="s">
        <v>3031</v>
      </c>
      <c r="F852" s="3" t="s">
        <v>3031</v>
      </c>
      <c r="G852" s="3" t="s">
        <v>3032</v>
      </c>
      <c r="H852" s="3" t="s">
        <v>3068</v>
      </c>
      <c r="I852" s="3" t="s">
        <v>3669</v>
      </c>
      <c r="J852" s="4">
        <v>-30.978318000000002</v>
      </c>
      <c r="K852" s="4">
        <v>-16.557984999999999</v>
      </c>
      <c r="L852" s="4">
        <v>-14.233145</v>
      </c>
      <c r="M852" s="4">
        <v>-2.771156</v>
      </c>
      <c r="N852" s="4">
        <v>32.630000000000003</v>
      </c>
      <c r="O852" s="4">
        <v>50.589146999999997</v>
      </c>
      <c r="P852" s="4">
        <v>1.2039040000000001</v>
      </c>
      <c r="Q852" s="4">
        <v>9.7462440000000008</v>
      </c>
      <c r="R852" s="4">
        <v>78.441272999999995</v>
      </c>
      <c r="S852" s="3" t="s">
        <v>6124</v>
      </c>
      <c r="T852" s="4">
        <v>65.260000000000005</v>
      </c>
      <c r="U852" s="4">
        <v>1468.0059492800001</v>
      </c>
      <c r="V852" s="10">
        <v>2079.4879489999998</v>
      </c>
      <c r="W852" s="4">
        <v>2.3597916028194899</v>
      </c>
      <c r="X852" s="4">
        <v>95.62</v>
      </c>
      <c r="Y852" s="4">
        <v>64.67</v>
      </c>
      <c r="Z852" s="4">
        <v>32.630000000000003</v>
      </c>
      <c r="AA852" s="10">
        <v>17.053858415800001</v>
      </c>
      <c r="AB852" s="10">
        <v>25.931091481900001</v>
      </c>
      <c r="AC852" s="4">
        <v>0.95092900000000002</v>
      </c>
      <c r="AD852" s="4">
        <v>0.89184614121740002</v>
      </c>
      <c r="AE852" s="4">
        <v>0.95169621462940002</v>
      </c>
      <c r="AF852" s="4">
        <v>9.7462440000000008</v>
      </c>
      <c r="AG852" s="4">
        <v>7.6927838679593004</v>
      </c>
      <c r="AH852" s="4">
        <v>10.407847592592599</v>
      </c>
      <c r="AI852" s="4">
        <v>1.2039040000000001</v>
      </c>
      <c r="AJ852" s="4">
        <v>1.3629340000000001</v>
      </c>
    </row>
    <row r="853" spans="1:36" x14ac:dyDescent="0.3">
      <c r="A853" s="1" t="s">
        <v>2315</v>
      </c>
      <c r="B853" s="2">
        <v>19517579</v>
      </c>
      <c r="C853" s="3" t="s">
        <v>2935</v>
      </c>
      <c r="D853" s="4">
        <v>1469.86150535</v>
      </c>
      <c r="E853" s="3" t="s">
        <v>3093</v>
      </c>
      <c r="F853" s="3" t="s">
        <v>3093</v>
      </c>
      <c r="G853" s="3" t="s">
        <v>3094</v>
      </c>
      <c r="H853" s="3" t="s">
        <v>3147</v>
      </c>
      <c r="I853" s="3" t="s">
        <v>3148</v>
      </c>
      <c r="J853" s="4">
        <v>-21.097404999999998</v>
      </c>
      <c r="K853" s="4">
        <v>-10.386473000000001</v>
      </c>
      <c r="L853" s="4">
        <v>-21.993272000000001</v>
      </c>
      <c r="M853" s="4">
        <v>-1.066667</v>
      </c>
      <c r="N853" s="4" t="s">
        <v>2924</v>
      </c>
      <c r="O853" s="4">
        <v>5.0284630000000003</v>
      </c>
      <c r="P853" s="4">
        <v>0.99293399999999998</v>
      </c>
      <c r="Q853" s="4">
        <v>8.1430760000000006</v>
      </c>
      <c r="R853" s="4">
        <v>13.678231</v>
      </c>
      <c r="S853" s="3" t="s">
        <v>6054</v>
      </c>
      <c r="T853" s="4">
        <v>18.55</v>
      </c>
      <c r="U853" s="4">
        <v>1469.86150535</v>
      </c>
      <c r="V853" s="10">
        <v>4367.9055049999997</v>
      </c>
      <c r="W853" s="4">
        <v>6.0377358490565998</v>
      </c>
      <c r="X853" s="4">
        <v>25.949000000000002</v>
      </c>
      <c r="Y853" s="4">
        <v>18.399999999999999</v>
      </c>
      <c r="Z853" s="4" t="s">
        <v>2924</v>
      </c>
      <c r="AA853" s="10">
        <v>38.533444121300001</v>
      </c>
      <c r="AB853" s="10">
        <v>30.6611570247</v>
      </c>
      <c r="AC853" s="4">
        <v>7.0601770000000004</v>
      </c>
      <c r="AD853" s="4">
        <v>7.342045541838</v>
      </c>
      <c r="AE853" s="4">
        <v>6.9663564673045997</v>
      </c>
      <c r="AF853" s="4">
        <v>8.1430760000000006</v>
      </c>
      <c r="AG853" s="4">
        <v>8.5527814861953999</v>
      </c>
      <c r="AH853" s="4">
        <v>7.9236381043083997</v>
      </c>
      <c r="AI853" s="4">
        <v>0.99293399999999998</v>
      </c>
      <c r="AJ853" s="4">
        <v>0.99293399999999998</v>
      </c>
    </row>
    <row r="854" spans="1:36" x14ac:dyDescent="0.3">
      <c r="A854" s="1" t="s">
        <v>2239</v>
      </c>
      <c r="B854" s="2">
        <v>100445</v>
      </c>
      <c r="C854" s="3" t="s">
        <v>2919</v>
      </c>
      <c r="D854" s="4">
        <v>1471.8518131000001</v>
      </c>
      <c r="E854" s="3" t="s">
        <v>2930</v>
      </c>
      <c r="F854" s="3" t="s">
        <v>2931</v>
      </c>
      <c r="G854" s="3" t="s">
        <v>2931</v>
      </c>
      <c r="H854" s="3" t="s">
        <v>2932</v>
      </c>
      <c r="I854" s="3" t="s">
        <v>2933</v>
      </c>
      <c r="J854" s="4">
        <v>15.110711999999999</v>
      </c>
      <c r="K854" s="4">
        <v>-6.444553</v>
      </c>
      <c r="L854" s="4">
        <v>-11.298132000000001</v>
      </c>
      <c r="M854" s="4">
        <v>-2.0122260000000001</v>
      </c>
      <c r="N854" s="4">
        <v>10.960113960114001</v>
      </c>
      <c r="O854" s="4">
        <v>10.068045</v>
      </c>
      <c r="P854" s="4">
        <v>1.0698589999999999</v>
      </c>
      <c r="Q854" s="4" t="s">
        <v>2934</v>
      </c>
      <c r="R854" s="4" t="s">
        <v>2934</v>
      </c>
      <c r="S854" s="3" t="s">
        <v>5978</v>
      </c>
      <c r="T854" s="4">
        <v>38.47</v>
      </c>
      <c r="U854" s="4">
        <v>1471.8518131000001</v>
      </c>
      <c r="V854" s="10" t="s">
        <v>2934</v>
      </c>
      <c r="W854" s="4">
        <v>3.5352222511047602</v>
      </c>
      <c r="X854" s="4">
        <v>45.79</v>
      </c>
      <c r="Y854" s="4">
        <v>28.83</v>
      </c>
      <c r="Z854" s="4">
        <v>10.960114000000001</v>
      </c>
      <c r="AA854" s="10">
        <v>12.849031396099999</v>
      </c>
      <c r="AB854" s="10">
        <v>11.4630512514</v>
      </c>
      <c r="AC854" s="4" t="s">
        <v>2934</v>
      </c>
      <c r="AD854" s="4" t="s">
        <v>2934</v>
      </c>
      <c r="AE854" s="4" t="s">
        <v>2934</v>
      </c>
      <c r="AF854" s="4" t="s">
        <v>2934</v>
      </c>
      <c r="AG854" s="4" t="s">
        <v>2934</v>
      </c>
      <c r="AH854" s="4" t="s">
        <v>2934</v>
      </c>
      <c r="AI854" s="4">
        <v>1.0698589999999999</v>
      </c>
      <c r="AJ854" s="4">
        <v>1.4731000000000001</v>
      </c>
    </row>
    <row r="855" spans="1:36" x14ac:dyDescent="0.3">
      <c r="A855" s="1" t="s">
        <v>2336</v>
      </c>
      <c r="B855" s="2">
        <v>28587878</v>
      </c>
      <c r="C855" s="3" t="s">
        <v>2935</v>
      </c>
      <c r="D855" s="4">
        <v>1472.92188186</v>
      </c>
      <c r="E855" s="3" t="s">
        <v>2925</v>
      </c>
      <c r="F855" s="3" t="s">
        <v>2980</v>
      </c>
      <c r="G855" s="3" t="s">
        <v>2981</v>
      </c>
      <c r="H855" s="3" t="s">
        <v>3059</v>
      </c>
      <c r="I855" s="3" t="s">
        <v>3504</v>
      </c>
      <c r="J855" s="4">
        <v>6.6011240000000004</v>
      </c>
      <c r="K855" s="4">
        <v>40.816327000000001</v>
      </c>
      <c r="L855" s="4">
        <v>50.894632000000001</v>
      </c>
      <c r="M855" s="4">
        <v>7.3550209999999998</v>
      </c>
      <c r="N855" s="4" t="s">
        <v>2934</v>
      </c>
      <c r="O855" s="4" t="s">
        <v>2934</v>
      </c>
      <c r="P855" s="4" t="s">
        <v>2934</v>
      </c>
      <c r="Q855" s="4" t="s">
        <v>2934</v>
      </c>
      <c r="R855" s="4" t="s">
        <v>2934</v>
      </c>
      <c r="S855" s="3" t="s">
        <v>6075</v>
      </c>
      <c r="T855" s="5">
        <v>7.59</v>
      </c>
      <c r="U855" s="4">
        <v>1472.92188186</v>
      </c>
      <c r="V855" s="10">
        <v>3731.5388809999999</v>
      </c>
      <c r="W855" s="4">
        <v>0</v>
      </c>
      <c r="X855" s="4">
        <v>8.09</v>
      </c>
      <c r="Y855" s="4">
        <v>4.3499999999999996</v>
      </c>
      <c r="Z855" s="4" t="s">
        <v>2934</v>
      </c>
      <c r="AA855" s="10" t="s">
        <v>2924</v>
      </c>
      <c r="AB855" s="10" t="s">
        <v>2924</v>
      </c>
      <c r="AC855" s="4" t="s">
        <v>2934</v>
      </c>
      <c r="AD855" s="4">
        <v>2.8964862421248001</v>
      </c>
      <c r="AE855" s="4">
        <v>3.0791115406373999</v>
      </c>
      <c r="AF855" s="4" t="s">
        <v>2934</v>
      </c>
      <c r="AG855" s="4">
        <v>23.929907750733999</v>
      </c>
      <c r="AH855" s="4">
        <v>24.734306214745398</v>
      </c>
      <c r="AI855" s="4" t="s">
        <v>2934</v>
      </c>
      <c r="AJ855" s="4" t="s">
        <v>2934</v>
      </c>
    </row>
    <row r="856" spans="1:36" x14ac:dyDescent="0.3">
      <c r="A856" s="1" t="s">
        <v>1660</v>
      </c>
      <c r="B856" s="2">
        <v>4412290</v>
      </c>
      <c r="C856" s="3" t="s">
        <v>2935</v>
      </c>
      <c r="D856" s="4">
        <v>1473.24206276</v>
      </c>
      <c r="E856" s="3" t="s">
        <v>2976</v>
      </c>
      <c r="F856" s="3" t="s">
        <v>3316</v>
      </c>
      <c r="G856" s="3" t="s">
        <v>3316</v>
      </c>
      <c r="H856" s="3" t="s">
        <v>3317</v>
      </c>
      <c r="I856" s="3" t="s">
        <v>3276</v>
      </c>
      <c r="J856" s="4">
        <v>-13.095238</v>
      </c>
      <c r="K856" s="4">
        <v>-4.0444889999999996</v>
      </c>
      <c r="L856" s="4">
        <v>-9.4249580000000002</v>
      </c>
      <c r="M856" s="4">
        <v>-7.8967999999999997E-2</v>
      </c>
      <c r="N856" s="4" t="s">
        <v>2924</v>
      </c>
      <c r="O856" s="4" t="s">
        <v>2924</v>
      </c>
      <c r="P856" s="4">
        <v>2.3848720000000001</v>
      </c>
      <c r="Q856" s="4" t="s">
        <v>2924</v>
      </c>
      <c r="R856" s="4" t="s">
        <v>2924</v>
      </c>
      <c r="S856" s="3" t="s">
        <v>5401</v>
      </c>
      <c r="T856" s="4">
        <v>37.96</v>
      </c>
      <c r="U856" s="4">
        <v>1473.24206276</v>
      </c>
      <c r="V856" s="10">
        <v>1207.799062</v>
      </c>
      <c r="W856" s="4">
        <v>1.3171759747102201</v>
      </c>
      <c r="X856" s="4">
        <v>44.201000000000001</v>
      </c>
      <c r="Y856" s="4">
        <v>29.93</v>
      </c>
      <c r="Z856" s="4" t="s">
        <v>2924</v>
      </c>
      <c r="AA856" s="10" t="s">
        <v>2924</v>
      </c>
      <c r="AB856" s="10" t="s">
        <v>2924</v>
      </c>
      <c r="AC856" s="4">
        <v>1.9410970000000001</v>
      </c>
      <c r="AD856" s="4">
        <v>1.5393819296457001</v>
      </c>
      <c r="AE856" s="4">
        <v>1.8419994845204</v>
      </c>
      <c r="AF856" s="4" t="s">
        <v>2924</v>
      </c>
      <c r="AG856" s="4" t="s">
        <v>2924</v>
      </c>
      <c r="AH856" s="4" t="s">
        <v>2924</v>
      </c>
      <c r="AI856" s="4">
        <v>2.3848720000000001</v>
      </c>
      <c r="AJ856" s="4">
        <v>2.5805570000000002</v>
      </c>
    </row>
    <row r="857" spans="1:36" x14ac:dyDescent="0.3">
      <c r="A857" s="1" t="s">
        <v>1307</v>
      </c>
      <c r="B857" s="2">
        <v>4986155</v>
      </c>
      <c r="C857" s="3" t="s">
        <v>2935</v>
      </c>
      <c r="D857" s="4">
        <v>1475.7737847999999</v>
      </c>
      <c r="E857" s="3" t="s">
        <v>3031</v>
      </c>
      <c r="F857" s="3" t="s">
        <v>3031</v>
      </c>
      <c r="G857" s="3" t="s">
        <v>3032</v>
      </c>
      <c r="H857" s="3" t="s">
        <v>3068</v>
      </c>
      <c r="I857" s="3" t="s">
        <v>3411</v>
      </c>
      <c r="J857" s="4">
        <v>-14.019482999999999</v>
      </c>
      <c r="K857" s="4">
        <v>0.445324</v>
      </c>
      <c r="L857" s="4">
        <v>-14.938193999999999</v>
      </c>
      <c r="M857" s="4">
        <v>-0.49019600000000002</v>
      </c>
      <c r="N857" s="4" t="s">
        <v>2924</v>
      </c>
      <c r="O857" s="4">
        <v>51.851852000000001</v>
      </c>
      <c r="P857" s="4">
        <v>6.8790240000000002</v>
      </c>
      <c r="Q857" s="4">
        <v>8.0002040000000001</v>
      </c>
      <c r="R857" s="4">
        <v>9.7720699999999994</v>
      </c>
      <c r="S857" s="3" t="s">
        <v>5049</v>
      </c>
      <c r="T857" s="4">
        <v>40.6</v>
      </c>
      <c r="U857" s="4">
        <v>1475.7737847999999</v>
      </c>
      <c r="V857" s="10">
        <v>2898.273784</v>
      </c>
      <c r="W857" s="4">
        <v>0</v>
      </c>
      <c r="X857" s="4">
        <v>56.295000000000002</v>
      </c>
      <c r="Y857" s="4">
        <v>30.8995</v>
      </c>
      <c r="Z857" s="4" t="s">
        <v>2924</v>
      </c>
      <c r="AA857" s="10">
        <v>10.8483633934</v>
      </c>
      <c r="AB857" s="10">
        <v>14.5519713261</v>
      </c>
      <c r="AC857" s="4">
        <v>1.95922</v>
      </c>
      <c r="AD857" s="4">
        <v>1.9851870159937</v>
      </c>
      <c r="AE857" s="4">
        <v>2.046803519774</v>
      </c>
      <c r="AF857" s="4">
        <v>8.0002040000000001</v>
      </c>
      <c r="AG857" s="4">
        <v>7.5824732800622003</v>
      </c>
      <c r="AH857" s="4">
        <v>8.1298002356240993</v>
      </c>
      <c r="AI857" s="4">
        <v>6.8790240000000002</v>
      </c>
      <c r="AJ857" s="4" t="s">
        <v>2924</v>
      </c>
    </row>
    <row r="858" spans="1:36" x14ac:dyDescent="0.3">
      <c r="A858" s="1" t="s">
        <v>2638</v>
      </c>
      <c r="B858" s="2">
        <v>103232</v>
      </c>
      <c r="C858" s="3" t="s">
        <v>2935</v>
      </c>
      <c r="D858" s="4">
        <v>1478.5820458600001</v>
      </c>
      <c r="E858" s="3" t="s">
        <v>2976</v>
      </c>
      <c r="F858" s="3" t="s">
        <v>2977</v>
      </c>
      <c r="G858" s="3" t="s">
        <v>3127</v>
      </c>
      <c r="H858" s="3" t="s">
        <v>3128</v>
      </c>
      <c r="I858" s="3" t="s">
        <v>2979</v>
      </c>
      <c r="J858" s="4">
        <v>22.32376</v>
      </c>
      <c r="K858" s="4">
        <v>-2.951838</v>
      </c>
      <c r="L858" s="4">
        <v>-2.6998959999999999</v>
      </c>
      <c r="M858" s="4">
        <v>-1.730467</v>
      </c>
      <c r="N858" s="4">
        <v>144.15384615384599</v>
      </c>
      <c r="O858" s="4">
        <v>20.525739000000002</v>
      </c>
      <c r="P858" s="4">
        <v>2.6828919999999998</v>
      </c>
      <c r="Q858" s="4">
        <v>23.028369999999999</v>
      </c>
      <c r="R858" s="4">
        <v>27.029112999999999</v>
      </c>
      <c r="S858" s="3" t="s">
        <v>6376</v>
      </c>
      <c r="T858" s="4">
        <v>18.739999999999998</v>
      </c>
      <c r="U858" s="4">
        <v>1478.5820458600001</v>
      </c>
      <c r="V858" s="10">
        <v>2338.6230449999998</v>
      </c>
      <c r="W858" s="4">
        <v>4.58911419423693</v>
      </c>
      <c r="X858" s="4">
        <v>20.635000000000002</v>
      </c>
      <c r="Y858" s="4">
        <v>14.09</v>
      </c>
      <c r="Z858" s="4">
        <v>158.813559</v>
      </c>
      <c r="AA858" s="10">
        <v>89.238095238</v>
      </c>
      <c r="AB858" s="10">
        <v>193.855384297</v>
      </c>
      <c r="AC858" s="4">
        <v>9.9430829999999997</v>
      </c>
      <c r="AD858" s="4">
        <v>9.4492568874730996</v>
      </c>
      <c r="AE858" s="4">
        <v>10.0735741215162</v>
      </c>
      <c r="AF858" s="4">
        <v>23.028369999999999</v>
      </c>
      <c r="AG858" s="4">
        <v>19.182028529151701</v>
      </c>
      <c r="AH858" s="4">
        <v>20.707721833910799</v>
      </c>
      <c r="AI858" s="4">
        <v>2.6828919999999998</v>
      </c>
      <c r="AJ858" s="4">
        <v>2.6828919999999998</v>
      </c>
    </row>
    <row r="859" spans="1:36" x14ac:dyDescent="0.3">
      <c r="A859" s="1" t="s">
        <v>38</v>
      </c>
      <c r="B859" s="2">
        <v>4915451</v>
      </c>
      <c r="C859" s="3" t="s">
        <v>2935</v>
      </c>
      <c r="D859" s="4">
        <v>1480.0763467199999</v>
      </c>
      <c r="E859" s="3" t="s">
        <v>2925</v>
      </c>
      <c r="F859" s="3" t="s">
        <v>3011</v>
      </c>
      <c r="G859" s="3" t="s">
        <v>3012</v>
      </c>
      <c r="H859" s="3" t="s">
        <v>3013</v>
      </c>
      <c r="I859" s="3" t="s">
        <v>3014</v>
      </c>
      <c r="J859" s="4">
        <v>-52.035204</v>
      </c>
      <c r="K859" s="4">
        <v>-26.413502000000001</v>
      </c>
      <c r="L859" s="4">
        <v>-9.4496369999999992</v>
      </c>
      <c r="M859" s="4">
        <v>3.501484</v>
      </c>
      <c r="N859" s="4">
        <v>87.2</v>
      </c>
      <c r="O859" s="4">
        <v>5.6348950000000002</v>
      </c>
      <c r="P859" s="4">
        <v>0.693577</v>
      </c>
      <c r="Q859" s="4">
        <v>3.7354959999999999</v>
      </c>
      <c r="R859" s="4">
        <v>7.5238950000000004</v>
      </c>
      <c r="S859" s="3" t="s">
        <v>3785</v>
      </c>
      <c r="T859" s="4">
        <v>17.440000000000001</v>
      </c>
      <c r="U859" s="4">
        <v>1480.0763467199999</v>
      </c>
      <c r="V859" s="10">
        <v>3586.0763459999998</v>
      </c>
      <c r="W859" s="4">
        <v>0</v>
      </c>
      <c r="X859" s="4">
        <v>37.04</v>
      </c>
      <c r="Y859" s="4">
        <v>16.43</v>
      </c>
      <c r="Z859" s="4">
        <v>87.2</v>
      </c>
      <c r="AA859" s="10">
        <v>8.7251041858999994</v>
      </c>
      <c r="AB859" s="10">
        <v>8.7251041858999994</v>
      </c>
      <c r="AC859" s="4">
        <v>0.24415000000000001</v>
      </c>
      <c r="AD859" s="4">
        <v>0.25238939778800001</v>
      </c>
      <c r="AE859" s="4">
        <v>0.25238939778800001</v>
      </c>
      <c r="AF859" s="4">
        <v>3.7354959999999999</v>
      </c>
      <c r="AG859" s="4">
        <v>4.1189250376656998</v>
      </c>
      <c r="AH859" s="4">
        <v>4.1189250376656998</v>
      </c>
      <c r="AI859" s="4">
        <v>0.693577</v>
      </c>
      <c r="AJ859" s="4" t="s">
        <v>2924</v>
      </c>
    </row>
    <row r="860" spans="1:36" x14ac:dyDescent="0.3">
      <c r="A860" s="1" t="s">
        <v>2684</v>
      </c>
      <c r="B860" s="2">
        <v>4649403</v>
      </c>
      <c r="C860" s="3" t="s">
        <v>2935</v>
      </c>
      <c r="D860" s="4">
        <v>1482.7118201999999</v>
      </c>
      <c r="E860" s="3" t="s">
        <v>2936</v>
      </c>
      <c r="F860" s="3" t="s">
        <v>2937</v>
      </c>
      <c r="G860" s="3" t="s">
        <v>2951</v>
      </c>
      <c r="H860" s="3" t="s">
        <v>2951</v>
      </c>
      <c r="I860" s="3" t="s">
        <v>3191</v>
      </c>
      <c r="J860" s="4">
        <v>1.1627909999999999</v>
      </c>
      <c r="K860" s="4">
        <v>-15.427543</v>
      </c>
      <c r="L860" s="4">
        <v>-22.076630000000002</v>
      </c>
      <c r="M860" s="4">
        <v>-4.1420120000000002</v>
      </c>
      <c r="N860" s="4">
        <v>167.18861200000001</v>
      </c>
      <c r="O860" s="4">
        <v>22.783705000000001</v>
      </c>
      <c r="P860" s="4">
        <v>1.4787539999999999</v>
      </c>
      <c r="Q860" s="4">
        <v>6.9752549999999998</v>
      </c>
      <c r="R860" s="4">
        <v>15.276439</v>
      </c>
      <c r="S860" s="3" t="s">
        <v>6422</v>
      </c>
      <c r="T860" s="4">
        <v>46.98</v>
      </c>
      <c r="U860" s="4">
        <v>1482.7118201999999</v>
      </c>
      <c r="V860" s="10">
        <v>2573.2168200000001</v>
      </c>
      <c r="W860" s="4">
        <v>0</v>
      </c>
      <c r="X860" s="4">
        <v>69.75</v>
      </c>
      <c r="Y860" s="4">
        <v>37.036700000000003</v>
      </c>
      <c r="Z860" s="4">
        <v>167.18861200000001</v>
      </c>
      <c r="AA860" s="10">
        <v>10.626074368899999</v>
      </c>
      <c r="AB860" s="10">
        <v>11.262810908000001</v>
      </c>
      <c r="AC860" s="4">
        <v>0.61198399999999997</v>
      </c>
      <c r="AD860" s="4">
        <v>0.5855346667729</v>
      </c>
      <c r="AE860" s="4">
        <v>0.60407273873730005</v>
      </c>
      <c r="AF860" s="4">
        <v>6.9752549999999998</v>
      </c>
      <c r="AG860" s="4">
        <v>7.9468959223475002</v>
      </c>
      <c r="AH860" s="4">
        <v>8.3355859978748992</v>
      </c>
      <c r="AI860" s="4">
        <v>1.4787539999999999</v>
      </c>
      <c r="AJ860" s="4" t="s">
        <v>2924</v>
      </c>
    </row>
    <row r="861" spans="1:36" x14ac:dyDescent="0.3">
      <c r="A861" s="1" t="s">
        <v>1253</v>
      </c>
      <c r="B861" s="2">
        <v>4055174</v>
      </c>
      <c r="C861" s="3" t="s">
        <v>2919</v>
      </c>
      <c r="D861" s="4">
        <v>1485.0893802000001</v>
      </c>
      <c r="E861" s="3" t="s">
        <v>2930</v>
      </c>
      <c r="F861" s="3" t="s">
        <v>2931</v>
      </c>
      <c r="G861" s="3" t="s">
        <v>2931</v>
      </c>
      <c r="H861" s="3" t="s">
        <v>2932</v>
      </c>
      <c r="I861" s="3" t="s">
        <v>3389</v>
      </c>
      <c r="J861" s="4">
        <v>1.8211919999999999</v>
      </c>
      <c r="K861" s="4">
        <v>-0.80645199999999995</v>
      </c>
      <c r="L861" s="4">
        <v>-10.675381</v>
      </c>
      <c r="M861" s="4">
        <v>-0.56588499999999997</v>
      </c>
      <c r="N861" s="4">
        <v>14.6428571428571</v>
      </c>
      <c r="O861" s="4">
        <v>10.884956000000001</v>
      </c>
      <c r="P861" s="4">
        <v>0.68443600000000004</v>
      </c>
      <c r="Q861" s="4" t="s">
        <v>2934</v>
      </c>
      <c r="R861" s="4" t="s">
        <v>2934</v>
      </c>
      <c r="S861" s="3" t="s">
        <v>4995</v>
      </c>
      <c r="T861" s="4">
        <v>12.3</v>
      </c>
      <c r="U861" s="4">
        <v>1485.0893802000001</v>
      </c>
      <c r="V861" s="10" t="s">
        <v>2934</v>
      </c>
      <c r="W861" s="4">
        <v>4.55284552845528</v>
      </c>
      <c r="X861" s="4">
        <v>14.535</v>
      </c>
      <c r="Y861" s="4">
        <v>9.8000000000000007</v>
      </c>
      <c r="Z861" s="4">
        <v>14.642856999999999</v>
      </c>
      <c r="AA861" s="10">
        <v>11.647727272699999</v>
      </c>
      <c r="AB861" s="10">
        <v>14.5390070921</v>
      </c>
      <c r="AC861" s="4" t="s">
        <v>2934</v>
      </c>
      <c r="AD861" s="4" t="s">
        <v>2934</v>
      </c>
      <c r="AE861" s="4" t="s">
        <v>2934</v>
      </c>
      <c r="AF861" s="4" t="s">
        <v>2934</v>
      </c>
      <c r="AG861" s="4" t="s">
        <v>2934</v>
      </c>
      <c r="AH861" s="4" t="s">
        <v>2934</v>
      </c>
      <c r="AI861" s="4">
        <v>0.68443600000000004</v>
      </c>
      <c r="AJ861" s="4">
        <v>0.87221700000000002</v>
      </c>
    </row>
    <row r="862" spans="1:36" x14ac:dyDescent="0.3">
      <c r="A862" s="1" t="s">
        <v>2287</v>
      </c>
      <c r="B862" s="2">
        <v>5325325</v>
      </c>
      <c r="C862" s="3" t="s">
        <v>2956</v>
      </c>
      <c r="D862" s="4">
        <v>1486.2004320399999</v>
      </c>
      <c r="E862" s="3" t="s">
        <v>2930</v>
      </c>
      <c r="F862" s="3" t="s">
        <v>2953</v>
      </c>
      <c r="G862" s="3" t="s">
        <v>2953</v>
      </c>
      <c r="H862" s="3" t="s">
        <v>3040</v>
      </c>
      <c r="I862" s="3" t="s">
        <v>3211</v>
      </c>
      <c r="J862" s="4">
        <v>1191.7154</v>
      </c>
      <c r="K862" s="4">
        <v>53.275891999999999</v>
      </c>
      <c r="L862" s="4">
        <v>-36.122424000000002</v>
      </c>
      <c r="M862" s="4">
        <v>-2.2495940000000001</v>
      </c>
      <c r="N862" s="4">
        <v>27.886375999999998</v>
      </c>
      <c r="O862" s="4">
        <v>63.533078000000003</v>
      </c>
      <c r="P862" s="4">
        <v>24.193135999999999</v>
      </c>
      <c r="Q862" s="4">
        <v>14.835181</v>
      </c>
      <c r="R862" s="4">
        <v>38.343887000000002</v>
      </c>
      <c r="S862" s="3" t="s">
        <v>6026</v>
      </c>
      <c r="T862" s="4">
        <v>265.06</v>
      </c>
      <c r="U862" s="4">
        <v>1486.2004320399999</v>
      </c>
      <c r="V862" s="10">
        <v>1501.0133820000001</v>
      </c>
      <c r="W862" s="4">
        <v>0</v>
      </c>
      <c r="X862" s="4">
        <v>477.52499999999998</v>
      </c>
      <c r="Y862" s="4">
        <v>16.23</v>
      </c>
      <c r="Z862" s="4">
        <v>27.886375999999998</v>
      </c>
      <c r="AA862" s="10">
        <v>23.804220924999999</v>
      </c>
      <c r="AB862" s="10" t="s">
        <v>2934</v>
      </c>
      <c r="AC862" s="4">
        <v>6.767226</v>
      </c>
      <c r="AD862" s="4">
        <v>4.9334301232361</v>
      </c>
      <c r="AE862" s="4">
        <v>6.022748138221</v>
      </c>
      <c r="AF862" s="4">
        <v>14.835181</v>
      </c>
      <c r="AG862" s="4">
        <v>14.259445321072199</v>
      </c>
      <c r="AH862" s="4">
        <v>18.557605731665099</v>
      </c>
      <c r="AI862" s="4">
        <v>24.193135999999999</v>
      </c>
      <c r="AJ862" s="4">
        <v>25.133700000000001</v>
      </c>
    </row>
    <row r="863" spans="1:36" x14ac:dyDescent="0.3">
      <c r="A863" s="1" t="s">
        <v>1347</v>
      </c>
      <c r="B863" s="2">
        <v>28587405</v>
      </c>
      <c r="C863" s="3" t="s">
        <v>2940</v>
      </c>
      <c r="D863" s="4">
        <v>1486.9713007800001</v>
      </c>
      <c r="E863" s="3" t="s">
        <v>2936</v>
      </c>
      <c r="F863" s="3" t="s">
        <v>2937</v>
      </c>
      <c r="G863" s="3" t="s">
        <v>2951</v>
      </c>
      <c r="H863" s="3" t="s">
        <v>2951</v>
      </c>
      <c r="I863" s="3" t="s">
        <v>3500</v>
      </c>
      <c r="J863" s="4">
        <v>619.76516600000002</v>
      </c>
      <c r="K863" s="4">
        <v>109.45330300000001</v>
      </c>
      <c r="L863" s="4">
        <v>27.266435999999999</v>
      </c>
      <c r="M863" s="4">
        <v>35.519528000000001</v>
      </c>
      <c r="N863" s="4" t="s">
        <v>2924</v>
      </c>
      <c r="O863" s="4" t="s">
        <v>2924</v>
      </c>
      <c r="P863" s="4" t="s">
        <v>2924</v>
      </c>
      <c r="Q863" s="4" t="s">
        <v>2924</v>
      </c>
      <c r="R863" s="4" t="s">
        <v>2924</v>
      </c>
      <c r="S863" s="3" t="s">
        <v>5089</v>
      </c>
      <c r="T863" s="4">
        <v>18.39</v>
      </c>
      <c r="U863" s="4">
        <v>1486.9713007800001</v>
      </c>
      <c r="V863" s="10">
        <v>1928.4363000000001</v>
      </c>
      <c r="W863" s="4">
        <v>0</v>
      </c>
      <c r="X863" s="4">
        <v>19.62</v>
      </c>
      <c r="Y863" s="5">
        <v>2.0893999999999999</v>
      </c>
      <c r="Z863" s="4" t="s">
        <v>2924</v>
      </c>
      <c r="AA863" s="10" t="s">
        <v>2924</v>
      </c>
      <c r="AB863" s="10" t="s">
        <v>2924</v>
      </c>
      <c r="AC863" s="4">
        <v>9.4578019999999992</v>
      </c>
      <c r="AD863" s="4">
        <v>6.5977378437325997</v>
      </c>
      <c r="AE863" s="4">
        <v>8.4684240526118</v>
      </c>
      <c r="AF863" s="4" t="s">
        <v>2924</v>
      </c>
      <c r="AG863" s="4" t="s">
        <v>2924</v>
      </c>
      <c r="AH863" s="4" t="s">
        <v>2924</v>
      </c>
      <c r="AI863" s="4" t="s">
        <v>2924</v>
      </c>
      <c r="AJ863" s="4" t="s">
        <v>2924</v>
      </c>
    </row>
    <row r="864" spans="1:36" x14ac:dyDescent="0.3">
      <c r="A864" s="1" t="s">
        <v>646</v>
      </c>
      <c r="B864" s="2">
        <v>6517345</v>
      </c>
      <c r="C864" s="3" t="s">
        <v>2935</v>
      </c>
      <c r="D864" s="4">
        <v>1490.45307731</v>
      </c>
      <c r="E864" s="3" t="s">
        <v>3031</v>
      </c>
      <c r="F864" s="3" t="s">
        <v>3031</v>
      </c>
      <c r="G864" s="3" t="s">
        <v>3051</v>
      </c>
      <c r="H864" s="3" t="s">
        <v>3073</v>
      </c>
      <c r="I864" s="3" t="s">
        <v>3359</v>
      </c>
      <c r="J864" s="4">
        <v>-48.947896</v>
      </c>
      <c r="K864" s="4">
        <v>-39.489311000000001</v>
      </c>
      <c r="L864" s="4">
        <v>-16.816327000000001</v>
      </c>
      <c r="M864" s="4">
        <v>-1.1639189999999999</v>
      </c>
      <c r="N864" s="4">
        <v>13.616027000000001</v>
      </c>
      <c r="O864" s="4">
        <v>12.379883</v>
      </c>
      <c r="P864" s="4">
        <v>1.4769410000000001</v>
      </c>
      <c r="Q864" s="4">
        <v>5.5639269999999996</v>
      </c>
      <c r="R864" s="4">
        <v>18.103524</v>
      </c>
      <c r="S864" s="3" t="s">
        <v>4389</v>
      </c>
      <c r="T864" s="5">
        <v>10.19</v>
      </c>
      <c r="U864" s="4">
        <v>1490.45307731</v>
      </c>
      <c r="V864" s="10">
        <v>3382.0435269999998</v>
      </c>
      <c r="W864" s="4">
        <v>0</v>
      </c>
      <c r="X864" s="4">
        <v>23.2</v>
      </c>
      <c r="Y864" s="4">
        <v>9.98</v>
      </c>
      <c r="Z864" s="4">
        <v>13.616027000000001</v>
      </c>
      <c r="AA864" s="10">
        <v>8.0666977626462</v>
      </c>
      <c r="AB864" s="10">
        <v>13.417542293672099</v>
      </c>
      <c r="AC864" s="4">
        <v>0.44738</v>
      </c>
      <c r="AD864" s="4">
        <v>0.43421369687139999</v>
      </c>
      <c r="AE864" s="4">
        <v>0.4829262693088</v>
      </c>
      <c r="AF864" s="4">
        <v>5.5639269999999996</v>
      </c>
      <c r="AG864" s="4">
        <v>5.1898330153653003</v>
      </c>
      <c r="AH864" s="4">
        <v>5.7685220781090001</v>
      </c>
      <c r="AI864" s="4">
        <v>1.4769410000000001</v>
      </c>
      <c r="AJ864" s="4">
        <v>3.3478759999999999</v>
      </c>
    </row>
    <row r="865" spans="1:36" x14ac:dyDescent="0.3">
      <c r="A865" s="1" t="s">
        <v>2736</v>
      </c>
      <c r="B865" s="2">
        <v>4253133</v>
      </c>
      <c r="C865" s="3" t="s">
        <v>2940</v>
      </c>
      <c r="D865" s="4">
        <v>1491.2235492699999</v>
      </c>
      <c r="E865" s="3" t="s">
        <v>2930</v>
      </c>
      <c r="F865" s="3" t="s">
        <v>2931</v>
      </c>
      <c r="G865" s="3" t="s">
        <v>2931</v>
      </c>
      <c r="H865" s="3" t="s">
        <v>2932</v>
      </c>
      <c r="I865" s="3" t="s">
        <v>2933</v>
      </c>
      <c r="J865" s="4">
        <v>17.619251999999999</v>
      </c>
      <c r="K865" s="4">
        <v>6.0441690000000001</v>
      </c>
      <c r="L865" s="4">
        <v>-10.203412</v>
      </c>
      <c r="M865" s="4">
        <v>-1.298233</v>
      </c>
      <c r="N865" s="4">
        <v>17.544871794871799</v>
      </c>
      <c r="O865" s="4">
        <v>10.939249</v>
      </c>
      <c r="P865" s="4">
        <v>0.92672900000000002</v>
      </c>
      <c r="Q865" s="4" t="s">
        <v>2934</v>
      </c>
      <c r="R865" s="4" t="s">
        <v>2934</v>
      </c>
      <c r="S865" s="3" t="s">
        <v>6474</v>
      </c>
      <c r="T865" s="4">
        <v>27.37</v>
      </c>
      <c r="U865" s="4">
        <v>1491.2235492699999</v>
      </c>
      <c r="V865" s="10" t="s">
        <v>2934</v>
      </c>
      <c r="W865" s="4">
        <v>2.9229082937522799</v>
      </c>
      <c r="X865" s="4">
        <v>31.62</v>
      </c>
      <c r="Y865" s="4">
        <v>18.079999999999998</v>
      </c>
      <c r="Z865" s="4">
        <v>17.522407000000001</v>
      </c>
      <c r="AA865" s="10">
        <v>12.6519669024</v>
      </c>
      <c r="AB865" s="10">
        <v>12.622617406</v>
      </c>
      <c r="AC865" s="4" t="s">
        <v>2934</v>
      </c>
      <c r="AD865" s="4" t="s">
        <v>2934</v>
      </c>
      <c r="AE865" s="4" t="s">
        <v>2934</v>
      </c>
      <c r="AF865" s="4" t="s">
        <v>2934</v>
      </c>
      <c r="AG865" s="4" t="s">
        <v>2934</v>
      </c>
      <c r="AH865" s="4" t="s">
        <v>2934</v>
      </c>
      <c r="AI865" s="4">
        <v>0.92672900000000002</v>
      </c>
      <c r="AJ865" s="4">
        <v>1.2728459999999999</v>
      </c>
    </row>
    <row r="866" spans="1:36" x14ac:dyDescent="0.3">
      <c r="A866" s="1" t="s">
        <v>747</v>
      </c>
      <c r="B866" s="2">
        <v>4980475</v>
      </c>
      <c r="C866" s="3" t="s">
        <v>2935</v>
      </c>
      <c r="D866" s="4">
        <v>1491.93185988</v>
      </c>
      <c r="E866" s="3" t="s">
        <v>3093</v>
      </c>
      <c r="F866" s="3" t="s">
        <v>3093</v>
      </c>
      <c r="G866" s="3" t="s">
        <v>3094</v>
      </c>
      <c r="H866" s="3" t="s">
        <v>3145</v>
      </c>
      <c r="I866" s="3" t="s">
        <v>3303</v>
      </c>
      <c r="J866" s="4">
        <v>-5.8103980000000002</v>
      </c>
      <c r="K866" s="4">
        <v>-16.531165000000001</v>
      </c>
      <c r="L866" s="4">
        <v>-4.0498440000000002</v>
      </c>
      <c r="M866" s="4">
        <v>3.240224</v>
      </c>
      <c r="N866" s="5">
        <v>9.24</v>
      </c>
      <c r="O866" s="4">
        <v>7.8906919999999996</v>
      </c>
      <c r="P866" s="4">
        <v>1.447368</v>
      </c>
      <c r="Q866" s="4">
        <v>6.1818939999999998</v>
      </c>
      <c r="R866" s="4">
        <v>12.607488999999999</v>
      </c>
      <c r="S866" s="3" t="s">
        <v>4490</v>
      </c>
      <c r="T866" s="5">
        <v>9.24</v>
      </c>
      <c r="U866" s="4">
        <v>1491.93185988</v>
      </c>
      <c r="V866" s="10">
        <v>1830.6688590000001</v>
      </c>
      <c r="W866" s="4">
        <v>10.8225108225108</v>
      </c>
      <c r="X866" s="5">
        <v>12.8</v>
      </c>
      <c r="Y866" s="5">
        <v>8.6700999999999997</v>
      </c>
      <c r="Z866" s="5">
        <v>9.24</v>
      </c>
      <c r="AA866" s="10">
        <v>7.9211315901999999</v>
      </c>
      <c r="AB866" s="10">
        <v>9.1594880996000008</v>
      </c>
      <c r="AC866" s="4">
        <v>3.1360060000000001</v>
      </c>
      <c r="AD866" s="4">
        <v>4.4366750835752997</v>
      </c>
      <c r="AE866" s="4">
        <v>4.5893577058687001</v>
      </c>
      <c r="AF866" s="4">
        <v>6.1818939999999998</v>
      </c>
      <c r="AG866" s="4">
        <v>5.7777966201193003</v>
      </c>
      <c r="AH866" s="4">
        <v>6.0268501085326003</v>
      </c>
      <c r="AI866" s="4">
        <v>1.447368</v>
      </c>
      <c r="AJ866" s="4">
        <v>1.4494119999999999</v>
      </c>
    </row>
    <row r="867" spans="1:36" x14ac:dyDescent="0.3">
      <c r="A867" s="1" t="s">
        <v>2849</v>
      </c>
      <c r="B867" s="2">
        <v>4146047</v>
      </c>
      <c r="C867" s="3" t="s">
        <v>2935</v>
      </c>
      <c r="D867" s="4">
        <v>1493.2686428100001</v>
      </c>
      <c r="E867" s="3" t="s">
        <v>2930</v>
      </c>
      <c r="F867" s="3" t="s">
        <v>2953</v>
      </c>
      <c r="G867" s="3" t="s">
        <v>2954</v>
      </c>
      <c r="H867" s="3" t="s">
        <v>2955</v>
      </c>
      <c r="I867" s="3" t="s">
        <v>3001</v>
      </c>
      <c r="J867" s="4">
        <v>52.525252999999999</v>
      </c>
      <c r="K867" s="4">
        <v>4.8611110000000002</v>
      </c>
      <c r="L867" s="4">
        <v>-10.119047999999999</v>
      </c>
      <c r="M867" s="4">
        <v>-0.75117400000000001</v>
      </c>
      <c r="N867" s="4">
        <v>33.662419999999997</v>
      </c>
      <c r="O867" s="4">
        <v>13.745124000000001</v>
      </c>
      <c r="P867" s="4">
        <v>3.9826679999999999</v>
      </c>
      <c r="Q867" s="4">
        <v>13.140575999999999</v>
      </c>
      <c r="R867" s="4">
        <v>14.739884999999999</v>
      </c>
      <c r="S867" s="3" t="s">
        <v>6587</v>
      </c>
      <c r="T867" s="4">
        <v>10.57</v>
      </c>
      <c r="U867" s="4">
        <v>1493.2686428100001</v>
      </c>
      <c r="V867" s="10">
        <v>1765.6466419999999</v>
      </c>
      <c r="W867" s="4">
        <v>1.1352885525070999</v>
      </c>
      <c r="X867" s="5">
        <v>12.45</v>
      </c>
      <c r="Y867" s="5">
        <v>6.57</v>
      </c>
      <c r="Z867" s="4">
        <v>33.662419999999997</v>
      </c>
      <c r="AA867" s="10">
        <v>14.8873239436</v>
      </c>
      <c r="AB867" s="10">
        <v>16.225841609900002</v>
      </c>
      <c r="AC867" s="4">
        <v>4.3287959999999996</v>
      </c>
      <c r="AD867" s="4">
        <v>3.8644396721440999</v>
      </c>
      <c r="AE867" s="4">
        <v>4.1270059591774997</v>
      </c>
      <c r="AF867" s="4">
        <v>13.140575999999999</v>
      </c>
      <c r="AG867" s="4">
        <v>10.4616653256149</v>
      </c>
      <c r="AH867" s="4">
        <v>11.241122793989501</v>
      </c>
      <c r="AI867" s="4">
        <v>3.9826679999999999</v>
      </c>
      <c r="AJ867" s="4" t="s">
        <v>2924</v>
      </c>
    </row>
    <row r="868" spans="1:36" x14ac:dyDescent="0.3">
      <c r="A868" s="1" t="s">
        <v>251</v>
      </c>
      <c r="B868" s="2">
        <v>4813161</v>
      </c>
      <c r="C868" s="3" t="s">
        <v>2940</v>
      </c>
      <c r="D868" s="4">
        <v>1494.28714315</v>
      </c>
      <c r="E868" s="3" t="s">
        <v>2920</v>
      </c>
      <c r="F868" s="3" t="s">
        <v>2960</v>
      </c>
      <c r="G868" s="3" t="s">
        <v>2961</v>
      </c>
      <c r="H868" s="3" t="s">
        <v>2962</v>
      </c>
      <c r="I868" s="3" t="s">
        <v>2963</v>
      </c>
      <c r="J868" s="4">
        <v>-14.121603</v>
      </c>
      <c r="K868" s="4">
        <v>8.7650819999999996</v>
      </c>
      <c r="L868" s="4">
        <v>-15.261266000000001</v>
      </c>
      <c r="M868" s="4">
        <v>-0.22786500000000001</v>
      </c>
      <c r="N868" s="4" t="s">
        <v>2924</v>
      </c>
      <c r="O868" s="4" t="s">
        <v>2924</v>
      </c>
      <c r="P868" s="5">
        <v>3.2131249999999998</v>
      </c>
      <c r="Q868" s="4" t="s">
        <v>2924</v>
      </c>
      <c r="R868" s="4">
        <v>95.112954000000002</v>
      </c>
      <c r="S868" s="3" t="s">
        <v>3997</v>
      </c>
      <c r="T868" s="4">
        <v>30.65</v>
      </c>
      <c r="U868" s="4">
        <v>1494.28714315</v>
      </c>
      <c r="V868" s="10">
        <v>1441.0801429999999</v>
      </c>
      <c r="W868" s="4">
        <v>0</v>
      </c>
      <c r="X868" s="4">
        <v>39.045000000000002</v>
      </c>
      <c r="Y868" s="4">
        <v>18.940000000000001</v>
      </c>
      <c r="Z868" s="4" t="s">
        <v>2924</v>
      </c>
      <c r="AA868" s="10" t="s">
        <v>2924</v>
      </c>
      <c r="AB868" s="10" t="s">
        <v>2924</v>
      </c>
      <c r="AC868" s="4">
        <v>3.2197659999999999</v>
      </c>
      <c r="AD868" s="4">
        <v>2.8433149175958001</v>
      </c>
      <c r="AE868" s="4">
        <v>3.1267407649274999</v>
      </c>
      <c r="AF868" s="4" t="s">
        <v>2924</v>
      </c>
      <c r="AG868" s="4">
        <v>42.947447972701099</v>
      </c>
      <c r="AH868" s="4">
        <v>52.299874030002002</v>
      </c>
      <c r="AI868" s="5">
        <v>3.2131249999999998</v>
      </c>
      <c r="AJ868" s="4">
        <v>8.6925690000000007</v>
      </c>
    </row>
    <row r="869" spans="1:36" x14ac:dyDescent="0.3">
      <c r="A869" s="1" t="s">
        <v>1222</v>
      </c>
      <c r="B869" s="2">
        <v>4100653</v>
      </c>
      <c r="C869" s="3" t="s">
        <v>2935</v>
      </c>
      <c r="D869" s="4">
        <v>1495.24198252</v>
      </c>
      <c r="E869" s="3" t="s">
        <v>2936</v>
      </c>
      <c r="F869" s="3" t="s">
        <v>2937</v>
      </c>
      <c r="G869" s="3" t="s">
        <v>3044</v>
      </c>
      <c r="H869" s="3" t="s">
        <v>3066</v>
      </c>
      <c r="I869" s="3" t="s">
        <v>3374</v>
      </c>
      <c r="J869" s="4">
        <v>-0.81587699999999996</v>
      </c>
      <c r="K869" s="4">
        <v>-4.6023329999999998</v>
      </c>
      <c r="L869" s="4">
        <v>-13.699156</v>
      </c>
      <c r="M869" s="4">
        <v>-2.6406930000000002</v>
      </c>
      <c r="N869" s="4">
        <v>39.840567</v>
      </c>
      <c r="O869" s="4">
        <v>16.948003</v>
      </c>
      <c r="P869" s="4">
        <v>1.6864129999999999</v>
      </c>
      <c r="Q869" s="4">
        <v>11.912504</v>
      </c>
      <c r="R869" s="4">
        <v>17.498864999999999</v>
      </c>
      <c r="S869" s="3" t="s">
        <v>4964</v>
      </c>
      <c r="T869" s="4">
        <v>44.98</v>
      </c>
      <c r="U869" s="4">
        <v>1495.24198252</v>
      </c>
      <c r="V869" s="10">
        <v>1954.8419819999999</v>
      </c>
      <c r="W869" s="4">
        <v>0.80035571365051095</v>
      </c>
      <c r="X869" s="4">
        <v>57.29</v>
      </c>
      <c r="Y869" s="4">
        <v>39.08</v>
      </c>
      <c r="Z869" s="4">
        <v>39.840567</v>
      </c>
      <c r="AA869" s="10">
        <v>20.901486988799999</v>
      </c>
      <c r="AB869" s="10">
        <v>21.137218045099999</v>
      </c>
      <c r="AC869" s="4">
        <v>2.3845350000000001</v>
      </c>
      <c r="AD869" s="4">
        <v>2.4635938131701001</v>
      </c>
      <c r="AE869" s="4">
        <v>2.4362680360721001</v>
      </c>
      <c r="AF869" s="4">
        <v>11.912504</v>
      </c>
      <c r="AG869" s="4">
        <v>12.1095559367328</v>
      </c>
      <c r="AH869" s="4">
        <v>12.5430185369359</v>
      </c>
      <c r="AI869" s="4">
        <v>1.6864129999999999</v>
      </c>
      <c r="AJ869" s="4" t="s">
        <v>2924</v>
      </c>
    </row>
    <row r="870" spans="1:36" x14ac:dyDescent="0.3">
      <c r="A870" s="1" t="s">
        <v>2064</v>
      </c>
      <c r="B870" s="2">
        <v>4839136</v>
      </c>
      <c r="C870" s="3" t="s">
        <v>2919</v>
      </c>
      <c r="D870" s="4">
        <v>1498.7684276099999</v>
      </c>
      <c r="E870" s="3" t="s">
        <v>2925</v>
      </c>
      <c r="F870" s="3" t="s">
        <v>2980</v>
      </c>
      <c r="G870" s="3" t="s">
        <v>2981</v>
      </c>
      <c r="H870" s="3" t="s">
        <v>3059</v>
      </c>
      <c r="I870" s="3" t="s">
        <v>3203</v>
      </c>
      <c r="J870" s="4">
        <v>42.543353000000003</v>
      </c>
      <c r="K870" s="4">
        <v>58.076923000000001</v>
      </c>
      <c r="L870" s="5">
        <v>27.244582000000001</v>
      </c>
      <c r="M870" s="4">
        <v>28.303850000000001</v>
      </c>
      <c r="N870" s="4">
        <v>25.266393000000001</v>
      </c>
      <c r="O870" s="4">
        <v>30.824999999999999</v>
      </c>
      <c r="P870" s="4">
        <v>3.0925509999999998</v>
      </c>
      <c r="Q870" s="4">
        <v>9.7979509999999994</v>
      </c>
      <c r="R870" s="4">
        <v>18.13259</v>
      </c>
      <c r="S870" s="3" t="s">
        <v>5803</v>
      </c>
      <c r="T870" s="4">
        <v>12.33</v>
      </c>
      <c r="U870" s="4">
        <v>1498.7684276099999</v>
      </c>
      <c r="V870" s="10">
        <v>2364.7844270000001</v>
      </c>
      <c r="W870" s="4">
        <v>0</v>
      </c>
      <c r="X870" s="5">
        <v>12.7</v>
      </c>
      <c r="Y870" s="4">
        <v>6.95</v>
      </c>
      <c r="Z870" s="4">
        <v>25.266393000000001</v>
      </c>
      <c r="AA870" s="10">
        <v>24.0163615114</v>
      </c>
      <c r="AB870" s="10">
        <v>21.869845155099998</v>
      </c>
      <c r="AC870" s="4">
        <v>2.4901140000000002</v>
      </c>
      <c r="AD870" s="4">
        <v>2.552646441891</v>
      </c>
      <c r="AE870" s="4">
        <v>2.5620141149619999</v>
      </c>
      <c r="AF870" s="4">
        <v>9.7979509999999994</v>
      </c>
      <c r="AG870" s="4">
        <v>9.666693211278</v>
      </c>
      <c r="AH870" s="4">
        <v>9.3302798258041992</v>
      </c>
      <c r="AI870" s="4">
        <v>3.0925509999999998</v>
      </c>
      <c r="AJ870" s="4">
        <v>3.5400520000000002</v>
      </c>
    </row>
    <row r="871" spans="1:36" x14ac:dyDescent="0.3">
      <c r="A871" s="1" t="s">
        <v>1144</v>
      </c>
      <c r="B871" s="2">
        <v>4383959</v>
      </c>
      <c r="C871" s="3" t="s">
        <v>2935</v>
      </c>
      <c r="D871" s="4">
        <v>1500.2314693799999</v>
      </c>
      <c r="E871" s="3" t="s">
        <v>2930</v>
      </c>
      <c r="F871" s="3" t="s">
        <v>2953</v>
      </c>
      <c r="G871" s="3" t="s">
        <v>2954</v>
      </c>
      <c r="H871" s="3" t="s">
        <v>2955</v>
      </c>
      <c r="I871" s="3" t="s">
        <v>2971</v>
      </c>
      <c r="J871" s="4">
        <v>-12.696246</v>
      </c>
      <c r="K871" s="4">
        <v>-11.303744999999999</v>
      </c>
      <c r="L871" s="4">
        <v>-2.0673810000000001</v>
      </c>
      <c r="M871" s="4">
        <v>-0.46692600000000001</v>
      </c>
      <c r="N871" s="4">
        <v>19.004458</v>
      </c>
      <c r="O871" s="4">
        <v>19.984375</v>
      </c>
      <c r="P871" s="4">
        <v>0.94474800000000003</v>
      </c>
      <c r="Q871" s="4" t="s">
        <v>2934</v>
      </c>
      <c r="R871" s="4">
        <v>14.267481999999999</v>
      </c>
      <c r="S871" s="3" t="s">
        <v>4886</v>
      </c>
      <c r="T871" s="4">
        <v>12.79</v>
      </c>
      <c r="U871" s="4">
        <v>1500.2314693799999</v>
      </c>
      <c r="V871" s="10">
        <v>3327.8544689999999</v>
      </c>
      <c r="W871" s="4">
        <v>14.0734949179046</v>
      </c>
      <c r="X871" s="4">
        <v>15.94</v>
      </c>
      <c r="Y871" s="4">
        <v>12.65</v>
      </c>
      <c r="Z871" s="4">
        <v>19.004458</v>
      </c>
      <c r="AA871" s="10">
        <v>7.0565517241000002</v>
      </c>
      <c r="AB871" s="10">
        <v>5.8202502844000001</v>
      </c>
      <c r="AC871" s="4">
        <v>7.4624940000000004</v>
      </c>
      <c r="AD871" s="4">
        <v>7.9325798220954997</v>
      </c>
      <c r="AE871" s="4">
        <v>7.6345090333750001</v>
      </c>
      <c r="AF871" s="4" t="s">
        <v>2934</v>
      </c>
      <c r="AG871" s="4" t="s">
        <v>2934</v>
      </c>
      <c r="AH871" s="4" t="s">
        <v>2934</v>
      </c>
      <c r="AI871" s="4">
        <v>0.94474800000000003</v>
      </c>
      <c r="AJ871" s="4">
        <v>0.94474800000000003</v>
      </c>
    </row>
    <row r="872" spans="1:36" x14ac:dyDescent="0.3">
      <c r="A872" s="1" t="s">
        <v>1169</v>
      </c>
      <c r="B872" s="2">
        <v>5033015</v>
      </c>
      <c r="C872" s="3" t="s">
        <v>2919</v>
      </c>
      <c r="D872" s="4">
        <v>1502.6995665500001</v>
      </c>
      <c r="E872" s="3" t="s">
        <v>3006</v>
      </c>
      <c r="F872" s="3" t="s">
        <v>3070</v>
      </c>
      <c r="G872" s="3" t="s">
        <v>3070</v>
      </c>
      <c r="H872" s="3" t="s">
        <v>3071</v>
      </c>
      <c r="I872" s="3" t="s">
        <v>3489</v>
      </c>
      <c r="J872" s="4">
        <v>-42.618693999999998</v>
      </c>
      <c r="K872" s="4">
        <v>-12.450481</v>
      </c>
      <c r="L872" s="4">
        <v>-27.2</v>
      </c>
      <c r="M872" s="4">
        <v>-7.5313809999999997</v>
      </c>
      <c r="N872" s="4">
        <v>30.333333</v>
      </c>
      <c r="O872" s="4" t="s">
        <v>2924</v>
      </c>
      <c r="P872" s="4">
        <v>1.2446699999999999</v>
      </c>
      <c r="Q872" s="4">
        <v>6.8382230000000002</v>
      </c>
      <c r="R872" s="4" t="s">
        <v>2924</v>
      </c>
      <c r="S872" s="3" t="s">
        <v>4911</v>
      </c>
      <c r="T872" s="4">
        <v>15.47</v>
      </c>
      <c r="U872" s="4">
        <v>1502.6995665500001</v>
      </c>
      <c r="V872" s="10">
        <v>3015.7025659999999</v>
      </c>
      <c r="W872" s="4">
        <v>0</v>
      </c>
      <c r="X872" s="4">
        <v>29.19</v>
      </c>
      <c r="Y872" s="4">
        <v>13.6</v>
      </c>
      <c r="Z872" s="4">
        <v>30.333333</v>
      </c>
      <c r="AA872" s="10">
        <v>17.511885895399999</v>
      </c>
      <c r="AB872" s="10">
        <v>19.694963589099999</v>
      </c>
      <c r="AC872" s="4">
        <v>0.70733599999999996</v>
      </c>
      <c r="AD872" s="4">
        <v>0.64967913456960003</v>
      </c>
      <c r="AE872" s="4">
        <v>0.69172328777189995</v>
      </c>
      <c r="AF872" s="4">
        <v>6.8382230000000002</v>
      </c>
      <c r="AG872" s="4">
        <v>11.123198124213699</v>
      </c>
      <c r="AH872" s="4">
        <v>12.593509835808</v>
      </c>
      <c r="AI872" s="4">
        <v>1.2446699999999999</v>
      </c>
      <c r="AJ872" s="4">
        <v>4.1001859999999999</v>
      </c>
    </row>
    <row r="873" spans="1:36" x14ac:dyDescent="0.3">
      <c r="A873" s="1" t="s">
        <v>744</v>
      </c>
      <c r="B873" s="2">
        <v>4581278</v>
      </c>
      <c r="C873" s="3" t="s">
        <v>2935</v>
      </c>
      <c r="D873" s="4">
        <v>1503.91707531</v>
      </c>
      <c r="E873" s="3" t="s">
        <v>2925</v>
      </c>
      <c r="F873" s="3" t="s">
        <v>2980</v>
      </c>
      <c r="G873" s="3" t="s">
        <v>2981</v>
      </c>
      <c r="H873" s="3" t="s">
        <v>3059</v>
      </c>
      <c r="I873" s="3" t="s">
        <v>3060</v>
      </c>
      <c r="J873" s="4">
        <v>104.756871</v>
      </c>
      <c r="K873" s="4">
        <v>52.399684999999998</v>
      </c>
      <c r="L873" s="4">
        <v>9.2498590000000007</v>
      </c>
      <c r="M873" s="4">
        <v>32.218429999999998</v>
      </c>
      <c r="N873" s="4" t="s">
        <v>2924</v>
      </c>
      <c r="O873" s="4">
        <v>47.945545000000003</v>
      </c>
      <c r="P873" s="4" t="s">
        <v>2924</v>
      </c>
      <c r="Q873" s="4">
        <v>9.1741130000000002</v>
      </c>
      <c r="R873" s="4">
        <v>151.695742</v>
      </c>
      <c r="S873" s="3" t="s">
        <v>4487</v>
      </c>
      <c r="T873" s="4">
        <v>19.37</v>
      </c>
      <c r="U873" s="4">
        <v>1503.91707531</v>
      </c>
      <c r="V873" s="10">
        <v>1516.4170750000001</v>
      </c>
      <c r="W873" s="4">
        <v>0</v>
      </c>
      <c r="X873" s="4">
        <v>19.55</v>
      </c>
      <c r="Y873" s="4">
        <v>8.0549999999999997</v>
      </c>
      <c r="Z873" s="4" t="s">
        <v>2924</v>
      </c>
      <c r="AA873" s="10">
        <v>15.7479674796</v>
      </c>
      <c r="AB873" s="10">
        <v>26.510641209799999</v>
      </c>
      <c r="AC873" s="4">
        <v>2.005058</v>
      </c>
      <c r="AD873" s="4">
        <v>1.8351628380078999</v>
      </c>
      <c r="AE873" s="4">
        <v>1.9891453948955999</v>
      </c>
      <c r="AF873" s="4">
        <v>9.1741130000000002</v>
      </c>
      <c r="AG873" s="4">
        <v>8.1465649324520992</v>
      </c>
      <c r="AH873" s="4">
        <v>8.861630879362</v>
      </c>
      <c r="AI873" s="4" t="s">
        <v>2924</v>
      </c>
      <c r="AJ873" s="4" t="s">
        <v>2924</v>
      </c>
    </row>
    <row r="874" spans="1:36" x14ac:dyDescent="0.3">
      <c r="A874" s="1" t="s">
        <v>2588</v>
      </c>
      <c r="B874" s="2">
        <v>4811117</v>
      </c>
      <c r="C874" s="3" t="s">
        <v>2940</v>
      </c>
      <c r="D874" s="4">
        <v>1503.95275584</v>
      </c>
      <c r="E874" s="3" t="s">
        <v>2920</v>
      </c>
      <c r="F874" s="3" t="s">
        <v>2921</v>
      </c>
      <c r="G874" s="3" t="s">
        <v>2941</v>
      </c>
      <c r="H874" s="3" t="s">
        <v>2941</v>
      </c>
      <c r="I874" s="3" t="s">
        <v>2942</v>
      </c>
      <c r="J874" s="4">
        <v>92.213571000000002</v>
      </c>
      <c r="K874" s="4">
        <v>23.340471000000001</v>
      </c>
      <c r="L874" s="4">
        <v>-7.5935829999999997</v>
      </c>
      <c r="M874" s="4">
        <v>0.58207200000000003</v>
      </c>
      <c r="N874" s="4" t="s">
        <v>2924</v>
      </c>
      <c r="O874" s="4" t="s">
        <v>2924</v>
      </c>
      <c r="P874" s="4" t="s">
        <v>2924</v>
      </c>
      <c r="Q874" s="4" t="s">
        <v>2924</v>
      </c>
      <c r="R874" s="4" t="s">
        <v>2924</v>
      </c>
      <c r="S874" s="3" t="s">
        <v>6326</v>
      </c>
      <c r="T874" s="4">
        <v>17.28</v>
      </c>
      <c r="U874" s="4">
        <v>1503.95275584</v>
      </c>
      <c r="V874" s="10">
        <v>1628.9477549999999</v>
      </c>
      <c r="W874" s="4">
        <v>0</v>
      </c>
      <c r="X874" s="4">
        <v>20.329999999999998</v>
      </c>
      <c r="Y874" s="5">
        <v>5.12</v>
      </c>
      <c r="Z874" s="4" t="s">
        <v>2924</v>
      </c>
      <c r="AA874" s="10" t="s">
        <v>2924</v>
      </c>
      <c r="AB874" s="10" t="s">
        <v>2924</v>
      </c>
      <c r="AC874" s="4">
        <v>8.0067430000000002</v>
      </c>
      <c r="AD874" s="4">
        <v>5.0322294047321003</v>
      </c>
      <c r="AE874" s="4">
        <v>7.0715110936423002</v>
      </c>
      <c r="AF874" s="4" t="s">
        <v>2924</v>
      </c>
      <c r="AG874" s="4" t="s">
        <v>2924</v>
      </c>
      <c r="AH874" s="4" t="s">
        <v>2924</v>
      </c>
      <c r="AI874" s="4" t="s">
        <v>2924</v>
      </c>
      <c r="AJ874" s="4" t="s">
        <v>2924</v>
      </c>
    </row>
    <row r="875" spans="1:36" x14ac:dyDescent="0.3">
      <c r="A875" s="1" t="s">
        <v>37</v>
      </c>
      <c r="B875" s="2">
        <v>4968288</v>
      </c>
      <c r="C875" s="3" t="s">
        <v>2919</v>
      </c>
      <c r="D875" s="4">
        <v>1507.8561305999999</v>
      </c>
      <c r="E875" s="3" t="s">
        <v>2945</v>
      </c>
      <c r="F875" s="3" t="s">
        <v>2946</v>
      </c>
      <c r="G875" s="3" t="s">
        <v>2947</v>
      </c>
      <c r="H875" s="3" t="s">
        <v>2948</v>
      </c>
      <c r="I875" s="3" t="s">
        <v>2949</v>
      </c>
      <c r="J875" s="4">
        <v>11.380145000000001</v>
      </c>
      <c r="K875" s="4">
        <v>15.674770000000001</v>
      </c>
      <c r="L875" s="4">
        <v>14.617940000000001</v>
      </c>
      <c r="M875" s="4">
        <v>1.0248900000000001</v>
      </c>
      <c r="N875" s="4">
        <v>37.297297</v>
      </c>
      <c r="O875" s="4">
        <v>11.452282</v>
      </c>
      <c r="P875" s="4">
        <v>3.9838339999999999</v>
      </c>
      <c r="Q875" s="4">
        <v>10.220983</v>
      </c>
      <c r="R875" s="4">
        <v>13.534575999999999</v>
      </c>
      <c r="S875" s="3" t="s">
        <v>3784</v>
      </c>
      <c r="T875" s="5">
        <v>13.8</v>
      </c>
      <c r="U875" s="4">
        <v>1507.8561305999999</v>
      </c>
      <c r="V875" s="10">
        <v>1952.5961299999999</v>
      </c>
      <c r="W875" s="4">
        <v>1.4492753623188399</v>
      </c>
      <c r="X875" s="4">
        <v>14.75</v>
      </c>
      <c r="Y875" s="5">
        <v>9.6800999999999995</v>
      </c>
      <c r="Z875" s="4">
        <v>37.297297</v>
      </c>
      <c r="AA875" s="10">
        <v>9.0909090909000003</v>
      </c>
      <c r="AB875" s="10">
        <v>11.0164688225</v>
      </c>
      <c r="AC875" s="4">
        <v>5.6807259999999999</v>
      </c>
      <c r="AD875" s="4">
        <v>4.5781350826849003</v>
      </c>
      <c r="AE875" s="4">
        <v>5.1946912470104003</v>
      </c>
      <c r="AF875" s="4">
        <v>10.220983</v>
      </c>
      <c r="AG875" s="4">
        <v>7.8638587595649998</v>
      </c>
      <c r="AH875" s="4">
        <v>8.6436305002213007</v>
      </c>
      <c r="AI875" s="4">
        <v>3.9838339999999999</v>
      </c>
      <c r="AJ875" s="4" t="s">
        <v>2924</v>
      </c>
    </row>
    <row r="876" spans="1:36" x14ac:dyDescent="0.3">
      <c r="A876" s="1" t="s">
        <v>1539</v>
      </c>
      <c r="B876" s="2">
        <v>4992183</v>
      </c>
      <c r="C876" s="3" t="s">
        <v>2919</v>
      </c>
      <c r="D876" s="4">
        <v>1508.82175527</v>
      </c>
      <c r="E876" s="3" t="s">
        <v>2936</v>
      </c>
      <c r="F876" s="3" t="s">
        <v>2937</v>
      </c>
      <c r="G876" s="3" t="s">
        <v>3044</v>
      </c>
      <c r="H876" s="3" t="s">
        <v>3066</v>
      </c>
      <c r="I876" s="3" t="s">
        <v>3545</v>
      </c>
      <c r="J876" s="4">
        <v>65.605428000000003</v>
      </c>
      <c r="K876" s="4">
        <v>19.962192999999999</v>
      </c>
      <c r="L876" s="4">
        <v>1.1798470000000001</v>
      </c>
      <c r="M876" s="4">
        <v>-2.6687120000000002</v>
      </c>
      <c r="N876" s="4" t="s">
        <v>2924</v>
      </c>
      <c r="O876" s="4">
        <v>74.834906000000004</v>
      </c>
      <c r="P876" s="4">
        <v>1.9035340000000001</v>
      </c>
      <c r="Q876" s="4" t="s">
        <v>2924</v>
      </c>
      <c r="R876" s="4">
        <v>37.924408999999997</v>
      </c>
      <c r="S876" s="3" t="s">
        <v>5280</v>
      </c>
      <c r="T876" s="4">
        <v>31.73</v>
      </c>
      <c r="U876" s="4">
        <v>1508.82175527</v>
      </c>
      <c r="V876" s="10">
        <v>966.53675499999997</v>
      </c>
      <c r="W876" s="4">
        <v>0</v>
      </c>
      <c r="X876" s="4">
        <v>34.284999999999997</v>
      </c>
      <c r="Y876" s="4">
        <v>13.59</v>
      </c>
      <c r="Z876" s="4" t="s">
        <v>2924</v>
      </c>
      <c r="AA876" s="10">
        <v>81.526207605300002</v>
      </c>
      <c r="AB876" s="10">
        <v>134.7746676294</v>
      </c>
      <c r="AC876" s="4">
        <v>4.8396039999999996</v>
      </c>
      <c r="AD876" s="4">
        <v>4.4028349944881002</v>
      </c>
      <c r="AE876" s="4">
        <v>4.7370670245233999</v>
      </c>
      <c r="AF876" s="4" t="s">
        <v>2924</v>
      </c>
      <c r="AG876" s="4">
        <v>106.5970481515793</v>
      </c>
      <c r="AH876" s="4" t="s">
        <v>2924</v>
      </c>
      <c r="AI876" s="4">
        <v>1.9035340000000001</v>
      </c>
      <c r="AJ876" s="4">
        <v>1.9922139999999999</v>
      </c>
    </row>
    <row r="877" spans="1:36" x14ac:dyDescent="0.3">
      <c r="A877" s="1" t="s">
        <v>712</v>
      </c>
      <c r="B877" s="2">
        <v>4293992</v>
      </c>
      <c r="C877" s="3" t="s">
        <v>2935</v>
      </c>
      <c r="D877" s="4">
        <v>1514.4826539799999</v>
      </c>
      <c r="E877" s="3" t="s">
        <v>2930</v>
      </c>
      <c r="F877" s="3" t="s">
        <v>2931</v>
      </c>
      <c r="G877" s="3" t="s">
        <v>2931</v>
      </c>
      <c r="H877" s="3" t="s">
        <v>2932</v>
      </c>
      <c r="I877" s="3" t="s">
        <v>3389</v>
      </c>
      <c r="J877" s="4">
        <v>-16.157584</v>
      </c>
      <c r="K877" s="4">
        <v>6.4565890000000001</v>
      </c>
      <c r="L877" s="4">
        <v>-15.007037</v>
      </c>
      <c r="M877" s="4">
        <v>1.257598</v>
      </c>
      <c r="N877" s="4">
        <v>7.8425324675324699</v>
      </c>
      <c r="O877" s="4" t="s">
        <v>2924</v>
      </c>
      <c r="P877" s="4">
        <v>0.910273</v>
      </c>
      <c r="Q877" s="4" t="s">
        <v>2934</v>
      </c>
      <c r="R877" s="4" t="s">
        <v>2934</v>
      </c>
      <c r="S877" s="3" t="s">
        <v>4455</v>
      </c>
      <c r="T877" s="4">
        <v>48.31</v>
      </c>
      <c r="U877" s="4">
        <v>1514.4826539799999</v>
      </c>
      <c r="V877" s="10" t="s">
        <v>2934</v>
      </c>
      <c r="W877" s="4">
        <v>0</v>
      </c>
      <c r="X877" s="4">
        <v>68.489999999999995</v>
      </c>
      <c r="Y877" s="4">
        <v>42.31</v>
      </c>
      <c r="Z877" s="4">
        <v>7.8438059999999998</v>
      </c>
      <c r="AA877" s="10">
        <v>8.7810818669999993</v>
      </c>
      <c r="AB877" s="10">
        <v>8.6056557559000009</v>
      </c>
      <c r="AC877" s="4" t="s">
        <v>2934</v>
      </c>
      <c r="AD877" s="4" t="s">
        <v>2934</v>
      </c>
      <c r="AE877" s="4" t="s">
        <v>2934</v>
      </c>
      <c r="AF877" s="4" t="s">
        <v>2934</v>
      </c>
      <c r="AG877" s="4" t="s">
        <v>2934</v>
      </c>
      <c r="AH877" s="4" t="s">
        <v>2934</v>
      </c>
      <c r="AI877" s="4">
        <v>0.910273</v>
      </c>
      <c r="AJ877" s="4">
        <v>0.91226700000000005</v>
      </c>
    </row>
    <row r="878" spans="1:36" x14ac:dyDescent="0.3">
      <c r="A878" s="1" t="s">
        <v>2042</v>
      </c>
      <c r="B878" s="2">
        <v>4964145</v>
      </c>
      <c r="C878" s="3" t="s">
        <v>2919</v>
      </c>
      <c r="D878" s="4">
        <v>1514.98248096</v>
      </c>
      <c r="E878" s="3" t="s">
        <v>2945</v>
      </c>
      <c r="F878" s="3" t="s">
        <v>2990</v>
      </c>
      <c r="G878" s="3" t="s">
        <v>2990</v>
      </c>
      <c r="H878" s="3" t="s">
        <v>2991</v>
      </c>
      <c r="I878" s="3" t="s">
        <v>3233</v>
      </c>
      <c r="J878" s="4">
        <v>-23.748805000000001</v>
      </c>
      <c r="K878" s="4">
        <v>-3.548387</v>
      </c>
      <c r="L878" s="4">
        <v>-1.075269</v>
      </c>
      <c r="M878" s="4">
        <v>-0.499168</v>
      </c>
      <c r="N878" s="4" t="s">
        <v>2934</v>
      </c>
      <c r="O878" s="4" t="s">
        <v>2934</v>
      </c>
      <c r="P878" s="4" t="s">
        <v>2934</v>
      </c>
      <c r="Q878" s="4" t="s">
        <v>2934</v>
      </c>
      <c r="R878" s="4" t="s">
        <v>2934</v>
      </c>
      <c r="S878" s="3" t="s">
        <v>5781</v>
      </c>
      <c r="T878" s="4">
        <v>23.92</v>
      </c>
      <c r="U878" s="4">
        <v>1514.98248096</v>
      </c>
      <c r="V878" s="10">
        <v>1257.1674800000001</v>
      </c>
      <c r="W878" s="4">
        <v>0</v>
      </c>
      <c r="X878" s="4">
        <v>34.159999999999997</v>
      </c>
      <c r="Y878" s="4">
        <v>20.251999999999999</v>
      </c>
      <c r="Z878" s="4" t="s">
        <v>2934</v>
      </c>
      <c r="AA878" s="10">
        <v>11.390476190399999</v>
      </c>
      <c r="AB878" s="10">
        <v>11.390476190399999</v>
      </c>
      <c r="AC878" s="4" t="s">
        <v>2934</v>
      </c>
      <c r="AD878" s="4">
        <v>1.3739535300546</v>
      </c>
      <c r="AE878" s="4">
        <v>1.3739535300546</v>
      </c>
      <c r="AF878" s="4" t="s">
        <v>2934</v>
      </c>
      <c r="AG878" s="4">
        <v>3.9508720301697</v>
      </c>
      <c r="AH878" s="4">
        <v>3.9508720301697</v>
      </c>
      <c r="AI878" s="4" t="s">
        <v>2934</v>
      </c>
      <c r="AJ878" s="4" t="s">
        <v>2934</v>
      </c>
    </row>
    <row r="879" spans="1:36" x14ac:dyDescent="0.3">
      <c r="A879" s="1" t="s">
        <v>2251</v>
      </c>
      <c r="B879" s="2">
        <v>4257707</v>
      </c>
      <c r="C879" s="3" t="s">
        <v>2919</v>
      </c>
      <c r="D879" s="4">
        <v>1516.2088839999999</v>
      </c>
      <c r="E879" s="3" t="s">
        <v>2945</v>
      </c>
      <c r="F879" s="3" t="s">
        <v>2946</v>
      </c>
      <c r="G879" s="3" t="s">
        <v>2947</v>
      </c>
      <c r="H879" s="3" t="s">
        <v>2989</v>
      </c>
      <c r="I879" s="3" t="s">
        <v>2949</v>
      </c>
      <c r="J879" s="4">
        <v>-6.2543189999999997</v>
      </c>
      <c r="K879" s="4">
        <v>-25.935026000000001</v>
      </c>
      <c r="L879" s="4">
        <v>-0.257353</v>
      </c>
      <c r="M879" s="4">
        <v>-2.2694519999999998</v>
      </c>
      <c r="N879" s="4">
        <v>21.362204999999999</v>
      </c>
      <c r="O879" s="4">
        <v>21.896691000000001</v>
      </c>
      <c r="P879" s="4">
        <v>3.215217</v>
      </c>
      <c r="Q879" s="4">
        <v>13.284234</v>
      </c>
      <c r="R879" s="4">
        <v>23.851621000000002</v>
      </c>
      <c r="S879" s="3" t="s">
        <v>5990</v>
      </c>
      <c r="T879" s="4">
        <v>27.13</v>
      </c>
      <c r="U879" s="4">
        <v>1516.2088839999999</v>
      </c>
      <c r="V879" s="10">
        <v>1393.223884</v>
      </c>
      <c r="W879" s="4">
        <v>2.1009952082565402</v>
      </c>
      <c r="X879" s="4">
        <v>41.22</v>
      </c>
      <c r="Y879" s="4">
        <v>26.34</v>
      </c>
      <c r="Z879" s="4">
        <v>21.362204999999999</v>
      </c>
      <c r="AA879" s="10">
        <v>18.3273660744</v>
      </c>
      <c r="AB879" s="10">
        <v>18.396837344200001</v>
      </c>
      <c r="AC879" s="4">
        <v>2.5851519999999999</v>
      </c>
      <c r="AD879" s="4">
        <v>2.5197166145080998</v>
      </c>
      <c r="AE879" s="4">
        <v>2.5606648336502</v>
      </c>
      <c r="AF879" s="4">
        <v>13.284234</v>
      </c>
      <c r="AG879" s="4">
        <v>13.2181168585974</v>
      </c>
      <c r="AH879" s="4">
        <v>13.4148469730358</v>
      </c>
      <c r="AI879" s="4">
        <v>3.215217</v>
      </c>
      <c r="AJ879" s="4">
        <v>9.4234109999999998</v>
      </c>
    </row>
    <row r="880" spans="1:36" x14ac:dyDescent="0.3">
      <c r="A880" s="1" t="s">
        <v>2384</v>
      </c>
      <c r="B880" s="2">
        <v>4222469</v>
      </c>
      <c r="C880" s="3" t="s">
        <v>2935</v>
      </c>
      <c r="D880" s="4">
        <v>1516.6438651999999</v>
      </c>
      <c r="E880" s="3" t="s">
        <v>2930</v>
      </c>
      <c r="F880" s="3" t="s">
        <v>2931</v>
      </c>
      <c r="G880" s="3" t="s">
        <v>2931</v>
      </c>
      <c r="H880" s="3" t="s">
        <v>2932</v>
      </c>
      <c r="I880" s="3" t="s">
        <v>2933</v>
      </c>
      <c r="J880" s="4">
        <v>2.0114939999999999</v>
      </c>
      <c r="K880" s="4">
        <v>11.372548999999999</v>
      </c>
      <c r="L880" s="4">
        <v>-9.0909089999999999</v>
      </c>
      <c r="M880" s="4">
        <v>-0.73400900000000002</v>
      </c>
      <c r="N880" s="4">
        <v>12.968036529680401</v>
      </c>
      <c r="O880" s="4">
        <v>9.7628050000000002</v>
      </c>
      <c r="P880" s="4">
        <v>0.93341200000000002</v>
      </c>
      <c r="Q880" s="4" t="s">
        <v>2934</v>
      </c>
      <c r="R880" s="4" t="s">
        <v>2934</v>
      </c>
      <c r="S880" s="3" t="s">
        <v>6123</v>
      </c>
      <c r="T880" s="4">
        <v>28.4</v>
      </c>
      <c r="U880" s="4">
        <v>1516.6438651999999</v>
      </c>
      <c r="V880" s="10" t="s">
        <v>2934</v>
      </c>
      <c r="W880" s="4">
        <v>1.9718309859154901</v>
      </c>
      <c r="X880" s="4">
        <v>32.36</v>
      </c>
      <c r="Y880" s="4">
        <v>21.27</v>
      </c>
      <c r="Z880" s="4">
        <v>12.968037000000001</v>
      </c>
      <c r="AA880" s="10">
        <v>15.1264980026</v>
      </c>
      <c r="AB880" s="10">
        <v>13.111726685100001</v>
      </c>
      <c r="AC880" s="4" t="s">
        <v>2934</v>
      </c>
      <c r="AD880" s="4" t="s">
        <v>2934</v>
      </c>
      <c r="AE880" s="4" t="s">
        <v>2934</v>
      </c>
      <c r="AF880" s="4" t="s">
        <v>2934</v>
      </c>
      <c r="AG880" s="4" t="s">
        <v>2934</v>
      </c>
      <c r="AH880" s="4" t="s">
        <v>2934</v>
      </c>
      <c r="AI880" s="4">
        <v>0.93341200000000002</v>
      </c>
      <c r="AJ880" s="4">
        <v>1.472647</v>
      </c>
    </row>
    <row r="881" spans="1:36" x14ac:dyDescent="0.3">
      <c r="A881" s="1" t="s">
        <v>2444</v>
      </c>
      <c r="B881" s="2">
        <v>5269261</v>
      </c>
      <c r="C881" s="3" t="s">
        <v>2919</v>
      </c>
      <c r="D881" s="4">
        <v>1520.0146712000001</v>
      </c>
      <c r="E881" s="3" t="s">
        <v>2936</v>
      </c>
      <c r="F881" s="3" t="s">
        <v>2966</v>
      </c>
      <c r="G881" s="3" t="s">
        <v>3082</v>
      </c>
      <c r="H881" s="3" t="s">
        <v>3275</v>
      </c>
      <c r="I881" s="3" t="s">
        <v>3063</v>
      </c>
      <c r="J881" s="4">
        <v>30.221882000000001</v>
      </c>
      <c r="K881" s="4">
        <v>41.833333000000003</v>
      </c>
      <c r="L881" s="4">
        <v>13.542362000000001</v>
      </c>
      <c r="M881" s="4">
        <v>4.03423</v>
      </c>
      <c r="N881" s="4">
        <v>29.143836</v>
      </c>
      <c r="O881" s="4">
        <v>13.605116000000001</v>
      </c>
      <c r="P881" s="4">
        <v>3.1081080000000001</v>
      </c>
      <c r="Q881" s="4">
        <v>8.6629629999999995</v>
      </c>
      <c r="R881" s="4">
        <v>12.182993</v>
      </c>
      <c r="S881" s="3" t="s">
        <v>6182</v>
      </c>
      <c r="T881" s="4">
        <v>17.02</v>
      </c>
      <c r="U881" s="4">
        <v>1520.0146712000001</v>
      </c>
      <c r="V881" s="10">
        <v>1648.8736710000001</v>
      </c>
      <c r="W881" s="4">
        <v>0</v>
      </c>
      <c r="X881" s="4">
        <v>19.600000000000001</v>
      </c>
      <c r="Y881" s="4">
        <v>10.56</v>
      </c>
      <c r="Z881" s="4">
        <v>29.143836</v>
      </c>
      <c r="AA881" s="10">
        <v>12.5101065784</v>
      </c>
      <c r="AB881" s="10">
        <v>12.8595498402</v>
      </c>
      <c r="AC881" s="4">
        <v>1.7265569999999999</v>
      </c>
      <c r="AD881" s="4">
        <v>1.5544324194789001</v>
      </c>
      <c r="AE881" s="4">
        <v>1.6663704103351999</v>
      </c>
      <c r="AF881" s="4">
        <v>8.6629629999999995</v>
      </c>
      <c r="AG881" s="4">
        <v>7.3157475922513999</v>
      </c>
      <c r="AH881" s="4">
        <v>7.7513229781388002</v>
      </c>
      <c r="AI881" s="4">
        <v>3.1081080000000001</v>
      </c>
      <c r="AJ881" s="4">
        <v>16.302682000000001</v>
      </c>
    </row>
    <row r="882" spans="1:36" x14ac:dyDescent="0.3">
      <c r="A882" s="1" t="s">
        <v>362</v>
      </c>
      <c r="B882" s="2">
        <v>5724532</v>
      </c>
      <c r="C882" s="3" t="s">
        <v>2935</v>
      </c>
      <c r="D882" s="4">
        <v>1520.8169141599999</v>
      </c>
      <c r="E882" s="3" t="s">
        <v>2930</v>
      </c>
      <c r="F882" s="3" t="s">
        <v>2953</v>
      </c>
      <c r="G882" s="3" t="s">
        <v>2954</v>
      </c>
      <c r="H882" s="3" t="s">
        <v>2955</v>
      </c>
      <c r="I882" s="3"/>
      <c r="J882" s="4">
        <v>8.9726920000000003</v>
      </c>
      <c r="K882" s="4">
        <v>-3.1213869999999999</v>
      </c>
      <c r="L882" s="4">
        <v>-6.5774809999999997</v>
      </c>
      <c r="M882" s="4">
        <v>1.8226</v>
      </c>
      <c r="N882" s="4">
        <v>8.1359220000000008</v>
      </c>
      <c r="O882" s="4">
        <v>11.263441</v>
      </c>
      <c r="P882" s="4">
        <v>0.91755200000000003</v>
      </c>
      <c r="Q882" s="4" t="s">
        <v>2934</v>
      </c>
      <c r="R882" s="4">
        <v>279.62124499999999</v>
      </c>
      <c r="S882" s="3" t="s">
        <v>4107</v>
      </c>
      <c r="T882" s="4">
        <v>8.3800000000000008</v>
      </c>
      <c r="U882" s="4">
        <v>1520.8169141599999</v>
      </c>
      <c r="V882" s="10">
        <v>1520.526924</v>
      </c>
      <c r="W882" s="4">
        <v>8.8639618138424794</v>
      </c>
      <c r="X882" s="5">
        <v>9.0680999999999994</v>
      </c>
      <c r="Y882" s="5">
        <v>7.65</v>
      </c>
      <c r="Z882" s="4">
        <v>8.1359220000000008</v>
      </c>
      <c r="AA882" s="10" t="s">
        <v>2934</v>
      </c>
      <c r="AB882" s="10" t="s">
        <v>2934</v>
      </c>
      <c r="AC882" s="4">
        <v>30.974208999999998</v>
      </c>
      <c r="AD882" s="4" t="s">
        <v>2934</v>
      </c>
      <c r="AE882" s="4" t="s">
        <v>2934</v>
      </c>
      <c r="AF882" s="4" t="s">
        <v>2934</v>
      </c>
      <c r="AG882" s="4" t="s">
        <v>2934</v>
      </c>
      <c r="AH882" s="4" t="s">
        <v>2934</v>
      </c>
      <c r="AI882" s="4">
        <v>0.91755200000000003</v>
      </c>
      <c r="AJ882" s="4">
        <v>0.91755200000000003</v>
      </c>
    </row>
    <row r="883" spans="1:36" x14ac:dyDescent="0.3">
      <c r="A883" s="1" t="s">
        <v>2249</v>
      </c>
      <c r="B883" s="2">
        <v>100651</v>
      </c>
      <c r="C883" s="3" t="s">
        <v>2919</v>
      </c>
      <c r="D883" s="4">
        <v>1523.7810294400001</v>
      </c>
      <c r="E883" s="3" t="s">
        <v>2930</v>
      </c>
      <c r="F883" s="3" t="s">
        <v>2931</v>
      </c>
      <c r="G883" s="3" t="s">
        <v>2931</v>
      </c>
      <c r="H883" s="3" t="s">
        <v>2932</v>
      </c>
      <c r="I883" s="3" t="s">
        <v>2933</v>
      </c>
      <c r="J883" s="4">
        <v>23.935389000000001</v>
      </c>
      <c r="K883" s="4">
        <v>8.3788119999999999</v>
      </c>
      <c r="L883" s="4">
        <v>-9.9973340000000004</v>
      </c>
      <c r="M883" s="4">
        <v>-0.70588200000000001</v>
      </c>
      <c r="N883" s="4">
        <v>17.768421052631599</v>
      </c>
      <c r="O883" s="4">
        <v>22.672934999999999</v>
      </c>
      <c r="P883" s="4">
        <v>0.935284</v>
      </c>
      <c r="Q883" s="4" t="s">
        <v>2934</v>
      </c>
      <c r="R883" s="4" t="s">
        <v>2934</v>
      </c>
      <c r="S883" s="3" t="s">
        <v>5988</v>
      </c>
      <c r="T883" s="4">
        <v>33.76</v>
      </c>
      <c r="U883" s="4">
        <v>1523.7810294400001</v>
      </c>
      <c r="V883" s="10" t="s">
        <v>2934</v>
      </c>
      <c r="W883" s="4">
        <v>4.0284360189573496</v>
      </c>
      <c r="X883" s="4">
        <v>39.549999999999997</v>
      </c>
      <c r="Y883" s="4">
        <v>19.52</v>
      </c>
      <c r="Z883" s="4">
        <v>17.862434</v>
      </c>
      <c r="AA883" s="10">
        <v>15.0264832865</v>
      </c>
      <c r="AB883" s="10">
        <v>18.720921850100002</v>
      </c>
      <c r="AC883" s="4" t="s">
        <v>2934</v>
      </c>
      <c r="AD883" s="4" t="s">
        <v>2934</v>
      </c>
      <c r="AE883" s="4" t="s">
        <v>2934</v>
      </c>
      <c r="AF883" s="4" t="s">
        <v>2934</v>
      </c>
      <c r="AG883" s="4" t="s">
        <v>2934</v>
      </c>
      <c r="AH883" s="4" t="s">
        <v>2934</v>
      </c>
      <c r="AI883" s="4">
        <v>0.935284</v>
      </c>
      <c r="AJ883" s="4">
        <v>1.2336480000000001</v>
      </c>
    </row>
    <row r="884" spans="1:36" x14ac:dyDescent="0.3">
      <c r="A884" s="1" t="s">
        <v>423</v>
      </c>
      <c r="B884" s="2">
        <v>10719138</v>
      </c>
      <c r="C884" s="3" t="s">
        <v>2935</v>
      </c>
      <c r="D884" s="4">
        <v>1523.8</v>
      </c>
      <c r="E884" s="3" t="s">
        <v>2936</v>
      </c>
      <c r="F884" s="3" t="s">
        <v>2966</v>
      </c>
      <c r="G884" s="3" t="s">
        <v>2967</v>
      </c>
      <c r="H884" s="3" t="s">
        <v>2968</v>
      </c>
      <c r="I884" s="3" t="s">
        <v>3273</v>
      </c>
      <c r="J884" s="4">
        <v>90.498812000000001</v>
      </c>
      <c r="K884" s="4">
        <v>3.953338</v>
      </c>
      <c r="L884" s="4">
        <v>-5.4245279999999996</v>
      </c>
      <c r="M884" s="4">
        <v>0.375469</v>
      </c>
      <c r="N884" s="4">
        <v>80.2</v>
      </c>
      <c r="O884" s="4">
        <v>13.875432999999999</v>
      </c>
      <c r="P884" s="4">
        <v>1.192299</v>
      </c>
      <c r="Q884" s="4">
        <v>7.9505999999999997</v>
      </c>
      <c r="R884" s="4">
        <v>10.056305999999999</v>
      </c>
      <c r="S884" s="3" t="s">
        <v>4166</v>
      </c>
      <c r="T884" s="4">
        <v>16.04</v>
      </c>
      <c r="U884" s="4">
        <v>1523.8</v>
      </c>
      <c r="V884" s="10">
        <v>2848.7</v>
      </c>
      <c r="W884" s="4">
        <v>0</v>
      </c>
      <c r="X884" s="4">
        <v>18.89</v>
      </c>
      <c r="Y884" s="5">
        <v>7.75</v>
      </c>
      <c r="Z884" s="4">
        <v>80.2</v>
      </c>
      <c r="AA884" s="10">
        <v>18.8570555248</v>
      </c>
      <c r="AB884" s="10">
        <v>18.8570555248</v>
      </c>
      <c r="AC884" s="4">
        <v>1.0294890000000001</v>
      </c>
      <c r="AD884" s="4">
        <v>1.0204132804529999</v>
      </c>
      <c r="AE884" s="4">
        <v>1.0204132804529999</v>
      </c>
      <c r="AF884" s="4">
        <v>7.9505999999999997</v>
      </c>
      <c r="AG884" s="4">
        <v>8.2575078622709999</v>
      </c>
      <c r="AH884" s="4">
        <v>8.2575078622709999</v>
      </c>
      <c r="AI884" s="4">
        <v>1.192299</v>
      </c>
      <c r="AJ884" s="4" t="s">
        <v>2924</v>
      </c>
    </row>
    <row r="885" spans="1:36" x14ac:dyDescent="0.3">
      <c r="A885" s="1" t="s">
        <v>2465</v>
      </c>
      <c r="B885" s="2">
        <v>4007197</v>
      </c>
      <c r="C885" s="3" t="s">
        <v>2935</v>
      </c>
      <c r="D885" s="4">
        <v>1524.54413776</v>
      </c>
      <c r="E885" s="3" t="s">
        <v>2936</v>
      </c>
      <c r="F885" s="3" t="s">
        <v>2937</v>
      </c>
      <c r="G885" s="3" t="s">
        <v>3044</v>
      </c>
      <c r="H885" s="3" t="s">
        <v>3066</v>
      </c>
      <c r="I885" s="3" t="s">
        <v>3667</v>
      </c>
      <c r="J885" s="4">
        <v>-12.849283</v>
      </c>
      <c r="K885" s="4">
        <v>-16.359494999999999</v>
      </c>
      <c r="L885" s="4">
        <v>-8.5060599999999997</v>
      </c>
      <c r="M885" s="4">
        <v>0.61028800000000005</v>
      </c>
      <c r="N885" s="4">
        <v>14.256971</v>
      </c>
      <c r="O885" s="4">
        <v>15.783509</v>
      </c>
      <c r="P885" s="4">
        <v>2.3555830000000002</v>
      </c>
      <c r="Q885" s="4">
        <v>7.6697959999999998</v>
      </c>
      <c r="R885" s="4">
        <v>14.274502</v>
      </c>
      <c r="S885" s="3" t="s">
        <v>6203</v>
      </c>
      <c r="T885" s="4">
        <v>80.78</v>
      </c>
      <c r="U885" s="4">
        <v>1524.54413776</v>
      </c>
      <c r="V885" s="10">
        <v>1680.644137</v>
      </c>
      <c r="W885" s="4">
        <v>1.4607576132706099</v>
      </c>
      <c r="X885" s="5">
        <v>124.11</v>
      </c>
      <c r="Y885" s="4">
        <v>79.25</v>
      </c>
      <c r="Z885" s="4">
        <v>14.256971</v>
      </c>
      <c r="AA885" s="10">
        <v>13.374172185400001</v>
      </c>
      <c r="AB885" s="10">
        <v>12.5890843693</v>
      </c>
      <c r="AC885" s="4">
        <v>1.324176</v>
      </c>
      <c r="AD885" s="4">
        <v>1.2808486279557001</v>
      </c>
      <c r="AE885" s="4">
        <v>1.3119099703062</v>
      </c>
      <c r="AF885" s="4">
        <v>7.6697959999999998</v>
      </c>
      <c r="AG885" s="4">
        <v>7.9802665574549003</v>
      </c>
      <c r="AH885" s="4">
        <v>8.0858510319941992</v>
      </c>
      <c r="AI885" s="4">
        <v>2.3555830000000002</v>
      </c>
      <c r="AJ885" s="4">
        <v>3.9867729999999999</v>
      </c>
    </row>
    <row r="886" spans="1:36" x14ac:dyDescent="0.3">
      <c r="A886" s="1" t="s">
        <v>2900</v>
      </c>
      <c r="B886" s="2">
        <v>5144414</v>
      </c>
      <c r="C886" s="3" t="s">
        <v>2935</v>
      </c>
      <c r="D886" s="4">
        <v>1524.8705964799999</v>
      </c>
      <c r="E886" s="3" t="s">
        <v>2945</v>
      </c>
      <c r="F886" s="3" t="s">
        <v>2946</v>
      </c>
      <c r="G886" s="3" t="s">
        <v>2947</v>
      </c>
      <c r="H886" s="3" t="s">
        <v>2948</v>
      </c>
      <c r="I886" s="3" t="s">
        <v>2949</v>
      </c>
      <c r="J886" s="4">
        <v>5.5319149999999997</v>
      </c>
      <c r="K886" s="4">
        <v>14.022989000000001</v>
      </c>
      <c r="L886" s="4">
        <v>0</v>
      </c>
      <c r="M886" s="4">
        <v>0.100908</v>
      </c>
      <c r="N886" s="4" t="s">
        <v>2924</v>
      </c>
      <c r="O886" s="4">
        <v>20.623701000000001</v>
      </c>
      <c r="P886" s="4">
        <v>8.2804669999999998</v>
      </c>
      <c r="Q886" s="4" t="s">
        <v>2924</v>
      </c>
      <c r="R886" s="4">
        <v>10.899089999999999</v>
      </c>
      <c r="S886" s="3" t="s">
        <v>6638</v>
      </c>
      <c r="T886" s="4">
        <v>9.92</v>
      </c>
      <c r="U886" s="4">
        <v>1524.8705964799999</v>
      </c>
      <c r="V886" s="10">
        <v>1373.361596</v>
      </c>
      <c r="W886" s="4">
        <v>0</v>
      </c>
      <c r="X886" s="4">
        <v>10.85</v>
      </c>
      <c r="Y886" s="5">
        <v>7.7</v>
      </c>
      <c r="Z886" s="4" t="s">
        <v>2924</v>
      </c>
      <c r="AA886" s="10">
        <v>17.793721973</v>
      </c>
      <c r="AB886" s="10">
        <v>17.635555555500002</v>
      </c>
      <c r="AC886" s="4">
        <v>3.03329</v>
      </c>
      <c r="AD886" s="4">
        <v>2.8463104720585002</v>
      </c>
      <c r="AE886" s="4">
        <v>2.9914214680897002</v>
      </c>
      <c r="AF886" s="4" t="s">
        <v>2924</v>
      </c>
      <c r="AG886" s="4">
        <v>12.140749611032501</v>
      </c>
      <c r="AH886" s="4">
        <v>12.3698409907678</v>
      </c>
      <c r="AI886" s="4">
        <v>8.2804669999999998</v>
      </c>
      <c r="AJ886" s="4">
        <v>17.495591000000001</v>
      </c>
    </row>
    <row r="887" spans="1:36" x14ac:dyDescent="0.3">
      <c r="A887" s="1" t="s">
        <v>725</v>
      </c>
      <c r="B887" s="2">
        <v>4994762</v>
      </c>
      <c r="C887" s="3" t="s">
        <v>2935</v>
      </c>
      <c r="D887" s="4">
        <v>1525.59299139</v>
      </c>
      <c r="E887" s="3" t="s">
        <v>2936</v>
      </c>
      <c r="F887" s="3" t="s">
        <v>3056</v>
      </c>
      <c r="G887" s="3" t="s">
        <v>3302</v>
      </c>
      <c r="H887" s="3" t="s">
        <v>3302</v>
      </c>
      <c r="I887" s="3" t="s">
        <v>3303</v>
      </c>
      <c r="J887" s="4">
        <v>6.5487440000000001</v>
      </c>
      <c r="K887" s="4">
        <v>-8.2228429999999992</v>
      </c>
      <c r="L887" s="4">
        <v>-0.12656600000000001</v>
      </c>
      <c r="M887" s="4">
        <v>3.2853400000000001</v>
      </c>
      <c r="N887" s="4">
        <v>2.7303549999999999</v>
      </c>
      <c r="O887" s="4" t="s">
        <v>2924</v>
      </c>
      <c r="P887" s="4">
        <v>0.45050000000000001</v>
      </c>
      <c r="Q887" s="4">
        <v>2.5818319999999999</v>
      </c>
      <c r="R887" s="4" t="s">
        <v>2924</v>
      </c>
      <c r="S887" s="3" t="s">
        <v>4468</v>
      </c>
      <c r="T887" s="4">
        <v>78.91</v>
      </c>
      <c r="U887" s="4">
        <v>1525.59299139</v>
      </c>
      <c r="V887" s="10">
        <v>1723.8299910000001</v>
      </c>
      <c r="W887" s="4">
        <v>4.1186161449752898</v>
      </c>
      <c r="X887" s="4">
        <v>98.25</v>
      </c>
      <c r="Y887" s="4">
        <v>69.33</v>
      </c>
      <c r="Z887" s="4">
        <v>2.7303549999999999</v>
      </c>
      <c r="AA887" s="10">
        <v>2.8379787806999999</v>
      </c>
      <c r="AB887" s="10">
        <v>2.8873033295999999</v>
      </c>
      <c r="AC887" s="4">
        <v>1.714834</v>
      </c>
      <c r="AD887" s="4">
        <v>1.6238663993239999</v>
      </c>
      <c r="AE887" s="4">
        <v>1.7084115765218999</v>
      </c>
      <c r="AF887" s="4">
        <v>2.5818319999999999</v>
      </c>
      <c r="AG887" s="4">
        <v>2.2653507644999</v>
      </c>
      <c r="AH887" s="4">
        <v>2.3796692030220998</v>
      </c>
      <c r="AI887" s="4">
        <v>0.45050000000000001</v>
      </c>
      <c r="AJ887" s="4">
        <v>0.45050000000000001</v>
      </c>
    </row>
    <row r="888" spans="1:36" x14ac:dyDescent="0.3">
      <c r="A888" s="1" t="s">
        <v>2733</v>
      </c>
      <c r="B888" s="2">
        <v>103187</v>
      </c>
      <c r="C888" s="3" t="s">
        <v>2935</v>
      </c>
      <c r="D888" s="4">
        <v>1528.2659654399999</v>
      </c>
      <c r="E888" s="3" t="s">
        <v>2976</v>
      </c>
      <c r="F888" s="3" t="s">
        <v>2977</v>
      </c>
      <c r="G888" s="3" t="s">
        <v>3127</v>
      </c>
      <c r="H888" s="3" t="s">
        <v>3150</v>
      </c>
      <c r="I888" s="3" t="s">
        <v>2979</v>
      </c>
      <c r="J888" s="4">
        <v>4.6408139999999998</v>
      </c>
      <c r="K888" s="4">
        <v>-6.370876</v>
      </c>
      <c r="L888" s="4">
        <v>-9.5604399999999998</v>
      </c>
      <c r="M888" s="4">
        <v>0.30469200000000002</v>
      </c>
      <c r="N888" s="4" t="s">
        <v>2924</v>
      </c>
      <c r="O888" s="4">
        <v>28.877192999999998</v>
      </c>
      <c r="P888" s="4">
        <v>1.3718950000000001</v>
      </c>
      <c r="Q888" s="4">
        <v>25.752058999999999</v>
      </c>
      <c r="R888" s="4">
        <v>14.309310999999999</v>
      </c>
      <c r="S888" s="3" t="s">
        <v>6471</v>
      </c>
      <c r="T888" s="4">
        <v>16.46</v>
      </c>
      <c r="U888" s="4">
        <v>1528.2659654399999</v>
      </c>
      <c r="V888" s="10">
        <v>3345.3469650000002</v>
      </c>
      <c r="W888" s="4">
        <v>1.94410692588092</v>
      </c>
      <c r="X888" s="4">
        <v>18.850000000000001</v>
      </c>
      <c r="Y888" s="4">
        <v>13.84</v>
      </c>
      <c r="Z888" s="4" t="s">
        <v>2924</v>
      </c>
      <c r="AA888" s="10" t="s">
        <v>2924</v>
      </c>
      <c r="AB888" s="10" t="s">
        <v>2924</v>
      </c>
      <c r="AC888" s="4">
        <v>11.403205</v>
      </c>
      <c r="AD888" s="4">
        <v>12.312069821517399</v>
      </c>
      <c r="AE888" s="4">
        <v>12.736542811018699</v>
      </c>
      <c r="AF888" s="4">
        <v>25.752058999999999</v>
      </c>
      <c r="AG888" s="4">
        <v>23.046150658658899</v>
      </c>
      <c r="AH888" s="4">
        <v>22.856291708406101</v>
      </c>
      <c r="AI888" s="4">
        <v>1.3718950000000001</v>
      </c>
      <c r="AJ888" s="4">
        <v>1.383891</v>
      </c>
    </row>
    <row r="889" spans="1:36" x14ac:dyDescent="0.3">
      <c r="A889" s="1" t="s">
        <v>667</v>
      </c>
      <c r="B889" s="2">
        <v>4994908</v>
      </c>
      <c r="C889" s="3" t="s">
        <v>2935</v>
      </c>
      <c r="D889" s="4">
        <v>1534.6198354200001</v>
      </c>
      <c r="E889" s="3" t="s">
        <v>2936</v>
      </c>
      <c r="F889" s="3" t="s">
        <v>3056</v>
      </c>
      <c r="G889" s="3" t="s">
        <v>3302</v>
      </c>
      <c r="H889" s="3" t="s">
        <v>3302</v>
      </c>
      <c r="I889" s="3" t="s">
        <v>3303</v>
      </c>
      <c r="J889" s="4">
        <v>23.054755</v>
      </c>
      <c r="K889" s="4">
        <v>-17.514488</v>
      </c>
      <c r="L889" s="4">
        <v>-3.7565740000000001</v>
      </c>
      <c r="M889" s="4">
        <v>3.389831</v>
      </c>
      <c r="N889" s="4">
        <v>4.2586440000000003</v>
      </c>
      <c r="O889" s="4">
        <v>4.9250290000000003</v>
      </c>
      <c r="P889" s="4">
        <v>0.61619100000000004</v>
      </c>
      <c r="Q889" s="4">
        <v>2.5035310000000002</v>
      </c>
      <c r="R889" s="4">
        <v>13.714453000000001</v>
      </c>
      <c r="S889" s="3" t="s">
        <v>4410</v>
      </c>
      <c r="T889" s="4">
        <v>12.81</v>
      </c>
      <c r="U889" s="4">
        <v>1534.6198354200001</v>
      </c>
      <c r="V889" s="10">
        <v>3225.3238350000001</v>
      </c>
      <c r="W889" s="4">
        <v>3.5909445745511301</v>
      </c>
      <c r="X889" s="4">
        <v>17.574999999999999</v>
      </c>
      <c r="Y889" s="5">
        <v>10.135</v>
      </c>
      <c r="Z889" s="4">
        <v>4.2586440000000003</v>
      </c>
      <c r="AA889" s="10">
        <v>4.5996409334999999</v>
      </c>
      <c r="AB889" s="10">
        <v>4.5345132743000001</v>
      </c>
      <c r="AC889" s="4">
        <v>1.588565</v>
      </c>
      <c r="AD889" s="4">
        <v>2.1867202692683998</v>
      </c>
      <c r="AE889" s="4">
        <v>2.0535628986138001</v>
      </c>
      <c r="AF889" s="4">
        <v>2.5035310000000002</v>
      </c>
      <c r="AG889" s="4">
        <v>5.2206178891397998</v>
      </c>
      <c r="AH889" s="4">
        <v>5.0926152414169996</v>
      </c>
      <c r="AI889" s="4">
        <v>0.61619100000000004</v>
      </c>
      <c r="AJ889" s="4">
        <v>0.61622100000000002</v>
      </c>
    </row>
    <row r="890" spans="1:36" x14ac:dyDescent="0.3">
      <c r="A890" s="1" t="s">
        <v>192</v>
      </c>
      <c r="B890" s="2">
        <v>4911029</v>
      </c>
      <c r="C890" s="3" t="s">
        <v>2935</v>
      </c>
      <c r="D890" s="4">
        <v>1535.73368553</v>
      </c>
      <c r="E890" s="3" t="s">
        <v>2925</v>
      </c>
      <c r="F890" s="3" t="s">
        <v>2980</v>
      </c>
      <c r="G890" s="3" t="s">
        <v>2981</v>
      </c>
      <c r="H890" s="3" t="s">
        <v>3163</v>
      </c>
      <c r="I890" s="3" t="s">
        <v>3175</v>
      </c>
      <c r="J890" s="4">
        <v>-42.553192000000003</v>
      </c>
      <c r="K890" s="4">
        <v>-17.720089999999999</v>
      </c>
      <c r="L890" s="4">
        <v>-11.097561000000001</v>
      </c>
      <c r="M890" s="4">
        <v>-2.8</v>
      </c>
      <c r="N890" s="4">
        <v>10.565217000000001</v>
      </c>
      <c r="O890" s="4" t="s">
        <v>2924</v>
      </c>
      <c r="P890" s="4">
        <v>2.9987659999999998</v>
      </c>
      <c r="Q890" s="4">
        <v>4.6864590000000002</v>
      </c>
      <c r="R890" s="4" t="s">
        <v>2924</v>
      </c>
      <c r="S890" s="3" t="s">
        <v>3939</v>
      </c>
      <c r="T890" s="5">
        <v>7.29</v>
      </c>
      <c r="U890" s="4">
        <v>1535.73368553</v>
      </c>
      <c r="V890" s="10">
        <v>3130.8686849999999</v>
      </c>
      <c r="W890" s="4">
        <v>3.2921810699588501</v>
      </c>
      <c r="X890" s="4">
        <v>13.2</v>
      </c>
      <c r="Y890" s="5">
        <v>7.1950000000000003</v>
      </c>
      <c r="Z890" s="4">
        <v>10.565217000000001</v>
      </c>
      <c r="AA890" s="10">
        <v>9.3497499037999994</v>
      </c>
      <c r="AB890" s="10">
        <v>10.9789156626</v>
      </c>
      <c r="AC890" s="4">
        <v>0.69553299999999996</v>
      </c>
      <c r="AD890" s="4">
        <v>0.68041269923710002</v>
      </c>
      <c r="AE890" s="4">
        <v>0.69919577478299999</v>
      </c>
      <c r="AF890" s="4">
        <v>4.6864590000000002</v>
      </c>
      <c r="AG890" s="4">
        <v>6.0935267818911996</v>
      </c>
      <c r="AH890" s="4">
        <v>6.4650917894660997</v>
      </c>
      <c r="AI890" s="4">
        <v>2.9987659999999998</v>
      </c>
      <c r="AJ890" s="4">
        <v>3.4566150000000002</v>
      </c>
    </row>
    <row r="891" spans="1:36" x14ac:dyDescent="0.3">
      <c r="A891" s="1" t="s">
        <v>2868</v>
      </c>
      <c r="B891" s="2">
        <v>4552942</v>
      </c>
      <c r="C891" s="3" t="s">
        <v>2935</v>
      </c>
      <c r="D891" s="4">
        <v>1536.41572326</v>
      </c>
      <c r="E891" s="3" t="s">
        <v>2976</v>
      </c>
      <c r="F891" s="3" t="s">
        <v>2977</v>
      </c>
      <c r="G891" s="3" t="s">
        <v>3156</v>
      </c>
      <c r="H891" s="3" t="s">
        <v>3156</v>
      </c>
      <c r="I891" s="3" t="s">
        <v>3386</v>
      </c>
      <c r="J891" s="4">
        <v>10.792952</v>
      </c>
      <c r="K891" s="4">
        <v>0.26578099999999999</v>
      </c>
      <c r="L891" s="4">
        <v>-1.693811</v>
      </c>
      <c r="M891" s="4">
        <v>-0.33025100000000002</v>
      </c>
      <c r="N891" s="4">
        <v>65.608695652173907</v>
      </c>
      <c r="O891" s="4">
        <v>60.36</v>
      </c>
      <c r="P891" s="4">
        <v>1.216739</v>
      </c>
      <c r="Q891" s="4">
        <v>12.645068999999999</v>
      </c>
      <c r="R891" s="4">
        <v>69.633135999999993</v>
      </c>
      <c r="S891" s="3" t="s">
        <v>6606</v>
      </c>
      <c r="T891" s="4">
        <v>15.09</v>
      </c>
      <c r="U891" s="4">
        <v>1536.41572326</v>
      </c>
      <c r="V891" s="10">
        <v>2823.3277229999999</v>
      </c>
      <c r="W891" s="4">
        <v>3.1809145129224699</v>
      </c>
      <c r="X891" s="4">
        <v>16.5</v>
      </c>
      <c r="Y891" s="5">
        <v>12.34</v>
      </c>
      <c r="Z891" s="4">
        <v>65.043103000000002</v>
      </c>
      <c r="AA891" s="10">
        <v>64.680668666900004</v>
      </c>
      <c r="AB891" s="10">
        <v>86.228571428500004</v>
      </c>
      <c r="AC891" s="4">
        <v>2.7395580000000002</v>
      </c>
      <c r="AD891" s="4">
        <v>2.6049104132008001</v>
      </c>
      <c r="AE891" s="4">
        <v>2.7160250687623999</v>
      </c>
      <c r="AF891" s="4">
        <v>12.645068999999999</v>
      </c>
      <c r="AG891" s="4">
        <v>11.0960933669335</v>
      </c>
      <c r="AH891" s="4">
        <v>11.8528602442984</v>
      </c>
      <c r="AI891" s="4">
        <v>1.216739</v>
      </c>
      <c r="AJ891" s="4">
        <v>1.2214670000000001</v>
      </c>
    </row>
    <row r="892" spans="1:36" x14ac:dyDescent="0.3">
      <c r="A892" s="1" t="s">
        <v>2205</v>
      </c>
      <c r="B892" s="2">
        <v>4279712</v>
      </c>
      <c r="C892" s="3" t="s">
        <v>2935</v>
      </c>
      <c r="D892" s="4">
        <v>1539.68109785</v>
      </c>
      <c r="E892" s="3" t="s">
        <v>2976</v>
      </c>
      <c r="F892" s="3" t="s">
        <v>2977</v>
      </c>
      <c r="G892" s="3" t="s">
        <v>3156</v>
      </c>
      <c r="H892" s="3" t="s">
        <v>3156</v>
      </c>
      <c r="I892" s="3" t="s">
        <v>2979</v>
      </c>
      <c r="J892" s="4">
        <v>-13.395904</v>
      </c>
      <c r="K892" s="4">
        <v>7.7494690000000004</v>
      </c>
      <c r="L892" s="4">
        <v>9.8618999999999998E-2</v>
      </c>
      <c r="M892" s="4">
        <v>-1.360544</v>
      </c>
      <c r="N892" s="4">
        <v>35</v>
      </c>
      <c r="O892" s="4">
        <v>5.589207</v>
      </c>
      <c r="P892" s="4">
        <v>0.797454</v>
      </c>
      <c r="Q892" s="4">
        <v>11.066069000000001</v>
      </c>
      <c r="R892" s="4">
        <v>11.836103</v>
      </c>
      <c r="S892" s="3" t="s">
        <v>5944</v>
      </c>
      <c r="T892" s="4">
        <v>10.15</v>
      </c>
      <c r="U892" s="4">
        <v>1539.68109785</v>
      </c>
      <c r="V892" s="10">
        <v>3863.5850970000001</v>
      </c>
      <c r="W892" s="4">
        <v>5.9113300492610801</v>
      </c>
      <c r="X892" s="4">
        <v>12.39</v>
      </c>
      <c r="Y892" s="5">
        <v>8.7449999999999992</v>
      </c>
      <c r="Z892" s="4">
        <v>35.243056000000003</v>
      </c>
      <c r="AA892" s="10">
        <v>92.6940639269</v>
      </c>
      <c r="AB892" s="10">
        <v>42.102206736299998</v>
      </c>
      <c r="AC892" s="4">
        <v>2.8419120000000002</v>
      </c>
      <c r="AD892" s="4">
        <v>2.7927387478816001</v>
      </c>
      <c r="AE892" s="4">
        <v>2.8341908111578999</v>
      </c>
      <c r="AF892" s="4">
        <v>11.066069000000001</v>
      </c>
      <c r="AG892" s="4">
        <v>10.655693663897599</v>
      </c>
      <c r="AH892" s="4">
        <v>10.826308662007801</v>
      </c>
      <c r="AI892" s="4">
        <v>0.797454</v>
      </c>
      <c r="AJ892" s="4">
        <v>0.797454</v>
      </c>
    </row>
    <row r="893" spans="1:36" x14ac:dyDescent="0.3">
      <c r="A893" s="1" t="s">
        <v>2851</v>
      </c>
      <c r="B893" s="2">
        <v>106420886</v>
      </c>
      <c r="C893" s="3" t="s">
        <v>2935</v>
      </c>
      <c r="D893" s="4">
        <v>1539.91936272</v>
      </c>
      <c r="E893" s="3" t="s">
        <v>3006</v>
      </c>
      <c r="F893" s="3" t="s">
        <v>3007</v>
      </c>
      <c r="G893" s="3" t="s">
        <v>3008</v>
      </c>
      <c r="H893" s="3" t="s">
        <v>3009</v>
      </c>
      <c r="I893" s="3" t="s">
        <v>3733</v>
      </c>
      <c r="J893" s="4">
        <v>36.073059000000001</v>
      </c>
      <c r="K893" s="4">
        <v>1.8223240000000001</v>
      </c>
      <c r="L893" s="4">
        <v>-17.068646000000001</v>
      </c>
      <c r="M893" s="4">
        <v>-0.223214</v>
      </c>
      <c r="N893" s="4">
        <v>22.835249000000001</v>
      </c>
      <c r="O893" s="4">
        <v>8.3668689999999994</v>
      </c>
      <c r="P893" s="4">
        <v>4.8653060000000004</v>
      </c>
      <c r="Q893" s="4">
        <v>5.0604839999999998</v>
      </c>
      <c r="R893" s="4">
        <v>8.8344039999999993</v>
      </c>
      <c r="S893" s="3" t="s">
        <v>6589</v>
      </c>
      <c r="T893" s="4">
        <v>17.88</v>
      </c>
      <c r="U893" s="4">
        <v>1539.91936272</v>
      </c>
      <c r="V893" s="10">
        <v>2084.9193620000001</v>
      </c>
      <c r="W893" s="4">
        <v>3.57941834451902</v>
      </c>
      <c r="X893" s="4">
        <v>24.629000000000001</v>
      </c>
      <c r="Y893" s="4">
        <v>12.32</v>
      </c>
      <c r="Z893" s="4">
        <v>22.835249000000001</v>
      </c>
      <c r="AA893" s="10">
        <v>12.254129257700001</v>
      </c>
      <c r="AB893" s="10">
        <v>11.681388177400001</v>
      </c>
      <c r="AC893" s="4">
        <v>0.76679600000000003</v>
      </c>
      <c r="AD893" s="4">
        <v>0.77152655745230003</v>
      </c>
      <c r="AE893" s="4">
        <v>0.76671714961949999</v>
      </c>
      <c r="AF893" s="4">
        <v>5.0604839999999998</v>
      </c>
      <c r="AG893" s="4">
        <v>7.3844200137209999</v>
      </c>
      <c r="AH893" s="4">
        <v>7.5696458386975998</v>
      </c>
      <c r="AI893" s="4">
        <v>4.8653060000000004</v>
      </c>
      <c r="AJ893" s="4">
        <v>7.4624370000000004</v>
      </c>
    </row>
    <row r="894" spans="1:36" x14ac:dyDescent="0.3">
      <c r="A894" s="1" t="s">
        <v>2765</v>
      </c>
      <c r="B894" s="2">
        <v>4890649</v>
      </c>
      <c r="C894" s="3" t="s">
        <v>2956</v>
      </c>
      <c r="D894" s="4">
        <v>1540.6879291499999</v>
      </c>
      <c r="E894" s="3" t="s">
        <v>2920</v>
      </c>
      <c r="F894" s="3" t="s">
        <v>2921</v>
      </c>
      <c r="G894" s="3" t="s">
        <v>2941</v>
      </c>
      <c r="H894" s="3" t="s">
        <v>2941</v>
      </c>
      <c r="I894" s="3" t="s">
        <v>3048</v>
      </c>
      <c r="J894" s="4">
        <v>-10.697888000000001</v>
      </c>
      <c r="K894" s="4">
        <v>-16.630946999999999</v>
      </c>
      <c r="L894" s="4">
        <v>-11.065386</v>
      </c>
      <c r="M894" s="4">
        <v>2.2070419999999999</v>
      </c>
      <c r="N894" s="4" t="s">
        <v>2924</v>
      </c>
      <c r="O894" s="4" t="s">
        <v>2924</v>
      </c>
      <c r="P894" s="4">
        <v>2.9694660000000002</v>
      </c>
      <c r="Q894" s="4" t="s">
        <v>2924</v>
      </c>
      <c r="R894" s="4" t="s">
        <v>2924</v>
      </c>
      <c r="S894" s="3" t="s">
        <v>6503</v>
      </c>
      <c r="T894" s="4">
        <v>19.45</v>
      </c>
      <c r="U894" s="4">
        <v>1540.6879291499999</v>
      </c>
      <c r="V894" s="10">
        <v>999.60592899999995</v>
      </c>
      <c r="W894" s="4">
        <v>0</v>
      </c>
      <c r="X894" s="4">
        <v>27.2</v>
      </c>
      <c r="Y894" s="5">
        <v>11.4</v>
      </c>
      <c r="Z894" s="4" t="s">
        <v>2924</v>
      </c>
      <c r="AA894" s="10" t="s">
        <v>2924</v>
      </c>
      <c r="AB894" s="10" t="s">
        <v>2924</v>
      </c>
      <c r="AC894" s="4" t="s">
        <v>2924</v>
      </c>
      <c r="AD894" s="4" t="s">
        <v>2924</v>
      </c>
      <c r="AE894" s="4" t="s">
        <v>2924</v>
      </c>
      <c r="AF894" s="4" t="s">
        <v>2924</v>
      </c>
      <c r="AG894" s="4" t="s">
        <v>2924</v>
      </c>
      <c r="AH894" s="4" t="s">
        <v>2924</v>
      </c>
      <c r="AI894" s="4">
        <v>2.9694660000000002</v>
      </c>
      <c r="AJ894" s="4">
        <v>2.9694660000000002</v>
      </c>
    </row>
    <row r="895" spans="1:36" x14ac:dyDescent="0.3">
      <c r="A895" s="1" t="s">
        <v>2368</v>
      </c>
      <c r="B895" s="2">
        <v>5720907</v>
      </c>
      <c r="C895" s="3" t="s">
        <v>2935</v>
      </c>
      <c r="D895" s="4">
        <v>1544.096096</v>
      </c>
      <c r="E895" s="3" t="s">
        <v>2930</v>
      </c>
      <c r="F895" s="3" t="s">
        <v>2953</v>
      </c>
      <c r="G895" s="3" t="s">
        <v>2954</v>
      </c>
      <c r="H895" s="3" t="s">
        <v>2955</v>
      </c>
      <c r="I895" s="3"/>
      <c r="J895" s="4">
        <v>15.356885</v>
      </c>
      <c r="K895" s="4">
        <v>1.3941699999999999</v>
      </c>
      <c r="L895" s="4">
        <v>-4.0767389999999999</v>
      </c>
      <c r="M895" s="4">
        <v>0</v>
      </c>
      <c r="N895" s="4">
        <v>3.954523</v>
      </c>
      <c r="O895" s="4">
        <v>26.143791</v>
      </c>
      <c r="P895" s="4">
        <v>0.850024</v>
      </c>
      <c r="Q895" s="4" t="s">
        <v>2934</v>
      </c>
      <c r="R895" s="4">
        <v>118.9479</v>
      </c>
      <c r="S895" s="3" t="s">
        <v>6107</v>
      </c>
      <c r="T895" s="4">
        <v>16</v>
      </c>
      <c r="U895" s="4">
        <v>1544.096096</v>
      </c>
      <c r="V895" s="10">
        <v>1767.5505760000001</v>
      </c>
      <c r="W895" s="4">
        <v>4.125</v>
      </c>
      <c r="X895" s="4">
        <v>16.829999999999998</v>
      </c>
      <c r="Y895" s="4">
        <v>13.64</v>
      </c>
      <c r="Z895" s="4">
        <v>3.954523</v>
      </c>
      <c r="AA895" s="10" t="s">
        <v>2934</v>
      </c>
      <c r="AB895" s="10" t="s">
        <v>2934</v>
      </c>
      <c r="AC895" s="4">
        <v>50.154060999999999</v>
      </c>
      <c r="AD895" s="4" t="s">
        <v>2934</v>
      </c>
      <c r="AE895" s="4" t="s">
        <v>2934</v>
      </c>
      <c r="AF895" s="4" t="s">
        <v>2934</v>
      </c>
      <c r="AG895" s="4" t="s">
        <v>2934</v>
      </c>
      <c r="AH895" s="4" t="s">
        <v>2934</v>
      </c>
      <c r="AI895" s="4">
        <v>0.850024</v>
      </c>
      <c r="AJ895" s="4">
        <v>0.850024</v>
      </c>
    </row>
    <row r="896" spans="1:36" x14ac:dyDescent="0.3">
      <c r="A896" s="1" t="s">
        <v>1816</v>
      </c>
      <c r="B896" s="2">
        <v>4963468</v>
      </c>
      <c r="C896" s="3" t="s">
        <v>2919</v>
      </c>
      <c r="D896" s="4">
        <v>1552.6793934499999</v>
      </c>
      <c r="E896" s="3" t="s">
        <v>2945</v>
      </c>
      <c r="F896" s="3" t="s">
        <v>3021</v>
      </c>
      <c r="G896" s="3" t="s">
        <v>3022</v>
      </c>
      <c r="H896" s="3" t="s">
        <v>3022</v>
      </c>
      <c r="I896" s="3" t="s">
        <v>3160</v>
      </c>
      <c r="J896" s="4">
        <v>-1.366743</v>
      </c>
      <c r="K896" s="4">
        <v>1.2628630000000001</v>
      </c>
      <c r="L896" s="4">
        <v>-1.680291</v>
      </c>
      <c r="M896" s="4">
        <v>0.74453199999999997</v>
      </c>
      <c r="N896" s="4" t="s">
        <v>2924</v>
      </c>
      <c r="O896" s="4">
        <v>11.35291</v>
      </c>
      <c r="P896" s="4">
        <v>1.063882</v>
      </c>
      <c r="Q896" s="4">
        <v>10.189133</v>
      </c>
      <c r="R896" s="4">
        <v>7.3852010000000003</v>
      </c>
      <c r="S896" s="3" t="s">
        <v>5557</v>
      </c>
      <c r="T896" s="4">
        <v>21.65</v>
      </c>
      <c r="U896" s="4">
        <v>1552.6793934499999</v>
      </c>
      <c r="V896" s="10">
        <v>1271.2063929999999</v>
      </c>
      <c r="W896" s="4">
        <v>0</v>
      </c>
      <c r="X896" s="4">
        <v>24.42</v>
      </c>
      <c r="Y896" s="4">
        <v>17.100000000000001</v>
      </c>
      <c r="Z896" s="4" t="s">
        <v>2924</v>
      </c>
      <c r="AA896" s="10">
        <v>9.7963800903999996</v>
      </c>
      <c r="AB896" s="10">
        <v>10.023148148100001</v>
      </c>
      <c r="AC896" s="4">
        <v>1.61487</v>
      </c>
      <c r="AD896" s="4">
        <v>1.5599538507791999</v>
      </c>
      <c r="AE896" s="4">
        <v>1.5626288627605001</v>
      </c>
      <c r="AF896" s="4">
        <v>10.189133</v>
      </c>
      <c r="AG896" s="4">
        <v>7.1619279021943996</v>
      </c>
      <c r="AH896" s="4">
        <v>7.5897450176129997</v>
      </c>
      <c r="AI896" s="4">
        <v>1.063882</v>
      </c>
      <c r="AJ896" s="4">
        <v>15.464286</v>
      </c>
    </row>
    <row r="897" spans="1:36" x14ac:dyDescent="0.3">
      <c r="A897" s="1" t="s">
        <v>1304</v>
      </c>
      <c r="B897" s="2">
        <v>4189608</v>
      </c>
      <c r="C897" s="3" t="s">
        <v>2919</v>
      </c>
      <c r="D897" s="4">
        <v>1555.7912752499999</v>
      </c>
      <c r="E897" s="3" t="s">
        <v>2945</v>
      </c>
      <c r="F897" s="3" t="s">
        <v>3021</v>
      </c>
      <c r="G897" s="3" t="s">
        <v>3022</v>
      </c>
      <c r="H897" s="3" t="s">
        <v>3022</v>
      </c>
      <c r="I897" s="3" t="s">
        <v>3023</v>
      </c>
      <c r="J897" s="4">
        <v>38.31579</v>
      </c>
      <c r="K897" s="4">
        <v>-3.0973449999999998</v>
      </c>
      <c r="L897" s="4">
        <v>-0.60514400000000002</v>
      </c>
      <c r="M897" s="4">
        <v>-0.45454600000000001</v>
      </c>
      <c r="N897" s="4" t="s">
        <v>2924</v>
      </c>
      <c r="O897" s="4">
        <v>76.395348999999996</v>
      </c>
      <c r="P897" s="4">
        <v>11.607773999999999</v>
      </c>
      <c r="Q897" s="4">
        <v>71.168313999999995</v>
      </c>
      <c r="R897" s="4">
        <v>19.316117999999999</v>
      </c>
      <c r="S897" s="3" t="s">
        <v>5046</v>
      </c>
      <c r="T897" s="4">
        <v>6.57</v>
      </c>
      <c r="U897" s="4">
        <v>1555.7912752499999</v>
      </c>
      <c r="V897" s="10">
        <v>2179.8142750000002</v>
      </c>
      <c r="W897" s="4">
        <v>0</v>
      </c>
      <c r="X897" s="4">
        <v>6.92</v>
      </c>
      <c r="Y897" s="5">
        <v>4.1749999999999998</v>
      </c>
      <c r="Z897" s="4" t="s">
        <v>2924</v>
      </c>
      <c r="AA897" s="10">
        <v>23.060723060699999</v>
      </c>
      <c r="AB897" s="10" t="s">
        <v>2924</v>
      </c>
      <c r="AC897" s="4">
        <v>1.4955689999999999</v>
      </c>
      <c r="AD897" s="4">
        <v>1.3913916551004999</v>
      </c>
      <c r="AE897" s="4">
        <v>1.5250763503925999</v>
      </c>
      <c r="AF897" s="4">
        <v>71.168313999999995</v>
      </c>
      <c r="AG897" s="4">
        <v>21.689694278607</v>
      </c>
      <c r="AH897" s="4">
        <v>19.4083896706872</v>
      </c>
      <c r="AI897" s="4">
        <v>11.607773999999999</v>
      </c>
      <c r="AJ897" s="4" t="s">
        <v>2924</v>
      </c>
    </row>
    <row r="898" spans="1:36" x14ac:dyDescent="0.3">
      <c r="A898" s="1" t="s">
        <v>1629</v>
      </c>
      <c r="B898" s="2">
        <v>102970</v>
      </c>
      <c r="C898" s="3" t="s">
        <v>2935</v>
      </c>
      <c r="D898" s="4">
        <v>1557.8751526799999</v>
      </c>
      <c r="E898" s="3" t="s">
        <v>2976</v>
      </c>
      <c r="F898" s="3" t="s">
        <v>2977</v>
      </c>
      <c r="G898" s="3" t="s">
        <v>3078</v>
      </c>
      <c r="H898" s="3" t="s">
        <v>3078</v>
      </c>
      <c r="I898" s="3" t="s">
        <v>2979</v>
      </c>
      <c r="J898" s="4">
        <v>7.1606480000000001</v>
      </c>
      <c r="K898" s="4">
        <v>-6.0076460000000003</v>
      </c>
      <c r="L898" s="4">
        <v>-11.059431999999999</v>
      </c>
      <c r="M898" s="4">
        <v>-1.8814139999999999</v>
      </c>
      <c r="N898" s="4">
        <v>14.7725321888412</v>
      </c>
      <c r="O898" s="4">
        <v>12.585008999999999</v>
      </c>
      <c r="P898" s="4">
        <v>1.6353869999999999</v>
      </c>
      <c r="Q898" s="4">
        <v>15.563609</v>
      </c>
      <c r="R898" s="4" t="s">
        <v>2924</v>
      </c>
      <c r="S898" s="3" t="s">
        <v>5370</v>
      </c>
      <c r="T898" s="4">
        <v>34.42</v>
      </c>
      <c r="U898" s="4">
        <v>1557.8751526799999</v>
      </c>
      <c r="V898" s="10">
        <v>2401.7761519999999</v>
      </c>
      <c r="W898" s="4">
        <v>6.6240557815223697</v>
      </c>
      <c r="X898" s="4">
        <v>39.89</v>
      </c>
      <c r="Y898" s="4">
        <v>30.3</v>
      </c>
      <c r="Z898" s="4">
        <v>14.817047000000001</v>
      </c>
      <c r="AA898" s="10">
        <v>17.417265458900001</v>
      </c>
      <c r="AB898" s="10">
        <v>16.3166627162</v>
      </c>
      <c r="AC898" s="4">
        <v>12.086841</v>
      </c>
      <c r="AD898" s="4">
        <v>13.037259814139301</v>
      </c>
      <c r="AE898" s="4">
        <v>12.8443752597057</v>
      </c>
      <c r="AF898" s="4">
        <v>15.563609</v>
      </c>
      <c r="AG898" s="4">
        <v>14.6501308814138</v>
      </c>
      <c r="AH898" s="4">
        <v>14.289577322266799</v>
      </c>
      <c r="AI898" s="4">
        <v>1.6353869999999999</v>
      </c>
      <c r="AJ898" s="4">
        <v>1.6353869999999999</v>
      </c>
    </row>
    <row r="899" spans="1:36" x14ac:dyDescent="0.3">
      <c r="A899" s="1" t="s">
        <v>2770</v>
      </c>
      <c r="B899" s="2">
        <v>102723</v>
      </c>
      <c r="C899" s="3" t="s">
        <v>2935</v>
      </c>
      <c r="D899" s="4">
        <v>1564.5595616000001</v>
      </c>
      <c r="E899" s="3" t="s">
        <v>2930</v>
      </c>
      <c r="F899" s="3" t="s">
        <v>2953</v>
      </c>
      <c r="G899" s="3" t="s">
        <v>2954</v>
      </c>
      <c r="H899" s="3" t="s">
        <v>2955</v>
      </c>
      <c r="I899" s="3" t="s">
        <v>3001</v>
      </c>
      <c r="J899" s="4">
        <v>-7.7928519999999999</v>
      </c>
      <c r="K899" s="4">
        <v>7.2607419999999996</v>
      </c>
      <c r="L899" s="4">
        <v>-9.7197469999999999</v>
      </c>
      <c r="M899" s="4">
        <v>0.86877800000000005</v>
      </c>
      <c r="N899" s="4">
        <v>13.560435999999999</v>
      </c>
      <c r="O899" s="4">
        <v>15.004375</v>
      </c>
      <c r="P899" s="4">
        <v>1.759307</v>
      </c>
      <c r="Q899" s="4">
        <v>6.5291579999999998</v>
      </c>
      <c r="R899" s="4">
        <v>7.7998620000000001</v>
      </c>
      <c r="S899" s="3" t="s">
        <v>6508</v>
      </c>
      <c r="T899" s="5">
        <v>222.92</v>
      </c>
      <c r="U899" s="4">
        <v>1564.5595616000001</v>
      </c>
      <c r="V899" s="10">
        <v>1653.6985609999999</v>
      </c>
      <c r="W899" s="4">
        <v>4.0373228063879401</v>
      </c>
      <c r="X899" s="4">
        <v>263.39</v>
      </c>
      <c r="Y899" s="4">
        <v>190.42</v>
      </c>
      <c r="Z899" s="4">
        <v>13.560435999999999</v>
      </c>
      <c r="AA899" s="10">
        <v>7.5182289734000003</v>
      </c>
      <c r="AB899" s="10">
        <v>8.4240758060999994</v>
      </c>
      <c r="AC899" s="4">
        <v>1.862185</v>
      </c>
      <c r="AD899" s="4">
        <v>1.9222593349443999</v>
      </c>
      <c r="AE899" s="4">
        <v>2.0100826340742999</v>
      </c>
      <c r="AF899" s="4">
        <v>6.5291579999999998</v>
      </c>
      <c r="AG899" s="4">
        <v>5.1810682998048003</v>
      </c>
      <c r="AH899" s="4">
        <v>5.7038320354692997</v>
      </c>
      <c r="AI899" s="4">
        <v>1.759307</v>
      </c>
      <c r="AJ899" s="4">
        <v>15.149168</v>
      </c>
    </row>
    <row r="900" spans="1:36" x14ac:dyDescent="0.3">
      <c r="A900" s="1" t="s">
        <v>2510</v>
      </c>
      <c r="B900" s="2">
        <v>4101541</v>
      </c>
      <c r="C900" s="3" t="s">
        <v>2935</v>
      </c>
      <c r="D900" s="4">
        <v>1566.9447133199999</v>
      </c>
      <c r="E900" s="3" t="s">
        <v>2930</v>
      </c>
      <c r="F900" s="3" t="s">
        <v>2953</v>
      </c>
      <c r="G900" s="3" t="s">
        <v>2954</v>
      </c>
      <c r="H900" s="3" t="s">
        <v>2955</v>
      </c>
      <c r="I900" s="3" t="s">
        <v>2971</v>
      </c>
      <c r="J900" s="4">
        <v>5.7086610000000002</v>
      </c>
      <c r="K900" s="4">
        <v>-1.8281540000000001</v>
      </c>
      <c r="L900" s="4">
        <v>-6.9324089999999998</v>
      </c>
      <c r="M900" s="4">
        <v>-2.3636360000000001</v>
      </c>
      <c r="N900" s="4">
        <v>12.785714</v>
      </c>
      <c r="O900" s="4">
        <v>8.0029810000000001</v>
      </c>
      <c r="P900" s="4">
        <v>1.042718</v>
      </c>
      <c r="Q900" s="4" t="s">
        <v>2934</v>
      </c>
      <c r="R900" s="4">
        <v>217.920985</v>
      </c>
      <c r="S900" s="3" t="s">
        <v>6248</v>
      </c>
      <c r="T900" s="4">
        <v>5.37</v>
      </c>
      <c r="U900" s="4">
        <v>1566.9447133199999</v>
      </c>
      <c r="V900" s="10">
        <v>1926.703933</v>
      </c>
      <c r="W900" s="4">
        <v>11.173184357541899</v>
      </c>
      <c r="X900" s="4">
        <v>5.85</v>
      </c>
      <c r="Y900" s="4">
        <v>4.96</v>
      </c>
      <c r="Z900" s="4">
        <v>12.785714</v>
      </c>
      <c r="AA900" s="10" t="s">
        <v>2934</v>
      </c>
      <c r="AB900" s="10" t="s">
        <v>2934</v>
      </c>
      <c r="AC900" s="4">
        <v>57.428677999999998</v>
      </c>
      <c r="AD900" s="4" t="s">
        <v>2934</v>
      </c>
      <c r="AE900" s="4" t="s">
        <v>2934</v>
      </c>
      <c r="AF900" s="4" t="s">
        <v>2934</v>
      </c>
      <c r="AG900" s="4" t="s">
        <v>2934</v>
      </c>
      <c r="AH900" s="4" t="s">
        <v>2934</v>
      </c>
      <c r="AI900" s="4">
        <v>1.042718</v>
      </c>
      <c r="AJ900" s="4">
        <v>1.042718</v>
      </c>
    </row>
    <row r="901" spans="1:36" x14ac:dyDescent="0.3">
      <c r="A901" s="1" t="s">
        <v>1200</v>
      </c>
      <c r="B901" s="2">
        <v>4228400</v>
      </c>
      <c r="C901" s="3" t="s">
        <v>2919</v>
      </c>
      <c r="D901" s="4">
        <v>1567.3044514000001</v>
      </c>
      <c r="E901" s="3" t="s">
        <v>2945</v>
      </c>
      <c r="F901" s="3" t="s">
        <v>3021</v>
      </c>
      <c r="G901" s="3" t="s">
        <v>3022</v>
      </c>
      <c r="H901" s="3" t="s">
        <v>3022</v>
      </c>
      <c r="I901" s="3" t="s">
        <v>3158</v>
      </c>
      <c r="J901" s="4">
        <v>3.1441720000000002</v>
      </c>
      <c r="K901" s="4">
        <v>-7.1773639999999999</v>
      </c>
      <c r="L901" s="4">
        <v>7.0859870000000003</v>
      </c>
      <c r="M901" s="4">
        <v>0.97597599999999995</v>
      </c>
      <c r="N901" s="4">
        <v>18.399453000000001</v>
      </c>
      <c r="O901" s="4">
        <v>152.84090900000001</v>
      </c>
      <c r="P901" s="4">
        <v>3.6529060000000002</v>
      </c>
      <c r="Q901" s="4">
        <v>22.574061</v>
      </c>
      <c r="R901" s="4">
        <v>55.249961999999996</v>
      </c>
      <c r="S901" s="3" t="s">
        <v>4942</v>
      </c>
      <c r="T901" s="4">
        <v>13.45</v>
      </c>
      <c r="U901" s="4">
        <v>1567.3044514000001</v>
      </c>
      <c r="V901" s="10">
        <v>1660.254451</v>
      </c>
      <c r="W901" s="4">
        <v>0</v>
      </c>
      <c r="X901" s="4">
        <v>15.46</v>
      </c>
      <c r="Y901" s="5">
        <v>9.1</v>
      </c>
      <c r="Z901" s="4">
        <v>18.399453000000001</v>
      </c>
      <c r="AA901" s="10">
        <v>13.9667705088</v>
      </c>
      <c r="AB901" s="10">
        <v>19.214285714199999</v>
      </c>
      <c r="AC901" s="4">
        <v>2.662166</v>
      </c>
      <c r="AD901" s="4">
        <v>2.3062949438065998</v>
      </c>
      <c r="AE901" s="4">
        <v>2.4815492224300999</v>
      </c>
      <c r="AF901" s="4">
        <v>22.574061</v>
      </c>
      <c r="AG901" s="4">
        <v>11.422199915653801</v>
      </c>
      <c r="AH901" s="4">
        <v>13.316944112619099</v>
      </c>
      <c r="AI901" s="4">
        <v>3.6529060000000002</v>
      </c>
      <c r="AJ901" s="4">
        <v>8.276923</v>
      </c>
    </row>
    <row r="902" spans="1:36" x14ac:dyDescent="0.3">
      <c r="A902" s="1" t="s">
        <v>2723</v>
      </c>
      <c r="B902" s="2">
        <v>4965647</v>
      </c>
      <c r="C902" s="3" t="s">
        <v>2919</v>
      </c>
      <c r="D902" s="4">
        <v>1567.6472616200001</v>
      </c>
      <c r="E902" s="3" t="s">
        <v>2945</v>
      </c>
      <c r="F902" s="3" t="s">
        <v>2990</v>
      </c>
      <c r="G902" s="3" t="s">
        <v>2990</v>
      </c>
      <c r="H902" s="3" t="s">
        <v>2991</v>
      </c>
      <c r="I902" s="3" t="s">
        <v>3030</v>
      </c>
      <c r="J902" s="18">
        <v>-11.021592</v>
      </c>
      <c r="K902" s="18">
        <v>-17.655830999999999</v>
      </c>
      <c r="L902" s="18">
        <v>-7.2385000000000005E-2</v>
      </c>
      <c r="M902" s="18">
        <v>2.8688530000000001</v>
      </c>
      <c r="N902" s="4">
        <v>20.391432999999999</v>
      </c>
      <c r="O902" s="4">
        <v>37.615803999999997</v>
      </c>
      <c r="P902" s="4">
        <v>2.099939</v>
      </c>
      <c r="Q902" s="4">
        <v>12.628207</v>
      </c>
      <c r="R902" s="4">
        <v>206.36750799999999</v>
      </c>
      <c r="S902" s="3" t="s">
        <v>6461</v>
      </c>
      <c r="T902" s="4">
        <v>27.61</v>
      </c>
      <c r="U902" s="4">
        <v>1567.6472616200001</v>
      </c>
      <c r="V902" s="10">
        <v>1560.783261</v>
      </c>
      <c r="W902" s="4">
        <v>0</v>
      </c>
      <c r="X902" s="18">
        <v>49.25</v>
      </c>
      <c r="Y902" s="18">
        <v>25.52</v>
      </c>
      <c r="Z902" s="4">
        <v>20.391432999999999</v>
      </c>
      <c r="AA902" s="10">
        <v>16.7242110364</v>
      </c>
      <c r="AB902" s="10">
        <v>16.048406784299999</v>
      </c>
      <c r="AC902" s="4">
        <v>2.201095</v>
      </c>
      <c r="AD902" s="4">
        <v>2.1990677264611</v>
      </c>
      <c r="AE902" s="4">
        <v>2.1946244440279998</v>
      </c>
      <c r="AF902" s="4">
        <v>12.628207</v>
      </c>
      <c r="AG902" s="4" t="s">
        <v>2934</v>
      </c>
      <c r="AH902" s="4">
        <v>12.556222327323299</v>
      </c>
      <c r="AI902" s="4">
        <v>2.099939</v>
      </c>
      <c r="AJ902" s="4">
        <v>3.1797770000000001</v>
      </c>
    </row>
    <row r="903" spans="1:36" x14ac:dyDescent="0.3">
      <c r="A903" s="1" t="s">
        <v>784</v>
      </c>
      <c r="B903" s="2">
        <v>4166546</v>
      </c>
      <c r="C903" s="3" t="s">
        <v>2919</v>
      </c>
      <c r="D903" s="4">
        <v>1575.4752000000001</v>
      </c>
      <c r="E903" s="3" t="s">
        <v>3093</v>
      </c>
      <c r="F903" s="3" t="s">
        <v>3093</v>
      </c>
      <c r="G903" s="3" t="s">
        <v>3094</v>
      </c>
      <c r="H903" s="3" t="s">
        <v>3147</v>
      </c>
      <c r="I903" s="3" t="s">
        <v>3148</v>
      </c>
      <c r="J903" s="4">
        <v>4.5554509999999997</v>
      </c>
      <c r="K903" s="4">
        <v>11.416137000000001</v>
      </c>
      <c r="L903" s="4">
        <v>-2.661597</v>
      </c>
      <c r="M903" s="4">
        <v>3.935041</v>
      </c>
      <c r="N903" s="4">
        <v>11.949731</v>
      </c>
      <c r="O903" s="4">
        <v>9.5412839999999992</v>
      </c>
      <c r="P903" s="4">
        <v>3.966154</v>
      </c>
      <c r="Q903" s="4">
        <v>10.378983</v>
      </c>
      <c r="R903" s="4">
        <v>16.496634</v>
      </c>
      <c r="S903" s="3" t="s">
        <v>4527</v>
      </c>
      <c r="T903" s="4">
        <v>33.28</v>
      </c>
      <c r="U903" s="4">
        <v>1575.4752000000001</v>
      </c>
      <c r="V903" s="10">
        <v>1519.3481999999999</v>
      </c>
      <c r="W903" s="4">
        <v>11.9685697115385</v>
      </c>
      <c r="X903" s="4">
        <v>35.74</v>
      </c>
      <c r="Y903" s="4">
        <v>28.41</v>
      </c>
      <c r="Z903" s="4">
        <v>11.949731</v>
      </c>
      <c r="AA903" s="10" t="s">
        <v>2934</v>
      </c>
      <c r="AB903" s="10" t="s">
        <v>2934</v>
      </c>
      <c r="AC903" s="4">
        <v>9.1277360000000005</v>
      </c>
      <c r="AD903" s="4" t="s">
        <v>2934</v>
      </c>
      <c r="AE903" s="4" t="s">
        <v>2934</v>
      </c>
      <c r="AF903" s="4">
        <v>10.378983</v>
      </c>
      <c r="AG903" s="4" t="s">
        <v>2934</v>
      </c>
      <c r="AH903" s="4" t="s">
        <v>2934</v>
      </c>
      <c r="AI903" s="4">
        <v>3.966154</v>
      </c>
      <c r="AJ903" s="4">
        <v>3.966154</v>
      </c>
    </row>
    <row r="904" spans="1:36" x14ac:dyDescent="0.3">
      <c r="A904" s="1" t="s">
        <v>381</v>
      </c>
      <c r="B904" s="2">
        <v>14263710</v>
      </c>
      <c r="C904" s="3" t="s">
        <v>2935</v>
      </c>
      <c r="D904" s="4">
        <v>1578.3143835200001</v>
      </c>
      <c r="E904" s="3" t="s">
        <v>2930</v>
      </c>
      <c r="F904" s="3" t="s">
        <v>2953</v>
      </c>
      <c r="G904" s="3" t="s">
        <v>2954</v>
      </c>
      <c r="H904" s="3" t="s">
        <v>2955</v>
      </c>
      <c r="I904" s="3"/>
      <c r="J904" s="4">
        <v>27.348893</v>
      </c>
      <c r="K904" s="4">
        <v>10.259067</v>
      </c>
      <c r="L904" s="4">
        <v>-0.18761700000000001</v>
      </c>
      <c r="M904" s="4">
        <v>1.285102</v>
      </c>
      <c r="N904" s="4" t="s">
        <v>2934</v>
      </c>
      <c r="O904" s="4" t="s">
        <v>2934</v>
      </c>
      <c r="P904" s="4" t="s">
        <v>2934</v>
      </c>
      <c r="Q904" s="4" t="s">
        <v>2934</v>
      </c>
      <c r="R904" s="4" t="s">
        <v>2934</v>
      </c>
      <c r="S904" s="3" t="s">
        <v>4126</v>
      </c>
      <c r="T904" s="4">
        <v>21.28</v>
      </c>
      <c r="U904" s="4">
        <v>1578.3143835200001</v>
      </c>
      <c r="V904" s="10" t="s">
        <v>2934</v>
      </c>
      <c r="W904" s="4">
        <v>12.2932330827068</v>
      </c>
      <c r="X904" s="4">
        <v>22.28</v>
      </c>
      <c r="Y904" s="4">
        <v>16.21</v>
      </c>
      <c r="Z904" s="4" t="s">
        <v>2934</v>
      </c>
      <c r="AA904" s="10" t="s">
        <v>2934</v>
      </c>
      <c r="AB904" s="10" t="s">
        <v>2934</v>
      </c>
      <c r="AC904" s="4" t="s">
        <v>2934</v>
      </c>
      <c r="AD904" s="4" t="s">
        <v>2934</v>
      </c>
      <c r="AE904" s="4" t="s">
        <v>2934</v>
      </c>
      <c r="AF904" s="4" t="s">
        <v>2934</v>
      </c>
      <c r="AG904" s="4" t="s">
        <v>2934</v>
      </c>
      <c r="AH904" s="4" t="s">
        <v>2934</v>
      </c>
      <c r="AI904" s="4" t="s">
        <v>2934</v>
      </c>
      <c r="AJ904" s="4" t="s">
        <v>2934</v>
      </c>
    </row>
    <row r="905" spans="1:36" x14ac:dyDescent="0.3">
      <c r="A905" s="1" t="s">
        <v>2047</v>
      </c>
      <c r="B905" s="2">
        <v>5721315</v>
      </c>
      <c r="C905" s="3" t="s">
        <v>2935</v>
      </c>
      <c r="D905" s="4">
        <v>1581.8189672999999</v>
      </c>
      <c r="E905" s="3" t="s">
        <v>2930</v>
      </c>
      <c r="F905" s="3" t="s">
        <v>2953</v>
      </c>
      <c r="G905" s="3" t="s">
        <v>2954</v>
      </c>
      <c r="H905" s="3" t="s">
        <v>2955</v>
      </c>
      <c r="I905" s="3"/>
      <c r="J905" s="4">
        <v>8.0060420000000008</v>
      </c>
      <c r="K905" s="4">
        <v>-0.83217799999999997</v>
      </c>
      <c r="L905" s="4">
        <v>-2.721088</v>
      </c>
      <c r="M905" s="4">
        <v>-0.13966500000000001</v>
      </c>
      <c r="N905" s="4">
        <v>11.578946999999999</v>
      </c>
      <c r="O905" s="4">
        <v>17.312349000000001</v>
      </c>
      <c r="P905" s="4">
        <v>1.2803290000000001</v>
      </c>
      <c r="Q905" s="4" t="s">
        <v>2934</v>
      </c>
      <c r="R905" s="4">
        <v>5.0766340000000003</v>
      </c>
      <c r="S905" s="3" t="s">
        <v>5786</v>
      </c>
      <c r="T905" s="4">
        <v>14.3</v>
      </c>
      <c r="U905" s="4">
        <v>1581.8189672999999</v>
      </c>
      <c r="V905" s="10">
        <v>1878.4159669999999</v>
      </c>
      <c r="W905" s="4">
        <v>9.9692307692307693</v>
      </c>
      <c r="X905" s="4">
        <v>15.1</v>
      </c>
      <c r="Y905" s="4">
        <v>13.14</v>
      </c>
      <c r="Z905" s="4">
        <v>11.578946999999999</v>
      </c>
      <c r="AA905" s="10" t="s">
        <v>2934</v>
      </c>
      <c r="AB905" s="10" t="s">
        <v>2934</v>
      </c>
      <c r="AC905" s="4">
        <v>9.1859020000000005</v>
      </c>
      <c r="AD905" s="4" t="s">
        <v>2934</v>
      </c>
      <c r="AE905" s="4" t="s">
        <v>2934</v>
      </c>
      <c r="AF905" s="4" t="s">
        <v>2934</v>
      </c>
      <c r="AG905" s="4" t="s">
        <v>2934</v>
      </c>
      <c r="AH905" s="4" t="s">
        <v>2934</v>
      </c>
      <c r="AI905" s="4">
        <v>1.2803290000000001</v>
      </c>
      <c r="AJ905" s="4">
        <v>1.2803290000000001</v>
      </c>
    </row>
    <row r="906" spans="1:36" x14ac:dyDescent="0.3">
      <c r="A906" s="1" t="s">
        <v>409</v>
      </c>
      <c r="B906" s="2">
        <v>4092339</v>
      </c>
      <c r="C906" s="3" t="s">
        <v>2935</v>
      </c>
      <c r="D906" s="4">
        <v>1583.7293841600001</v>
      </c>
      <c r="E906" s="3" t="s">
        <v>2925</v>
      </c>
      <c r="F906" s="3" t="s">
        <v>2980</v>
      </c>
      <c r="G906" s="3" t="s">
        <v>2981</v>
      </c>
      <c r="H906" s="3" t="s">
        <v>3264</v>
      </c>
      <c r="I906" s="3" t="s">
        <v>3265</v>
      </c>
      <c r="J906" s="4">
        <v>-23.870056999999999</v>
      </c>
      <c r="K906" s="4">
        <v>-8.6440680000000008</v>
      </c>
      <c r="L906" s="4">
        <v>-13.552526</v>
      </c>
      <c r="M906" s="4">
        <v>3.753609</v>
      </c>
      <c r="N906" s="4" t="s">
        <v>2924</v>
      </c>
      <c r="O906" s="4" t="s">
        <v>2924</v>
      </c>
      <c r="P906" s="4" t="s">
        <v>2924</v>
      </c>
      <c r="Q906" s="4">
        <v>11.770625000000001</v>
      </c>
      <c r="R906" s="4">
        <v>66.729296000000005</v>
      </c>
      <c r="S906" s="3" t="s">
        <v>6643</v>
      </c>
      <c r="T906" s="4">
        <v>10.78</v>
      </c>
      <c r="U906" s="4">
        <v>1583.7293841600001</v>
      </c>
      <c r="V906" s="10">
        <v>4529.701384</v>
      </c>
      <c r="W906" s="4">
        <v>2.0408163265306101</v>
      </c>
      <c r="X906" s="4">
        <v>15.47</v>
      </c>
      <c r="Y906" s="5">
        <v>9.7050000000000001</v>
      </c>
      <c r="Z906" s="4" t="s">
        <v>2924</v>
      </c>
      <c r="AA906" s="10">
        <v>60.835214446899997</v>
      </c>
      <c r="AB906" s="10">
        <v>22.694736842099999</v>
      </c>
      <c r="AC906" s="4">
        <v>3.814794</v>
      </c>
      <c r="AD906" s="4">
        <v>3.5564302015945999</v>
      </c>
      <c r="AE906" s="4">
        <v>3.6177403190513999</v>
      </c>
      <c r="AF906" s="4">
        <v>11.770625000000001</v>
      </c>
      <c r="AG906" s="4">
        <v>10.9119534816606</v>
      </c>
      <c r="AH906" s="4">
        <v>11.098996550263299</v>
      </c>
      <c r="AI906" s="4" t="s">
        <v>2924</v>
      </c>
      <c r="AJ906" s="4" t="s">
        <v>2924</v>
      </c>
    </row>
    <row r="907" spans="1:36" x14ac:dyDescent="0.3">
      <c r="A907" s="1" t="s">
        <v>1860</v>
      </c>
      <c r="B907" s="2">
        <v>4057132</v>
      </c>
      <c r="C907" s="3" t="s">
        <v>2935</v>
      </c>
      <c r="D907" s="4">
        <v>1584.41325504</v>
      </c>
      <c r="E907" s="3" t="s">
        <v>3090</v>
      </c>
      <c r="F907" s="3" t="s">
        <v>3090</v>
      </c>
      <c r="G907" s="3" t="s">
        <v>3201</v>
      </c>
      <c r="H907" s="3" t="s">
        <v>3201</v>
      </c>
      <c r="I907" s="3" t="s">
        <v>3202</v>
      </c>
      <c r="J907" s="4">
        <v>1.386749</v>
      </c>
      <c r="K907" s="4">
        <v>-2.422145</v>
      </c>
      <c r="L907" s="4">
        <v>-8.9063219999999994</v>
      </c>
      <c r="M907" s="4">
        <v>-0.22744500000000001</v>
      </c>
      <c r="N907" s="4">
        <v>19.174356</v>
      </c>
      <c r="O907" s="4" t="s">
        <v>2924</v>
      </c>
      <c r="P907" s="4">
        <v>1.167219</v>
      </c>
      <c r="Q907" s="4">
        <v>9.7610489999999999</v>
      </c>
      <c r="R907" s="4" t="s">
        <v>2924</v>
      </c>
      <c r="S907" s="3" t="s">
        <v>5600</v>
      </c>
      <c r="T907" s="4">
        <v>39.479999999999997</v>
      </c>
      <c r="U907" s="4">
        <v>1584.41325504</v>
      </c>
      <c r="V907" s="10">
        <v>3363.3742550000002</v>
      </c>
      <c r="W907" s="4">
        <v>4.9645390070922</v>
      </c>
      <c r="X907" s="4">
        <v>44.25</v>
      </c>
      <c r="Y907" s="4">
        <v>34.82</v>
      </c>
      <c r="Z907" s="4">
        <v>19.174356</v>
      </c>
      <c r="AA907" s="10">
        <v>14.480102695699999</v>
      </c>
      <c r="AB907" s="10">
        <v>16.965030036800002</v>
      </c>
      <c r="AC907" s="4">
        <v>2.9559500000000001</v>
      </c>
      <c r="AD907" s="4">
        <v>2.6847142095298002</v>
      </c>
      <c r="AE907" s="4">
        <v>2.8239645503003001</v>
      </c>
      <c r="AF907" s="4">
        <v>9.7610489999999999</v>
      </c>
      <c r="AG907" s="4">
        <v>9.2769942214866994</v>
      </c>
      <c r="AH907" s="4">
        <v>10.1473793529993</v>
      </c>
      <c r="AI907" s="4">
        <v>1.167219</v>
      </c>
      <c r="AJ907" s="4">
        <v>1.347302</v>
      </c>
    </row>
    <row r="908" spans="1:36" x14ac:dyDescent="0.3">
      <c r="A908" s="1" t="s">
        <v>1842</v>
      </c>
      <c r="B908" s="2">
        <v>4076774</v>
      </c>
      <c r="C908" s="3" t="s">
        <v>2935</v>
      </c>
      <c r="D908" s="4">
        <v>1585.61728776</v>
      </c>
      <c r="E908" s="3" t="s">
        <v>2930</v>
      </c>
      <c r="F908" s="3" t="s">
        <v>2931</v>
      </c>
      <c r="G908" s="3" t="s">
        <v>2931</v>
      </c>
      <c r="H908" s="3" t="s">
        <v>2932</v>
      </c>
      <c r="I908" s="3" t="s">
        <v>2933</v>
      </c>
      <c r="J908" s="4">
        <v>29.982603999999998</v>
      </c>
      <c r="K908" s="4">
        <v>10.780472</v>
      </c>
      <c r="L908" s="4">
        <v>-7.7024879999999998</v>
      </c>
      <c r="M908" s="4">
        <v>-1.32063</v>
      </c>
      <c r="N908" s="4">
        <v>13.3091603053435</v>
      </c>
      <c r="O908" s="4">
        <v>12.612731999999999</v>
      </c>
      <c r="P908" s="4">
        <v>1.3747830000000001</v>
      </c>
      <c r="Q908" s="4" t="s">
        <v>2934</v>
      </c>
      <c r="R908" s="4" t="s">
        <v>2934</v>
      </c>
      <c r="S908" s="3" t="s">
        <v>5582</v>
      </c>
      <c r="T908" s="4">
        <v>104.61</v>
      </c>
      <c r="U908" s="4">
        <v>1585.61728776</v>
      </c>
      <c r="V908" s="10" t="s">
        <v>2934</v>
      </c>
      <c r="W908" s="4">
        <v>1.0706433419367201</v>
      </c>
      <c r="X908" s="4">
        <v>116.17</v>
      </c>
      <c r="Y908" s="4">
        <v>73</v>
      </c>
      <c r="Z908" s="4">
        <v>13.305775000000001</v>
      </c>
      <c r="AA908" s="10">
        <v>13.241772151799999</v>
      </c>
      <c r="AB908" s="10">
        <v>13.4598558929</v>
      </c>
      <c r="AC908" s="4" t="s">
        <v>2934</v>
      </c>
      <c r="AD908" s="4" t="s">
        <v>2934</v>
      </c>
      <c r="AE908" s="4" t="s">
        <v>2934</v>
      </c>
      <c r="AF908" s="4" t="s">
        <v>2934</v>
      </c>
      <c r="AG908" s="4" t="s">
        <v>2934</v>
      </c>
      <c r="AH908" s="4" t="s">
        <v>2934</v>
      </c>
      <c r="AI908" s="4">
        <v>1.3747830000000001</v>
      </c>
      <c r="AJ908" s="4">
        <v>2.0801349999999998</v>
      </c>
    </row>
    <row r="909" spans="1:36" x14ac:dyDescent="0.3">
      <c r="A909" s="1" t="s">
        <v>1061</v>
      </c>
      <c r="B909" s="2">
        <v>4236392</v>
      </c>
      <c r="C909" s="3" t="s">
        <v>2935</v>
      </c>
      <c r="D909" s="4">
        <v>1585.91676188</v>
      </c>
      <c r="E909" s="3" t="s">
        <v>3006</v>
      </c>
      <c r="F909" s="3" t="s">
        <v>3007</v>
      </c>
      <c r="G909" s="3" t="s">
        <v>3008</v>
      </c>
      <c r="H909" s="3" t="s">
        <v>3170</v>
      </c>
      <c r="I909" s="3" t="s">
        <v>3459</v>
      </c>
      <c r="J909" s="4">
        <v>26.019048000000002</v>
      </c>
      <c r="K909" s="4">
        <v>13.016741</v>
      </c>
      <c r="L909" s="4">
        <v>-2.6199590000000001</v>
      </c>
      <c r="M909" s="4">
        <v>-0.72028800000000004</v>
      </c>
      <c r="N909" s="4">
        <v>103.375</v>
      </c>
      <c r="O909" s="4">
        <v>11.822730999999999</v>
      </c>
      <c r="P909" s="4">
        <v>0.79641799999999996</v>
      </c>
      <c r="Q909" s="4">
        <v>6.1687000000000003</v>
      </c>
      <c r="R909" s="4">
        <v>21.144698000000002</v>
      </c>
      <c r="S909" s="3" t="s">
        <v>4803</v>
      </c>
      <c r="T909" s="4">
        <v>33.08</v>
      </c>
      <c r="U909" s="4">
        <v>1585.91676188</v>
      </c>
      <c r="V909" s="10">
        <v>1997.116761</v>
      </c>
      <c r="W909" s="4">
        <v>3.0229746070133001</v>
      </c>
      <c r="X909" s="4">
        <v>35.270000000000003</v>
      </c>
      <c r="Y909" s="4">
        <v>21.23</v>
      </c>
      <c r="Z909" s="4">
        <v>103.375</v>
      </c>
      <c r="AA909" s="10">
        <v>12.1172161172</v>
      </c>
      <c r="AB909" s="10">
        <v>13.0236220472</v>
      </c>
      <c r="AC909" s="4">
        <v>0.46709600000000001</v>
      </c>
      <c r="AD909" s="4">
        <v>0.45507180827490001</v>
      </c>
      <c r="AE909" s="4">
        <v>0.46376628683560001</v>
      </c>
      <c r="AF909" s="4">
        <v>6.1687000000000003</v>
      </c>
      <c r="AG909" s="4">
        <v>7.3127673416330996</v>
      </c>
      <c r="AH909" s="4">
        <v>7.9916637094837997</v>
      </c>
      <c r="AI909" s="4">
        <v>0.79641799999999996</v>
      </c>
      <c r="AJ909" s="4">
        <v>1.0192889999999999</v>
      </c>
    </row>
    <row r="910" spans="1:36" x14ac:dyDescent="0.3">
      <c r="A910" s="1" t="s">
        <v>166</v>
      </c>
      <c r="B910" s="2">
        <v>4618427</v>
      </c>
      <c r="C910" s="3" t="s">
        <v>2919</v>
      </c>
      <c r="D910" s="4">
        <v>1587.3577774400001</v>
      </c>
      <c r="E910" s="3" t="s">
        <v>2936</v>
      </c>
      <c r="F910" s="3" t="s">
        <v>2937</v>
      </c>
      <c r="G910" s="3" t="s">
        <v>2943</v>
      </c>
      <c r="H910" s="3" t="s">
        <v>2943</v>
      </c>
      <c r="I910" s="3" t="s">
        <v>3153</v>
      </c>
      <c r="J910" s="4">
        <v>35.442801000000003</v>
      </c>
      <c r="K910" s="4">
        <v>3.624123</v>
      </c>
      <c r="L910" s="4">
        <v>-13.654809999999999</v>
      </c>
      <c r="M910" s="4">
        <v>1.487093</v>
      </c>
      <c r="N910" s="4">
        <v>15.268046</v>
      </c>
      <c r="O910" s="4">
        <v>9.7677560000000003</v>
      </c>
      <c r="P910" s="4">
        <v>3.1348590000000001</v>
      </c>
      <c r="Q910" s="4">
        <v>7.6342549999999996</v>
      </c>
      <c r="R910" s="4">
        <v>12.233122</v>
      </c>
      <c r="S910" s="3" t="s">
        <v>3913</v>
      </c>
      <c r="T910" s="4">
        <v>72.34</v>
      </c>
      <c r="U910" s="4">
        <v>1587.3577774400001</v>
      </c>
      <c r="V910" s="10">
        <v>1643.536777</v>
      </c>
      <c r="W910" s="4">
        <v>1.38236107271219</v>
      </c>
      <c r="X910" s="4">
        <v>87.924999999999997</v>
      </c>
      <c r="Y910" s="4">
        <v>51.15</v>
      </c>
      <c r="Z910" s="4">
        <v>15.268046</v>
      </c>
      <c r="AA910" s="10">
        <v>15.703214882599999</v>
      </c>
      <c r="AB910" s="10">
        <v>14.240157480300001</v>
      </c>
      <c r="AC910" s="4">
        <v>1.1948559999999999</v>
      </c>
      <c r="AD910" s="4">
        <v>1.1660228040153</v>
      </c>
      <c r="AE910" s="4">
        <v>1.2167175343403001</v>
      </c>
      <c r="AF910" s="4">
        <v>7.6342549999999996</v>
      </c>
      <c r="AG910" s="4">
        <v>8.6357718242114991</v>
      </c>
      <c r="AH910" s="4">
        <v>8.4828286924498997</v>
      </c>
      <c r="AI910" s="4">
        <v>3.1348590000000001</v>
      </c>
      <c r="AJ910" s="4">
        <v>5.0761349999999998</v>
      </c>
    </row>
    <row r="911" spans="1:36" x14ac:dyDescent="0.3">
      <c r="A911" s="1" t="s">
        <v>1701</v>
      </c>
      <c r="B911" s="2">
        <v>26633089</v>
      </c>
      <c r="C911" s="3" t="s">
        <v>2935</v>
      </c>
      <c r="D911" s="4">
        <v>1588.29554484</v>
      </c>
      <c r="E911" s="3" t="s">
        <v>2945</v>
      </c>
      <c r="F911" s="3" t="s">
        <v>2946</v>
      </c>
      <c r="G911" s="3" t="s">
        <v>2947</v>
      </c>
      <c r="H911" s="3" t="s">
        <v>2989</v>
      </c>
      <c r="I911" s="3" t="s">
        <v>2949</v>
      </c>
      <c r="J911" s="4">
        <v>-15.09891</v>
      </c>
      <c r="K911" s="4">
        <v>0.19056699999999999</v>
      </c>
      <c r="L911" s="4">
        <v>-8.2460730000000009</v>
      </c>
      <c r="M911" s="4">
        <v>-4.7529000000000002E-2</v>
      </c>
      <c r="N911" s="4" t="s">
        <v>2924</v>
      </c>
      <c r="O911" s="4">
        <v>23.843537000000001</v>
      </c>
      <c r="P911" s="4">
        <v>3.7755830000000001</v>
      </c>
      <c r="Q911" s="4">
        <v>35.072235999999997</v>
      </c>
      <c r="R911" s="4">
        <v>19.648641000000001</v>
      </c>
      <c r="S911" s="3" t="s">
        <v>5442</v>
      </c>
      <c r="T911" s="4">
        <v>21.03</v>
      </c>
      <c r="U911" s="4">
        <v>1588.29554484</v>
      </c>
      <c r="V911" s="10">
        <v>1976.6975440000001</v>
      </c>
      <c r="W911" s="4">
        <v>0</v>
      </c>
      <c r="X911" s="4">
        <v>25.33</v>
      </c>
      <c r="Y911" s="4">
        <v>16.489999999999998</v>
      </c>
      <c r="Z911" s="4" t="s">
        <v>2924</v>
      </c>
      <c r="AA911" s="10">
        <v>44.217830109300003</v>
      </c>
      <c r="AB911" s="10">
        <v>80.565452246800007</v>
      </c>
      <c r="AC911" s="4">
        <v>6.3469610000000003</v>
      </c>
      <c r="AD911" s="4">
        <v>5.9500747680936996</v>
      </c>
      <c r="AE911" s="4">
        <v>6.2631469977984002</v>
      </c>
      <c r="AF911" s="4">
        <v>35.072235999999997</v>
      </c>
      <c r="AG911" s="4">
        <v>14.7550418459389</v>
      </c>
      <c r="AH911" s="4">
        <v>15.389850969658401</v>
      </c>
      <c r="AI911" s="4">
        <v>3.7755830000000001</v>
      </c>
      <c r="AJ911" s="4" t="s">
        <v>2924</v>
      </c>
    </row>
    <row r="912" spans="1:36" x14ac:dyDescent="0.3">
      <c r="A912" s="1" t="s">
        <v>1372</v>
      </c>
      <c r="B912" s="2">
        <v>16351304</v>
      </c>
      <c r="C912" s="3" t="s">
        <v>2940</v>
      </c>
      <c r="D912" s="4">
        <v>1588.48651829</v>
      </c>
      <c r="E912" s="3" t="s">
        <v>2930</v>
      </c>
      <c r="F912" s="3" t="s">
        <v>2953</v>
      </c>
      <c r="G912" s="3" t="s">
        <v>2954</v>
      </c>
      <c r="H912" s="3" t="s">
        <v>2955</v>
      </c>
      <c r="I912" s="3"/>
      <c r="J912" s="5">
        <v>-1.3750340000000001</v>
      </c>
      <c r="K912" s="4">
        <v>-2.9708220000000001</v>
      </c>
      <c r="L912" s="4">
        <v>-0.974553</v>
      </c>
      <c r="M912" s="4">
        <v>-0.43549300000000002</v>
      </c>
      <c r="N912" s="4" t="s">
        <v>2934</v>
      </c>
      <c r="O912" s="4" t="s">
        <v>2934</v>
      </c>
      <c r="P912" s="4" t="s">
        <v>2934</v>
      </c>
      <c r="Q912" s="4" t="s">
        <v>2934</v>
      </c>
      <c r="R912" s="4" t="s">
        <v>2934</v>
      </c>
      <c r="S912" s="3" t="s">
        <v>5114</v>
      </c>
      <c r="T912" s="4">
        <v>18.29</v>
      </c>
      <c r="U912" s="4">
        <v>1588.48651829</v>
      </c>
      <c r="V912" s="10" t="s">
        <v>2934</v>
      </c>
      <c r="W912" s="4">
        <v>4.6359759431383303</v>
      </c>
      <c r="X912" s="4">
        <v>18.96</v>
      </c>
      <c r="Y912" s="4">
        <v>17.84</v>
      </c>
      <c r="Z912" s="4" t="s">
        <v>2934</v>
      </c>
      <c r="AA912" s="10" t="s">
        <v>2934</v>
      </c>
      <c r="AB912" s="10" t="s">
        <v>2934</v>
      </c>
      <c r="AC912" s="4" t="s">
        <v>2934</v>
      </c>
      <c r="AD912" s="4" t="s">
        <v>2934</v>
      </c>
      <c r="AE912" s="4" t="s">
        <v>2934</v>
      </c>
      <c r="AF912" s="4" t="s">
        <v>2934</v>
      </c>
      <c r="AG912" s="4" t="s">
        <v>2934</v>
      </c>
      <c r="AH912" s="4" t="s">
        <v>2934</v>
      </c>
      <c r="AI912" s="4" t="s">
        <v>2934</v>
      </c>
      <c r="AJ912" s="4" t="s">
        <v>2934</v>
      </c>
    </row>
    <row r="913" spans="1:36" x14ac:dyDescent="0.3">
      <c r="A913" s="1" t="s">
        <v>122</v>
      </c>
      <c r="B913" s="2">
        <v>4270741</v>
      </c>
      <c r="C913" s="3" t="s">
        <v>2935</v>
      </c>
      <c r="D913" s="4">
        <v>1590.74934796</v>
      </c>
      <c r="E913" s="3" t="s">
        <v>2976</v>
      </c>
      <c r="F913" s="3" t="s">
        <v>2977</v>
      </c>
      <c r="G913" s="3" t="s">
        <v>3076</v>
      </c>
      <c r="H913" s="3" t="s">
        <v>3076</v>
      </c>
      <c r="I913" s="3" t="s">
        <v>2979</v>
      </c>
      <c r="J913" s="4">
        <v>16.037317000000002</v>
      </c>
      <c r="K913" s="4">
        <v>-1.6936389999999999</v>
      </c>
      <c r="L913" s="4">
        <v>-8.7032509999999998</v>
      </c>
      <c r="M913" s="4">
        <v>0.46153899999999998</v>
      </c>
      <c r="N913" s="4">
        <v>26.927835051546399</v>
      </c>
      <c r="O913" s="4" t="s">
        <v>2934</v>
      </c>
      <c r="P913" s="4">
        <v>1.340587</v>
      </c>
      <c r="Q913" s="4">
        <v>12.760313</v>
      </c>
      <c r="R913" s="4" t="s">
        <v>2934</v>
      </c>
      <c r="S913" s="3" t="s">
        <v>3869</v>
      </c>
      <c r="T913" s="4">
        <v>26.12</v>
      </c>
      <c r="U913" s="4">
        <v>1590.74934796</v>
      </c>
      <c r="V913" s="10">
        <v>3118.6843469999999</v>
      </c>
      <c r="W913" s="4">
        <v>5.1301684532924998</v>
      </c>
      <c r="X913" s="4">
        <v>29.15</v>
      </c>
      <c r="Y913" s="4">
        <v>20.03</v>
      </c>
      <c r="Z913" s="4">
        <v>27.011375000000001</v>
      </c>
      <c r="AA913" s="10">
        <v>38.985074626799999</v>
      </c>
      <c r="AB913" s="10">
        <v>27.4947368421</v>
      </c>
      <c r="AC913" s="4">
        <v>6.8921349999999997</v>
      </c>
      <c r="AD913" s="4">
        <v>6.7249620687981997</v>
      </c>
      <c r="AE913" s="4">
        <v>6.7607303520097997</v>
      </c>
      <c r="AF913" s="4">
        <v>12.760313</v>
      </c>
      <c r="AG913" s="4">
        <v>12.4782812198664</v>
      </c>
      <c r="AH913" s="4">
        <v>12.006595891804</v>
      </c>
      <c r="AI913" s="4">
        <v>1.340587</v>
      </c>
      <c r="AJ913" s="4">
        <v>1.340587</v>
      </c>
    </row>
    <row r="914" spans="1:36" x14ac:dyDescent="0.3">
      <c r="A914" s="1" t="s">
        <v>1911</v>
      </c>
      <c r="B914" s="2">
        <v>4004416</v>
      </c>
      <c r="C914" s="3" t="s">
        <v>2935</v>
      </c>
      <c r="D914" s="4">
        <v>1592.8619163999999</v>
      </c>
      <c r="E914" s="3" t="s">
        <v>3031</v>
      </c>
      <c r="F914" s="3" t="s">
        <v>3031</v>
      </c>
      <c r="G914" s="3" t="s">
        <v>3115</v>
      </c>
      <c r="H914" s="3" t="s">
        <v>3161</v>
      </c>
      <c r="I914" s="3" t="s">
        <v>3610</v>
      </c>
      <c r="J914" s="4">
        <v>-37.118437</v>
      </c>
      <c r="K914" s="4">
        <v>-22.381311</v>
      </c>
      <c r="L914" s="4">
        <v>-18.833727</v>
      </c>
      <c r="M914" s="4">
        <v>2.5896409999999999</v>
      </c>
      <c r="N914" s="4" t="s">
        <v>2924</v>
      </c>
      <c r="O914" s="4" t="s">
        <v>2924</v>
      </c>
      <c r="P914" s="4">
        <v>1.075493</v>
      </c>
      <c r="Q914" s="4">
        <v>5.5107439999999999</v>
      </c>
      <c r="R914" s="4" t="s">
        <v>2924</v>
      </c>
      <c r="S914" s="3" t="s">
        <v>5651</v>
      </c>
      <c r="T914" s="4">
        <v>10.3</v>
      </c>
      <c r="U914" s="4">
        <v>1592.8619163999999</v>
      </c>
      <c r="V914" s="10">
        <v>6083.8619159999998</v>
      </c>
      <c r="W914" s="4">
        <v>0</v>
      </c>
      <c r="X914" s="4">
        <v>17.579999999999998</v>
      </c>
      <c r="Y914" s="5">
        <v>9.85</v>
      </c>
      <c r="Z914" s="4" t="s">
        <v>2924</v>
      </c>
      <c r="AA914" s="10">
        <v>9.1653319095000008</v>
      </c>
      <c r="AB914" s="10">
        <v>13.0821891709</v>
      </c>
      <c r="AC914" s="4">
        <v>0.91583000000000003</v>
      </c>
      <c r="AD914" s="4">
        <v>0.92689960357080003</v>
      </c>
      <c r="AE914" s="4">
        <v>0.92001963987089996</v>
      </c>
      <c r="AF914" s="4">
        <v>5.5107439999999999</v>
      </c>
      <c r="AG914" s="4">
        <v>5.3449794410416001</v>
      </c>
      <c r="AH914" s="4">
        <v>5.5283746963709</v>
      </c>
      <c r="AI914" s="4">
        <v>1.075493</v>
      </c>
      <c r="AJ914" s="4" t="s">
        <v>2924</v>
      </c>
    </row>
    <row r="915" spans="1:36" x14ac:dyDescent="0.3">
      <c r="A915" s="1" t="s">
        <v>337</v>
      </c>
      <c r="B915" s="2">
        <v>4812549</v>
      </c>
      <c r="C915" s="3" t="s">
        <v>2919</v>
      </c>
      <c r="D915" s="4">
        <v>1596.9921224100001</v>
      </c>
      <c r="E915" s="3" t="s">
        <v>2920</v>
      </c>
      <c r="F915" s="3" t="s">
        <v>2921</v>
      </c>
      <c r="G915" s="3" t="s">
        <v>2941</v>
      </c>
      <c r="H915" s="3" t="s">
        <v>2941</v>
      </c>
      <c r="I915" s="3" t="s">
        <v>2942</v>
      </c>
      <c r="J915" s="4">
        <v>28.714524000000001</v>
      </c>
      <c r="K915" s="4">
        <v>1.1811020000000001</v>
      </c>
      <c r="L915" s="4">
        <v>2.8</v>
      </c>
      <c r="M915" s="4">
        <v>1.8494060000000001</v>
      </c>
      <c r="N915" s="4" t="s">
        <v>2924</v>
      </c>
      <c r="O915" s="4" t="s">
        <v>2924</v>
      </c>
      <c r="P915" s="4" t="s">
        <v>2924</v>
      </c>
      <c r="Q915" s="4" t="s">
        <v>2924</v>
      </c>
      <c r="R915" s="4">
        <v>27.20656</v>
      </c>
      <c r="S915" s="3" t="s">
        <v>4082</v>
      </c>
      <c r="T915" s="5">
        <v>7.71</v>
      </c>
      <c r="U915" s="4">
        <v>1596.9921224100001</v>
      </c>
      <c r="V915" s="10">
        <v>2109.1171220000001</v>
      </c>
      <c r="W915" s="4">
        <v>0</v>
      </c>
      <c r="X915" s="4">
        <v>8.8800000000000008</v>
      </c>
      <c r="Y915" s="5">
        <v>4.03</v>
      </c>
      <c r="Z915" s="4" t="s">
        <v>2924</v>
      </c>
      <c r="AA915" s="10" t="s">
        <v>2924</v>
      </c>
      <c r="AB915" s="10" t="s">
        <v>2924</v>
      </c>
      <c r="AC915" s="4">
        <v>5.1120320000000001</v>
      </c>
      <c r="AD915" s="4">
        <v>4.0947536712407997</v>
      </c>
      <c r="AE915" s="4">
        <v>4.7266051070810002</v>
      </c>
      <c r="AF915" s="4" t="s">
        <v>2924</v>
      </c>
      <c r="AG915" s="4">
        <v>49.860571248903703</v>
      </c>
      <c r="AH915" s="4">
        <v>245.08943373423969</v>
      </c>
      <c r="AI915" s="4" t="s">
        <v>2924</v>
      </c>
      <c r="AJ915" s="4" t="s">
        <v>2924</v>
      </c>
    </row>
    <row r="916" spans="1:36" x14ac:dyDescent="0.3">
      <c r="A916" s="1" t="s">
        <v>2669</v>
      </c>
      <c r="B916" s="2">
        <v>4070588</v>
      </c>
      <c r="C916" s="3" t="s">
        <v>2919</v>
      </c>
      <c r="D916" s="4">
        <v>1597.2283784000001</v>
      </c>
      <c r="E916" s="3" t="s">
        <v>2925</v>
      </c>
      <c r="F916" s="3" t="s">
        <v>2926</v>
      </c>
      <c r="G916" s="3" t="s">
        <v>2927</v>
      </c>
      <c r="H916" s="3" t="s">
        <v>2928</v>
      </c>
      <c r="I916" s="3" t="s">
        <v>3708</v>
      </c>
      <c r="J916" s="4">
        <v>-14.041802000000001</v>
      </c>
      <c r="K916" s="4">
        <v>-9.9599139999999995</v>
      </c>
      <c r="L916" s="4">
        <v>-15.239478</v>
      </c>
      <c r="M916" s="4">
        <v>-3.1509119999999999</v>
      </c>
      <c r="N916" s="4">
        <v>19.584171999999999</v>
      </c>
      <c r="O916" s="4">
        <v>18.586887000000001</v>
      </c>
      <c r="P916" s="4">
        <v>2.6104059999999998</v>
      </c>
      <c r="Q916" s="4">
        <v>5.2020730000000004</v>
      </c>
      <c r="R916" s="4">
        <v>2.093426</v>
      </c>
      <c r="S916" s="3" t="s">
        <v>6407</v>
      </c>
      <c r="T916" s="4">
        <v>29.2</v>
      </c>
      <c r="U916" s="4">
        <v>1597.2283784000001</v>
      </c>
      <c r="V916" s="10">
        <v>3025.144378</v>
      </c>
      <c r="W916" s="4">
        <v>5.3424657534246602</v>
      </c>
      <c r="X916" s="4">
        <v>38.72</v>
      </c>
      <c r="Y916" s="4">
        <v>26.5</v>
      </c>
      <c r="Z916" s="4">
        <v>19.584171999999999</v>
      </c>
      <c r="AA916" s="10">
        <v>6.9813034953999997</v>
      </c>
      <c r="AB916" s="10">
        <v>7.6729837395000002</v>
      </c>
      <c r="AC916" s="4">
        <v>0.71022300000000005</v>
      </c>
      <c r="AD916" s="4">
        <v>0.68222105554830004</v>
      </c>
      <c r="AE916" s="4">
        <v>0.70381713255110001</v>
      </c>
      <c r="AF916" s="4">
        <v>5.2020730000000004</v>
      </c>
      <c r="AG916" s="4">
        <v>6.1347370929264002</v>
      </c>
      <c r="AH916" s="4">
        <v>6.4145723179356002</v>
      </c>
      <c r="AI916" s="4">
        <v>2.6104059999999998</v>
      </c>
      <c r="AJ916" s="4">
        <v>28.571428999999998</v>
      </c>
    </row>
    <row r="917" spans="1:36" x14ac:dyDescent="0.3">
      <c r="A917" s="1" t="s">
        <v>1535</v>
      </c>
      <c r="B917" s="2">
        <v>4120239</v>
      </c>
      <c r="C917" s="3" t="s">
        <v>2935</v>
      </c>
      <c r="D917" s="4">
        <v>1598.51935744</v>
      </c>
      <c r="E917" s="3" t="s">
        <v>2925</v>
      </c>
      <c r="F917" s="3" t="s">
        <v>2926</v>
      </c>
      <c r="G917" s="3" t="s">
        <v>3081</v>
      </c>
      <c r="H917" s="3" t="s">
        <v>3081</v>
      </c>
      <c r="I917" s="3" t="s">
        <v>3396</v>
      </c>
      <c r="J917" s="4">
        <v>-49.930264999999999</v>
      </c>
      <c r="K917" s="4">
        <v>-31.291865999999999</v>
      </c>
      <c r="L917" s="4">
        <v>-2.6440679999999999</v>
      </c>
      <c r="M917" s="4">
        <v>1.3408610000000001</v>
      </c>
      <c r="N917" s="4">
        <v>6.497738</v>
      </c>
      <c r="O917" s="4">
        <v>4.0564970000000002</v>
      </c>
      <c r="P917" s="4">
        <v>0.41902499999999998</v>
      </c>
      <c r="Q917" s="4">
        <v>5.6640639999999998</v>
      </c>
      <c r="R917" s="4">
        <v>13.622669999999999</v>
      </c>
      <c r="S917" s="3" t="s">
        <v>5276</v>
      </c>
      <c r="T917" s="4">
        <v>14.36</v>
      </c>
      <c r="U917" s="4">
        <v>1598.51935744</v>
      </c>
      <c r="V917" s="10">
        <v>9205.5193569999992</v>
      </c>
      <c r="W917" s="4">
        <v>13.9275766016713</v>
      </c>
      <c r="X917" s="4">
        <v>29.6</v>
      </c>
      <c r="Y917" s="4">
        <v>13.77</v>
      </c>
      <c r="Z917" s="4">
        <v>6.497738</v>
      </c>
      <c r="AA917" s="10">
        <v>10.657562713300001</v>
      </c>
      <c r="AB917" s="10">
        <v>10.916665399599999</v>
      </c>
      <c r="AC917" s="4">
        <v>0.54860100000000001</v>
      </c>
      <c r="AD917" s="4">
        <v>0.59072676102940003</v>
      </c>
      <c r="AE917" s="4">
        <v>0.58506856273810004</v>
      </c>
      <c r="AF917" s="4">
        <v>5.6640639999999998</v>
      </c>
      <c r="AG917" s="4">
        <v>7.4603792389967003</v>
      </c>
      <c r="AH917" s="4">
        <v>7.4104774125331998</v>
      </c>
      <c r="AI917" s="4">
        <v>0.41902499999999998</v>
      </c>
      <c r="AJ917" s="4">
        <v>0.41902499999999998</v>
      </c>
    </row>
    <row r="918" spans="1:36" x14ac:dyDescent="0.3">
      <c r="A918" s="1" t="s">
        <v>703</v>
      </c>
      <c r="B918" s="2">
        <v>4040264</v>
      </c>
      <c r="C918" s="3" t="s">
        <v>2935</v>
      </c>
      <c r="D918" s="4">
        <v>1599.7377504000001</v>
      </c>
      <c r="E918" s="3" t="s">
        <v>2945</v>
      </c>
      <c r="F918" s="3" t="s">
        <v>3021</v>
      </c>
      <c r="G918" s="3" t="s">
        <v>3027</v>
      </c>
      <c r="H918" s="3" t="s">
        <v>3238</v>
      </c>
      <c r="I918" s="3" t="s">
        <v>3234</v>
      </c>
      <c r="J918" s="4">
        <v>21.444901999999999</v>
      </c>
      <c r="K918" s="4">
        <v>9.7974370000000004</v>
      </c>
      <c r="L918" s="4">
        <v>-2.227131</v>
      </c>
      <c r="M918" s="4">
        <v>1.7624519999999999</v>
      </c>
      <c r="N918" s="4">
        <v>27.381443000000001</v>
      </c>
      <c r="O918" s="4">
        <v>18.216735</v>
      </c>
      <c r="P918" s="4">
        <v>3.0200689999999999</v>
      </c>
      <c r="Q918" s="4">
        <v>14.604920999999999</v>
      </c>
      <c r="R918" s="4">
        <v>21.767869999999998</v>
      </c>
      <c r="S918" s="3" t="s">
        <v>4446</v>
      </c>
      <c r="T918" s="4">
        <v>53.12</v>
      </c>
      <c r="U918" s="4">
        <v>1599.7377504000001</v>
      </c>
      <c r="V918" s="10">
        <v>1636.3207500000001</v>
      </c>
      <c r="W918" s="4">
        <v>0.30120481927710802</v>
      </c>
      <c r="X918" s="4">
        <v>59.68</v>
      </c>
      <c r="Y918" s="4">
        <v>40.090000000000003</v>
      </c>
      <c r="Z918" s="4">
        <v>27.381443000000001</v>
      </c>
      <c r="AA918" s="10">
        <v>22.798283261800002</v>
      </c>
      <c r="AB918" s="10">
        <v>24.366972477000001</v>
      </c>
      <c r="AC918" s="4">
        <v>3.1895229999999999</v>
      </c>
      <c r="AD918" s="4">
        <v>2.9926820770556</v>
      </c>
      <c r="AE918" s="4">
        <v>3.1398870744904999</v>
      </c>
      <c r="AF918" s="4">
        <v>14.604920999999999</v>
      </c>
      <c r="AG918" s="4">
        <v>13.3174961341255</v>
      </c>
      <c r="AH918" s="4">
        <v>14.7352563756214</v>
      </c>
      <c r="AI918" s="4">
        <v>3.0200689999999999</v>
      </c>
      <c r="AJ918" s="4">
        <v>10.334630000000001</v>
      </c>
    </row>
    <row r="919" spans="1:36" x14ac:dyDescent="0.3">
      <c r="A919" s="1" t="s">
        <v>2603</v>
      </c>
      <c r="B919" s="2">
        <v>4121353</v>
      </c>
      <c r="C919" s="3" t="s">
        <v>2935</v>
      </c>
      <c r="D919" s="4">
        <v>1599.7778491900001</v>
      </c>
      <c r="E919" s="3" t="s">
        <v>3031</v>
      </c>
      <c r="F919" s="3" t="s">
        <v>3031</v>
      </c>
      <c r="G919" s="3" t="s">
        <v>3032</v>
      </c>
      <c r="H919" s="3" t="s">
        <v>3033</v>
      </c>
      <c r="I919" s="3" t="s">
        <v>3411</v>
      </c>
      <c r="J919" s="4">
        <v>-28.460452</v>
      </c>
      <c r="K919" s="4">
        <v>-30.137930999999998</v>
      </c>
      <c r="L919" s="4">
        <v>-16.072908000000002</v>
      </c>
      <c r="M919" s="4">
        <v>-1.554908</v>
      </c>
      <c r="N919" s="4">
        <v>38.082706999999999</v>
      </c>
      <c r="O919" s="4">
        <v>266.57894700000003</v>
      </c>
      <c r="P919" s="4">
        <v>0.83622300000000005</v>
      </c>
      <c r="Q919" s="5">
        <v>8.9185789999999994</v>
      </c>
      <c r="R919" s="4">
        <v>47.183698999999997</v>
      </c>
      <c r="S919" s="3" t="s">
        <v>6341</v>
      </c>
      <c r="T919" s="5">
        <v>10.130000000000001</v>
      </c>
      <c r="U919" s="4">
        <v>1599.7778491900001</v>
      </c>
      <c r="V919" s="10">
        <v>4405.7778490000001</v>
      </c>
      <c r="W919" s="4">
        <v>4.9358341559723602</v>
      </c>
      <c r="X919" s="4">
        <v>20.7</v>
      </c>
      <c r="Y919" s="4">
        <v>9.9949999999999992</v>
      </c>
      <c r="Z919" s="4">
        <v>38.082706999999999</v>
      </c>
      <c r="AA919" s="10">
        <v>11.799650553199999</v>
      </c>
      <c r="AB919" s="10" t="s">
        <v>2924</v>
      </c>
      <c r="AC919" s="4">
        <v>1.4285920000000001</v>
      </c>
      <c r="AD919" s="4">
        <v>1.4763018152023</v>
      </c>
      <c r="AE919" s="4">
        <v>1.4232367050204999</v>
      </c>
      <c r="AF919" s="5">
        <v>8.9185789999999994</v>
      </c>
      <c r="AG919" s="4">
        <v>6.3781942329010004</v>
      </c>
      <c r="AH919" s="4">
        <v>7.8331329981747002</v>
      </c>
      <c r="AI919" s="4">
        <v>0.83622300000000005</v>
      </c>
      <c r="AJ919" s="4">
        <v>0.96018999999999999</v>
      </c>
    </row>
    <row r="920" spans="1:36" x14ac:dyDescent="0.3">
      <c r="A920" s="1" t="s">
        <v>1254</v>
      </c>
      <c r="B920" s="2">
        <v>103363</v>
      </c>
      <c r="C920" s="3" t="s">
        <v>2935</v>
      </c>
      <c r="D920" s="4">
        <v>1600.15864814</v>
      </c>
      <c r="E920" s="3" t="s">
        <v>2930</v>
      </c>
      <c r="F920" s="3" t="s">
        <v>2957</v>
      </c>
      <c r="G920" s="3" t="s">
        <v>2957</v>
      </c>
      <c r="H920" s="3" t="s">
        <v>3129</v>
      </c>
      <c r="I920" s="3" t="s">
        <v>3125</v>
      </c>
      <c r="J920" s="4">
        <v>20.061161999999999</v>
      </c>
      <c r="K920" s="4">
        <v>10.498170999999999</v>
      </c>
      <c r="L920" s="4">
        <v>-6.1663480000000002</v>
      </c>
      <c r="M920" s="4">
        <v>-0.708144</v>
      </c>
      <c r="N920" s="4">
        <v>15.6414342629482</v>
      </c>
      <c r="O920" s="4">
        <v>4.4853189999999996</v>
      </c>
      <c r="P920" s="4">
        <v>1.2423660000000001</v>
      </c>
      <c r="Q920" s="4">
        <v>11.431006999999999</v>
      </c>
      <c r="R920" s="4">
        <v>5.9447869999999998</v>
      </c>
      <c r="S920" s="3" t="s">
        <v>4996</v>
      </c>
      <c r="T920" s="4">
        <v>39.26</v>
      </c>
      <c r="U920" s="4">
        <v>1600.15864814</v>
      </c>
      <c r="V920" s="10">
        <v>2152.4586479999998</v>
      </c>
      <c r="W920" s="4">
        <v>3.4640855832908799</v>
      </c>
      <c r="X920" s="4">
        <v>43.26</v>
      </c>
      <c r="Y920" s="4">
        <v>31.81</v>
      </c>
      <c r="Z920" s="4">
        <v>15.58555</v>
      </c>
      <c r="AA920" s="10">
        <v>11.0203508771</v>
      </c>
      <c r="AB920" s="10">
        <v>15.487179487100001</v>
      </c>
      <c r="AC920" s="4">
        <v>1.354514</v>
      </c>
      <c r="AD920" s="4">
        <v>1.2603692750908</v>
      </c>
      <c r="AE920" s="4">
        <v>1.3414857814140999</v>
      </c>
      <c r="AF920" s="4">
        <v>11.431006999999999</v>
      </c>
      <c r="AG920" s="4" t="s">
        <v>2934</v>
      </c>
      <c r="AH920" s="4" t="s">
        <v>2934</v>
      </c>
      <c r="AI920" s="4">
        <v>1.2423660000000001</v>
      </c>
      <c r="AJ920" s="4">
        <v>1.489773</v>
      </c>
    </row>
    <row r="921" spans="1:36" x14ac:dyDescent="0.3">
      <c r="A921" s="1" t="s">
        <v>2859</v>
      </c>
      <c r="B921" s="2">
        <v>4977010</v>
      </c>
      <c r="C921" s="3" t="s">
        <v>2935</v>
      </c>
      <c r="D921" s="4">
        <v>1601.1976399499999</v>
      </c>
      <c r="E921" s="3" t="s">
        <v>3093</v>
      </c>
      <c r="F921" s="3" t="s">
        <v>3093</v>
      </c>
      <c r="G921" s="3" t="s">
        <v>3094</v>
      </c>
      <c r="H921" s="3" t="s">
        <v>3299</v>
      </c>
      <c r="I921" s="3" t="s">
        <v>3378</v>
      </c>
      <c r="J921" s="4">
        <v>21.027217</v>
      </c>
      <c r="K921" s="4">
        <v>-10.516066</v>
      </c>
      <c r="L921" s="4">
        <v>-5.3877829999999998</v>
      </c>
      <c r="M921" s="4">
        <v>2.6051359999999999</v>
      </c>
      <c r="N921" s="4">
        <v>12.308036</v>
      </c>
      <c r="O921" s="4">
        <v>22.233871000000001</v>
      </c>
      <c r="P921" s="4">
        <v>0.78350600000000004</v>
      </c>
      <c r="Q921" s="4">
        <v>5.9299650000000002</v>
      </c>
      <c r="R921" s="4">
        <v>25.536763000000001</v>
      </c>
      <c r="S921" s="3" t="s">
        <v>6597</v>
      </c>
      <c r="T921" s="4">
        <v>27.57</v>
      </c>
      <c r="U921" s="4">
        <v>1601.1976399499999</v>
      </c>
      <c r="V921" s="10">
        <v>2116.9976390000002</v>
      </c>
      <c r="W921" s="4">
        <v>2.4664490388103002</v>
      </c>
      <c r="X921" s="4">
        <v>31.704999999999998</v>
      </c>
      <c r="Y921" s="4">
        <v>21.21</v>
      </c>
      <c r="Z921" s="4">
        <v>12.308036</v>
      </c>
      <c r="AA921" s="10">
        <v>11.6402786573</v>
      </c>
      <c r="AB921" s="10">
        <v>12.963929523599999</v>
      </c>
      <c r="AC921" s="4">
        <v>4.7669000000000003E-2</v>
      </c>
      <c r="AD921" s="4">
        <v>4.7118625067999999E-2</v>
      </c>
      <c r="AE921" s="4">
        <v>4.8932297114800002E-2</v>
      </c>
      <c r="AF921" s="4">
        <v>5.9299650000000002</v>
      </c>
      <c r="AG921" s="4">
        <v>5.4323150977215002</v>
      </c>
      <c r="AH921" s="4">
        <v>5.8762653630021999</v>
      </c>
      <c r="AI921" s="4">
        <v>0.78350600000000004</v>
      </c>
      <c r="AJ921" s="4">
        <v>2.685826</v>
      </c>
    </row>
    <row r="922" spans="1:36" x14ac:dyDescent="0.3">
      <c r="A922" s="1" t="s">
        <v>236</v>
      </c>
      <c r="B922" s="2">
        <v>5048673</v>
      </c>
      <c r="C922" s="3" t="s">
        <v>2956</v>
      </c>
      <c r="D922" s="4">
        <v>1607.20744704</v>
      </c>
      <c r="E922" s="3" t="s">
        <v>2920</v>
      </c>
      <c r="F922" s="3" t="s">
        <v>2960</v>
      </c>
      <c r="G922" s="3" t="s">
        <v>2973</v>
      </c>
      <c r="H922" s="3" t="s">
        <v>3004</v>
      </c>
      <c r="I922" s="3" t="s">
        <v>3190</v>
      </c>
      <c r="J922" s="4">
        <v>-14.569191</v>
      </c>
      <c r="K922" s="4">
        <v>-42.119228999999997</v>
      </c>
      <c r="L922" s="4">
        <v>-23.658422999999999</v>
      </c>
      <c r="M922" s="4">
        <v>-2.9080119999999998</v>
      </c>
      <c r="N922" s="4">
        <v>25.149885000000001</v>
      </c>
      <c r="O922" s="4">
        <v>22.138024000000001</v>
      </c>
      <c r="P922" s="4">
        <v>2.218756</v>
      </c>
      <c r="Q922" s="4">
        <v>12.185203</v>
      </c>
      <c r="R922" s="4">
        <v>10.806581</v>
      </c>
      <c r="S922" s="3" t="s">
        <v>3983</v>
      </c>
      <c r="T922" s="4">
        <v>32.72</v>
      </c>
      <c r="U922" s="4">
        <v>1607.20744704</v>
      </c>
      <c r="V922" s="10">
        <v>1535.323447</v>
      </c>
      <c r="W922" s="4">
        <v>0</v>
      </c>
      <c r="X922" s="4">
        <v>63.2</v>
      </c>
      <c r="Y922" s="4">
        <v>32.21</v>
      </c>
      <c r="Z922" s="4">
        <v>25.149885000000001</v>
      </c>
      <c r="AA922" s="10">
        <v>26.5239948119</v>
      </c>
      <c r="AB922" s="10">
        <v>28.474706071699998</v>
      </c>
      <c r="AC922" s="4">
        <v>0.89140299999999995</v>
      </c>
      <c r="AD922" s="4">
        <v>0.59555134516399999</v>
      </c>
      <c r="AE922" s="4">
        <v>0.7728622128582</v>
      </c>
      <c r="AF922" s="4">
        <v>12.185203</v>
      </c>
      <c r="AG922" s="4">
        <v>8.0406622381639998</v>
      </c>
      <c r="AH922" s="4">
        <v>9.0030168529702994</v>
      </c>
      <c r="AI922" s="4">
        <v>2.218756</v>
      </c>
      <c r="AJ922" s="4">
        <v>8.4134740000000008</v>
      </c>
    </row>
    <row r="923" spans="1:36" x14ac:dyDescent="0.3">
      <c r="A923" s="1" t="s">
        <v>1976</v>
      </c>
      <c r="B923" s="2">
        <v>5210347</v>
      </c>
      <c r="C923" s="3" t="s">
        <v>2935</v>
      </c>
      <c r="D923" s="4">
        <v>1607.4649337599999</v>
      </c>
      <c r="E923" s="3" t="s">
        <v>2945</v>
      </c>
      <c r="F923" s="3" t="s">
        <v>2946</v>
      </c>
      <c r="G923" s="3" t="s">
        <v>2947</v>
      </c>
      <c r="H923" s="3" t="s">
        <v>2989</v>
      </c>
      <c r="I923" s="3" t="s">
        <v>2949</v>
      </c>
      <c r="J923" s="4">
        <v>-22.980561999999999</v>
      </c>
      <c r="K923" s="4">
        <v>-3.5173160000000001</v>
      </c>
      <c r="L923" s="4">
        <v>-15.13565</v>
      </c>
      <c r="M923" s="4">
        <v>-3.5694970000000001</v>
      </c>
      <c r="N923" s="4" t="s">
        <v>2924</v>
      </c>
      <c r="O923" s="4">
        <v>16.601489999999998</v>
      </c>
      <c r="P923" s="4">
        <v>14.390637999999999</v>
      </c>
      <c r="Q923" s="4" t="s">
        <v>2924</v>
      </c>
      <c r="R923" s="4">
        <v>11.069955</v>
      </c>
      <c r="S923" s="3" t="s">
        <v>5716</v>
      </c>
      <c r="T923" s="4">
        <v>17.829999999999998</v>
      </c>
      <c r="U923" s="4">
        <v>1607.4649337599999</v>
      </c>
      <c r="V923" s="10">
        <v>1541.493933</v>
      </c>
      <c r="W923" s="4">
        <v>0</v>
      </c>
      <c r="X923" s="4">
        <v>26.7</v>
      </c>
      <c r="Y923" s="4">
        <v>16.46</v>
      </c>
      <c r="Z923" s="4" t="s">
        <v>2924</v>
      </c>
      <c r="AA923" s="10">
        <v>21.580731057800001</v>
      </c>
      <c r="AB923" s="10">
        <v>22.522863928</v>
      </c>
      <c r="AC923" s="4">
        <v>3.3718180000000002</v>
      </c>
      <c r="AD923" s="4">
        <v>3.0964058310281999</v>
      </c>
      <c r="AE923" s="4">
        <v>3.3105890773497002</v>
      </c>
      <c r="AF923" s="4" t="s">
        <v>2924</v>
      </c>
      <c r="AG923" s="4">
        <v>16.3996392703488</v>
      </c>
      <c r="AH923" s="4">
        <v>15.329488164126699</v>
      </c>
      <c r="AI923" s="4">
        <v>14.390637999999999</v>
      </c>
      <c r="AJ923" s="4" t="s">
        <v>2924</v>
      </c>
    </row>
    <row r="924" spans="1:36" x14ac:dyDescent="0.3">
      <c r="A924" s="1" t="s">
        <v>1641</v>
      </c>
      <c r="B924" s="2">
        <v>110708330</v>
      </c>
      <c r="C924" s="3" t="s">
        <v>2935</v>
      </c>
      <c r="D924" s="4">
        <v>1611.7121212500001</v>
      </c>
      <c r="E924" s="3" t="s">
        <v>3102</v>
      </c>
      <c r="F924" s="3" t="s">
        <v>3103</v>
      </c>
      <c r="G924" s="3" t="s">
        <v>3196</v>
      </c>
      <c r="H924" s="3" t="s">
        <v>3197</v>
      </c>
      <c r="I924" s="3" t="s">
        <v>3570</v>
      </c>
      <c r="J924" s="4">
        <v>4.5926390000000001</v>
      </c>
      <c r="K924" s="4">
        <v>-21.096346</v>
      </c>
      <c r="L924" s="4">
        <v>-9.2521830000000005</v>
      </c>
      <c r="M924" s="4">
        <v>-0.449102</v>
      </c>
      <c r="N924" s="5">
        <v>9.0921520000000005</v>
      </c>
      <c r="O924" s="4">
        <v>28.443114000000001</v>
      </c>
      <c r="P924" s="4" t="s">
        <v>2924</v>
      </c>
      <c r="Q924" s="4">
        <v>11.681941999999999</v>
      </c>
      <c r="R924" s="4">
        <v>34.027585000000002</v>
      </c>
      <c r="S924" s="3" t="s">
        <v>5382</v>
      </c>
      <c r="T924" s="4">
        <v>33.25</v>
      </c>
      <c r="U924" s="4">
        <v>1611.7121212500001</v>
      </c>
      <c r="V924" s="10">
        <v>2719.7781209999998</v>
      </c>
      <c r="W924" s="4">
        <v>0</v>
      </c>
      <c r="X924" s="4">
        <v>44.14</v>
      </c>
      <c r="Y924" s="4">
        <v>30.1</v>
      </c>
      <c r="Z924" s="5">
        <v>9.0921520000000005</v>
      </c>
      <c r="AA924" s="10">
        <v>19.728254420300001</v>
      </c>
      <c r="AB924" s="10">
        <v>17.358573307899999</v>
      </c>
      <c r="AC924" s="4">
        <v>2.84565</v>
      </c>
      <c r="AD924" s="4">
        <v>2.8136860173019</v>
      </c>
      <c r="AE924" s="4">
        <v>2.8371516818812998</v>
      </c>
      <c r="AF924" s="4">
        <v>11.681941999999999</v>
      </c>
      <c r="AG924" s="4">
        <v>12.8751281511133</v>
      </c>
      <c r="AH924" s="4">
        <v>13.276988686594599</v>
      </c>
      <c r="AI924" s="4" t="s">
        <v>2924</v>
      </c>
      <c r="AJ924" s="4" t="s">
        <v>2924</v>
      </c>
    </row>
    <row r="925" spans="1:36" x14ac:dyDescent="0.3">
      <c r="A925" s="1" t="s">
        <v>2647</v>
      </c>
      <c r="B925" s="2">
        <v>4204677</v>
      </c>
      <c r="C925" s="3" t="s">
        <v>2935</v>
      </c>
      <c r="D925" s="4">
        <v>1612.42292718</v>
      </c>
      <c r="E925" s="3" t="s">
        <v>3006</v>
      </c>
      <c r="F925" s="3" t="s">
        <v>3070</v>
      </c>
      <c r="G925" s="3" t="s">
        <v>3070</v>
      </c>
      <c r="H925" s="3" t="s">
        <v>3620</v>
      </c>
      <c r="I925" s="3" t="s">
        <v>3663</v>
      </c>
      <c r="J925" s="4">
        <v>65.804067000000003</v>
      </c>
      <c r="K925" s="4">
        <v>60.848775000000003</v>
      </c>
      <c r="L925" s="4">
        <v>8.8592230000000001</v>
      </c>
      <c r="M925" s="5">
        <v>3.9799069999999999</v>
      </c>
      <c r="N925" s="4" t="s">
        <v>2924</v>
      </c>
      <c r="O925" s="4">
        <v>20.795981000000001</v>
      </c>
      <c r="P925" s="4">
        <v>0.991927</v>
      </c>
      <c r="Q925" s="4">
        <v>6.1366110000000003</v>
      </c>
      <c r="R925" s="4">
        <v>17.449750999999999</v>
      </c>
      <c r="S925" s="3" t="s">
        <v>6385</v>
      </c>
      <c r="T925" s="4">
        <v>26.91</v>
      </c>
      <c r="U925" s="4">
        <v>1612.42292718</v>
      </c>
      <c r="V925" s="10">
        <v>5409.4229269999996</v>
      </c>
      <c r="W925" s="4">
        <v>0</v>
      </c>
      <c r="X925" s="4">
        <v>32.200000000000003</v>
      </c>
      <c r="Y925" s="4">
        <v>8.58</v>
      </c>
      <c r="Z925" s="4" t="s">
        <v>2924</v>
      </c>
      <c r="AA925" s="10">
        <v>31.782213298599999</v>
      </c>
      <c r="AB925" s="10">
        <v>34.523458247199997</v>
      </c>
      <c r="AC925" s="4">
        <v>0.17283100000000001</v>
      </c>
      <c r="AD925" s="4">
        <v>0.1740676593046</v>
      </c>
      <c r="AE925" s="4">
        <v>0.17389370686300001</v>
      </c>
      <c r="AF925" s="4">
        <v>6.1366110000000003</v>
      </c>
      <c r="AG925" s="4">
        <v>9.4811520127513003</v>
      </c>
      <c r="AH925" s="4">
        <v>9.6222705203422993</v>
      </c>
      <c r="AI925" s="4">
        <v>0.991927</v>
      </c>
      <c r="AJ925" s="4">
        <v>1.6532530000000001</v>
      </c>
    </row>
    <row r="926" spans="1:36" x14ac:dyDescent="0.3">
      <c r="A926" s="1" t="s">
        <v>752</v>
      </c>
      <c r="B926" s="2">
        <v>4094000</v>
      </c>
      <c r="C926" s="3" t="s">
        <v>2935</v>
      </c>
      <c r="D926" s="4">
        <v>1613.11315332</v>
      </c>
      <c r="E926" s="3" t="s">
        <v>2945</v>
      </c>
      <c r="F926" s="3" t="s">
        <v>3021</v>
      </c>
      <c r="G926" s="3" t="s">
        <v>3157</v>
      </c>
      <c r="H926" s="3" t="s">
        <v>3157</v>
      </c>
      <c r="I926" s="3" t="s">
        <v>3366</v>
      </c>
      <c r="J926" s="4">
        <v>48.324697999999998</v>
      </c>
      <c r="K926" s="4">
        <v>-0.41743999999999998</v>
      </c>
      <c r="L926" s="4">
        <v>-7.715452</v>
      </c>
      <c r="M926" s="4">
        <v>-2.0975830000000002</v>
      </c>
      <c r="N926" s="4" t="s">
        <v>2924</v>
      </c>
      <c r="O926" s="4">
        <v>22.134021000000001</v>
      </c>
      <c r="P926" s="4">
        <v>1.512931</v>
      </c>
      <c r="Q926" s="4">
        <v>6.067094</v>
      </c>
      <c r="R926" s="4">
        <v>9.1518320000000006</v>
      </c>
      <c r="S926" s="3" t="s">
        <v>4495</v>
      </c>
      <c r="T926" s="4">
        <v>42.94</v>
      </c>
      <c r="U926" s="4">
        <v>1613.11315332</v>
      </c>
      <c r="V926" s="10">
        <v>2460.8131530000001</v>
      </c>
      <c r="W926" s="4">
        <v>0</v>
      </c>
      <c r="X926" s="4">
        <v>51.81</v>
      </c>
      <c r="Y926" s="4">
        <v>27.51</v>
      </c>
      <c r="Z926" s="4" t="s">
        <v>2924</v>
      </c>
      <c r="AA926" s="10">
        <v>9.7369614511999991</v>
      </c>
      <c r="AB926" s="10">
        <v>11.543010752600001</v>
      </c>
      <c r="AC926" s="4">
        <v>0.64775300000000002</v>
      </c>
      <c r="AD926" s="4">
        <v>0.64965103434619997</v>
      </c>
      <c r="AE926" s="4">
        <v>0.65611186290190004</v>
      </c>
      <c r="AF926" s="4">
        <v>6.067094</v>
      </c>
      <c r="AG926" s="4">
        <v>5.4751655423295</v>
      </c>
      <c r="AH926" s="4">
        <v>5.4684736733332997</v>
      </c>
      <c r="AI926" s="4">
        <v>1.512931</v>
      </c>
      <c r="AJ926" s="4" t="s">
        <v>2924</v>
      </c>
    </row>
    <row r="927" spans="1:36" x14ac:dyDescent="0.3">
      <c r="A927" s="1" t="s">
        <v>1066</v>
      </c>
      <c r="B927" s="2">
        <v>6617593</v>
      </c>
      <c r="C927" s="3" t="s">
        <v>2919</v>
      </c>
      <c r="D927" s="4">
        <v>1615.9194698700001</v>
      </c>
      <c r="E927" s="3" t="s">
        <v>2936</v>
      </c>
      <c r="F927" s="3" t="s">
        <v>3056</v>
      </c>
      <c r="G927" s="3" t="s">
        <v>3064</v>
      </c>
      <c r="H927" s="3" t="s">
        <v>3064</v>
      </c>
      <c r="I927" s="3" t="s">
        <v>3058</v>
      </c>
      <c r="J927" s="4">
        <v>31.318681000000002</v>
      </c>
      <c r="K927" s="4">
        <v>48.140495999999999</v>
      </c>
      <c r="L927" s="4">
        <v>26.010545</v>
      </c>
      <c r="M927" s="4">
        <v>6.2222220000000004</v>
      </c>
      <c r="N927" s="4" t="s">
        <v>2924</v>
      </c>
      <c r="O927" s="4" t="s">
        <v>2924</v>
      </c>
      <c r="P927" s="4">
        <v>2.932515</v>
      </c>
      <c r="Q927" s="4">
        <v>7.2248549999999998</v>
      </c>
      <c r="R927" s="4" t="s">
        <v>2924</v>
      </c>
      <c r="S927" s="3" t="s">
        <v>4808</v>
      </c>
      <c r="T927" s="5">
        <v>7.17</v>
      </c>
      <c r="U927" s="4">
        <v>1615.9194698700001</v>
      </c>
      <c r="V927" s="10">
        <v>5266.9194690000004</v>
      </c>
      <c r="W927" s="4">
        <v>0</v>
      </c>
      <c r="X927" s="4">
        <v>8.33</v>
      </c>
      <c r="Y927" s="4">
        <v>2.79</v>
      </c>
      <c r="Z927" s="4" t="s">
        <v>2924</v>
      </c>
      <c r="AA927" s="10">
        <v>19.2638366469</v>
      </c>
      <c r="AB927" s="10">
        <v>182.21092757299999</v>
      </c>
      <c r="AC927" s="4">
        <v>1.437478</v>
      </c>
      <c r="AD927" s="4">
        <v>1.2858935296105001</v>
      </c>
      <c r="AE927" s="4">
        <v>1.4090012896985999</v>
      </c>
      <c r="AF927" s="4">
        <v>7.2248549999999998</v>
      </c>
      <c r="AG927" s="4">
        <v>6.6669866696203002</v>
      </c>
      <c r="AH927" s="4">
        <v>7.3560327779329997</v>
      </c>
      <c r="AI927" s="4">
        <v>2.932515</v>
      </c>
      <c r="AJ927" s="4">
        <v>3.0838709999999998</v>
      </c>
    </row>
    <row r="928" spans="1:36" x14ac:dyDescent="0.3">
      <c r="A928" s="1" t="s">
        <v>88</v>
      </c>
      <c r="B928" s="2">
        <v>4994472</v>
      </c>
      <c r="C928" s="3" t="s">
        <v>2919</v>
      </c>
      <c r="D928" s="4">
        <v>1615.9773438300001</v>
      </c>
      <c r="E928" s="3" t="s">
        <v>2936</v>
      </c>
      <c r="F928" s="3" t="s">
        <v>3056</v>
      </c>
      <c r="G928" s="3" t="s">
        <v>3064</v>
      </c>
      <c r="H928" s="3" t="s">
        <v>3064</v>
      </c>
      <c r="I928" s="3" t="s">
        <v>3065</v>
      </c>
      <c r="J928" s="4">
        <v>10.289311</v>
      </c>
      <c r="K928" s="4">
        <v>72.230624000000006</v>
      </c>
      <c r="L928" s="4">
        <v>12.453715000000001</v>
      </c>
      <c r="M928" s="4">
        <v>7.860779</v>
      </c>
      <c r="N928" s="4" t="s">
        <v>2924</v>
      </c>
      <c r="O928" s="4" t="s">
        <v>2924</v>
      </c>
      <c r="P928" s="4">
        <v>1.2444170000000001</v>
      </c>
      <c r="Q928" s="4">
        <v>10.666442</v>
      </c>
      <c r="R928" s="4" t="s">
        <v>2924</v>
      </c>
      <c r="S928" s="3" t="s">
        <v>3835</v>
      </c>
      <c r="T928" s="4">
        <v>91.11</v>
      </c>
      <c r="U928" s="4">
        <v>1615.9773438300001</v>
      </c>
      <c r="V928" s="10">
        <v>3133.4273429999998</v>
      </c>
      <c r="W928" s="4">
        <v>0</v>
      </c>
      <c r="X928" s="4">
        <v>94.45</v>
      </c>
      <c r="Y928" s="4">
        <v>36.085000000000001</v>
      </c>
      <c r="Z928" s="4" t="s">
        <v>2924</v>
      </c>
      <c r="AA928" s="10">
        <v>15.030189052700001</v>
      </c>
      <c r="AB928" s="10">
        <v>59.797589981800002</v>
      </c>
      <c r="AC928" s="4">
        <v>1.2554369999999999</v>
      </c>
      <c r="AD928" s="4">
        <v>1.1496861260249001</v>
      </c>
      <c r="AE928" s="4">
        <v>1.2511172996082001</v>
      </c>
      <c r="AF928" s="4">
        <v>10.666442</v>
      </c>
      <c r="AG928" s="4">
        <v>6.2162765732891003</v>
      </c>
      <c r="AH928" s="4">
        <v>8.3268859737867</v>
      </c>
      <c r="AI928" s="4">
        <v>1.2444170000000001</v>
      </c>
      <c r="AJ928" s="4">
        <v>1.2444170000000001</v>
      </c>
    </row>
    <row r="929" spans="1:36" x14ac:dyDescent="0.3">
      <c r="A929" s="1" t="s">
        <v>1879</v>
      </c>
      <c r="B929" s="2">
        <v>5721190</v>
      </c>
      <c r="C929" s="3" t="s">
        <v>2935</v>
      </c>
      <c r="D929" s="4">
        <v>1616.5453878599999</v>
      </c>
      <c r="E929" s="3" t="s">
        <v>2930</v>
      </c>
      <c r="F929" s="3" t="s">
        <v>2953</v>
      </c>
      <c r="G929" s="3" t="s">
        <v>2954</v>
      </c>
      <c r="H929" s="3" t="s">
        <v>2955</v>
      </c>
      <c r="I929" s="3"/>
      <c r="J929" s="4">
        <v>0.72137099999999998</v>
      </c>
      <c r="K929" s="4">
        <v>-5.738397</v>
      </c>
      <c r="L929" s="4">
        <v>-3.7068970000000001</v>
      </c>
      <c r="M929" s="4">
        <v>0.44963999999999998</v>
      </c>
      <c r="N929" s="4">
        <v>10.547686000000001</v>
      </c>
      <c r="O929" s="4">
        <v>16.330409</v>
      </c>
      <c r="P929" s="4">
        <v>0.87566600000000006</v>
      </c>
      <c r="Q929" s="4" t="s">
        <v>2934</v>
      </c>
      <c r="R929" s="4">
        <v>29.285364999999999</v>
      </c>
      <c r="S929" s="3" t="s">
        <v>5619</v>
      </c>
      <c r="T929" s="4">
        <v>11.17</v>
      </c>
      <c r="U929" s="4">
        <v>1616.5453878599999</v>
      </c>
      <c r="V929" s="10">
        <v>2803.4008469999999</v>
      </c>
      <c r="W929" s="4">
        <v>7.8961504028648202</v>
      </c>
      <c r="X929" s="5">
        <v>12.03</v>
      </c>
      <c r="Y929" s="4">
        <v>10.6</v>
      </c>
      <c r="Z929" s="4">
        <v>10.547686000000001</v>
      </c>
      <c r="AA929" s="10" t="s">
        <v>2934</v>
      </c>
      <c r="AB929" s="10" t="s">
        <v>2934</v>
      </c>
      <c r="AC929" s="4">
        <v>20.746661</v>
      </c>
      <c r="AD929" s="4" t="s">
        <v>2934</v>
      </c>
      <c r="AE929" s="4" t="s">
        <v>2934</v>
      </c>
      <c r="AF929" s="4" t="s">
        <v>2934</v>
      </c>
      <c r="AG929" s="4" t="s">
        <v>2934</v>
      </c>
      <c r="AH929" s="4" t="s">
        <v>2934</v>
      </c>
      <c r="AI929" s="4">
        <v>0.87566600000000006</v>
      </c>
      <c r="AJ929" s="4">
        <v>0.87566600000000006</v>
      </c>
    </row>
    <row r="930" spans="1:36" x14ac:dyDescent="0.3">
      <c r="A930" s="1" t="s">
        <v>1119</v>
      </c>
      <c r="B930" s="2">
        <v>10976234</v>
      </c>
      <c r="C930" s="3" t="s">
        <v>2935</v>
      </c>
      <c r="D930" s="4">
        <v>1617.37074912</v>
      </c>
      <c r="E930" s="3" t="s">
        <v>2930</v>
      </c>
      <c r="F930" s="3" t="s">
        <v>2953</v>
      </c>
      <c r="G930" s="3" t="s">
        <v>2953</v>
      </c>
      <c r="H930" s="3" t="s">
        <v>3040</v>
      </c>
      <c r="I930" s="3" t="s">
        <v>3211</v>
      </c>
      <c r="J930" s="4">
        <v>42.071882000000002</v>
      </c>
      <c r="K930" s="4">
        <v>26.792452999999998</v>
      </c>
      <c r="L930" s="4">
        <v>10.526316</v>
      </c>
      <c r="M930" s="4">
        <v>8.2125599999999999</v>
      </c>
      <c r="N930" s="4">
        <v>32.048681000000002</v>
      </c>
      <c r="O930" s="4">
        <v>13.098157</v>
      </c>
      <c r="P930" s="4">
        <v>15.331175999999999</v>
      </c>
      <c r="Q930" s="4">
        <v>13.447581</v>
      </c>
      <c r="R930" s="4">
        <v>18.430878</v>
      </c>
      <c r="S930" s="3" t="s">
        <v>4861</v>
      </c>
      <c r="T930" s="4">
        <v>6.72</v>
      </c>
      <c r="U930" s="4">
        <v>1617.37074912</v>
      </c>
      <c r="V930" s="10">
        <v>2177.8001490000001</v>
      </c>
      <c r="W930" s="4">
        <v>0</v>
      </c>
      <c r="X930" s="5">
        <v>6.8929</v>
      </c>
      <c r="Y930" s="5">
        <v>4.0999999999999996</v>
      </c>
      <c r="Z930" s="4">
        <v>32.048681000000002</v>
      </c>
      <c r="AA930" s="10" t="s">
        <v>2924</v>
      </c>
      <c r="AB930" s="10" t="s">
        <v>2934</v>
      </c>
      <c r="AC930" s="4">
        <v>4.2049789999999998</v>
      </c>
      <c r="AD930" s="4">
        <v>4.5530355703516001</v>
      </c>
      <c r="AE930" s="4">
        <v>4.2098262575099001</v>
      </c>
      <c r="AF930" s="4">
        <v>13.447581</v>
      </c>
      <c r="AG930" s="4" t="s">
        <v>2934</v>
      </c>
      <c r="AH930" s="4" t="s">
        <v>2934</v>
      </c>
      <c r="AI930" s="4">
        <v>15.331175999999999</v>
      </c>
      <c r="AJ930" s="4" t="s">
        <v>2924</v>
      </c>
    </row>
    <row r="931" spans="1:36" x14ac:dyDescent="0.3">
      <c r="A931" s="1" t="s">
        <v>2209</v>
      </c>
      <c r="B931" s="2">
        <v>21466716</v>
      </c>
      <c r="C931" s="3" t="s">
        <v>2935</v>
      </c>
      <c r="D931" s="4">
        <v>1618.7711085000001</v>
      </c>
      <c r="E931" s="3" t="s">
        <v>2930</v>
      </c>
      <c r="F931" s="3" t="s">
        <v>2953</v>
      </c>
      <c r="G931" s="3" t="s">
        <v>2953</v>
      </c>
      <c r="H931" s="3" t="s">
        <v>3414</v>
      </c>
      <c r="I931" s="3" t="s">
        <v>3440</v>
      </c>
      <c r="J931" s="4">
        <v>-23.342541000000001</v>
      </c>
      <c r="K931" s="4">
        <v>-41.362915999999998</v>
      </c>
      <c r="L931" s="4">
        <v>-22.594142000000002</v>
      </c>
      <c r="M931" s="4">
        <v>-6.0913709999999996</v>
      </c>
      <c r="N931" s="4" t="s">
        <v>2924</v>
      </c>
      <c r="O931" s="4" t="s">
        <v>2924</v>
      </c>
      <c r="P931" s="4">
        <v>2.4655710000000002</v>
      </c>
      <c r="Q931" s="4">
        <v>59.640310999999997</v>
      </c>
      <c r="R931" s="4" t="s">
        <v>2924</v>
      </c>
      <c r="S931" s="3" t="s">
        <v>5948</v>
      </c>
      <c r="T931" s="4">
        <v>11.1</v>
      </c>
      <c r="U931" s="4">
        <v>1618.7711085000001</v>
      </c>
      <c r="V931" s="10">
        <v>23155.261107999999</v>
      </c>
      <c r="W931" s="4">
        <v>0</v>
      </c>
      <c r="X931" s="4">
        <v>21.38</v>
      </c>
      <c r="Y931" s="4">
        <v>10.87</v>
      </c>
      <c r="Z931" s="4" t="s">
        <v>2924</v>
      </c>
      <c r="AA931" s="10">
        <v>23.968905203999999</v>
      </c>
      <c r="AB931" s="10">
        <v>52.132256246399997</v>
      </c>
      <c r="AC931" s="4">
        <v>5.379124</v>
      </c>
      <c r="AD931" s="4">
        <v>3.9717429001714999</v>
      </c>
      <c r="AE931" s="4">
        <v>4.7489423796962997</v>
      </c>
      <c r="AF931" s="4">
        <v>59.640310999999997</v>
      </c>
      <c r="AG931" s="4">
        <v>16.245506302280301</v>
      </c>
      <c r="AH931" s="4">
        <v>28.089113978285901</v>
      </c>
      <c r="AI931" s="4">
        <v>2.4655710000000002</v>
      </c>
      <c r="AJ931" s="4" t="s">
        <v>2924</v>
      </c>
    </row>
    <row r="932" spans="1:36" x14ac:dyDescent="0.3">
      <c r="A932" s="1" t="s">
        <v>2861</v>
      </c>
      <c r="B932" s="2">
        <v>107569565</v>
      </c>
      <c r="C932" s="3" t="s">
        <v>2935</v>
      </c>
      <c r="D932" s="4">
        <v>1625.3450096399999</v>
      </c>
      <c r="E932" s="3" t="s">
        <v>3031</v>
      </c>
      <c r="F932" s="3" t="s">
        <v>3031</v>
      </c>
      <c r="G932" s="3" t="s">
        <v>3051</v>
      </c>
      <c r="H932" s="3" t="s">
        <v>3079</v>
      </c>
      <c r="I932" s="3" t="s">
        <v>3080</v>
      </c>
      <c r="J932" s="4">
        <v>13.914591</v>
      </c>
      <c r="K932" s="4">
        <v>-3.2638259999999999</v>
      </c>
      <c r="L932" s="4">
        <v>-28.373238000000001</v>
      </c>
      <c r="M932" s="4">
        <v>-6.1290319999999996</v>
      </c>
      <c r="N932" s="4" t="s">
        <v>2934</v>
      </c>
      <c r="O932" s="4" t="s">
        <v>2934</v>
      </c>
      <c r="P932" s="4" t="s">
        <v>2934</v>
      </c>
      <c r="Q932" s="4" t="s">
        <v>2934</v>
      </c>
      <c r="R932" s="4" t="s">
        <v>2934</v>
      </c>
      <c r="S932" s="3" t="s">
        <v>6599</v>
      </c>
      <c r="T932" s="4">
        <v>32.01</v>
      </c>
      <c r="U932" s="4">
        <v>1625.3450096399999</v>
      </c>
      <c r="V932" s="10">
        <v>1894.6450090000001</v>
      </c>
      <c r="W932" s="4">
        <v>1.99937519525148</v>
      </c>
      <c r="X932" s="4">
        <v>47.19</v>
      </c>
      <c r="Y932" s="4">
        <v>23.82</v>
      </c>
      <c r="Z932" s="4" t="s">
        <v>2934</v>
      </c>
      <c r="AA932" s="10">
        <v>10.3258064516</v>
      </c>
      <c r="AB932" s="10">
        <v>14.55</v>
      </c>
      <c r="AC932" s="4" t="s">
        <v>2934</v>
      </c>
      <c r="AD932" s="4">
        <v>0.6298686865027</v>
      </c>
      <c r="AE932" s="4">
        <v>0.60870173135000005</v>
      </c>
      <c r="AF932" s="4" t="s">
        <v>2934</v>
      </c>
      <c r="AG932" s="4">
        <v>6.5740631818182003</v>
      </c>
      <c r="AH932" s="4">
        <v>8.5305943674021005</v>
      </c>
      <c r="AI932" s="4" t="s">
        <v>2934</v>
      </c>
      <c r="AJ932" s="4" t="s">
        <v>2934</v>
      </c>
    </row>
    <row r="933" spans="1:36" x14ac:dyDescent="0.3">
      <c r="A933" s="1" t="s">
        <v>2010</v>
      </c>
      <c r="B933" s="2">
        <v>4243454</v>
      </c>
      <c r="C933" s="3" t="s">
        <v>2935</v>
      </c>
      <c r="D933" s="4">
        <v>1625.4369423600001</v>
      </c>
      <c r="E933" s="3" t="s">
        <v>2976</v>
      </c>
      <c r="F933" s="3" t="s">
        <v>2977</v>
      </c>
      <c r="G933" s="3" t="s">
        <v>3156</v>
      </c>
      <c r="H933" s="3" t="s">
        <v>3156</v>
      </c>
      <c r="I933" s="3" t="s">
        <v>2979</v>
      </c>
      <c r="J933" s="5">
        <v>-15.018774000000001</v>
      </c>
      <c r="K933" s="4">
        <v>0.22140199999999999</v>
      </c>
      <c r="L933" s="4">
        <v>-1.594203</v>
      </c>
      <c r="M933" s="4">
        <v>0.22140199999999999</v>
      </c>
      <c r="N933" s="4" t="s">
        <v>2924</v>
      </c>
      <c r="O933" s="4">
        <v>8.4821989999999996</v>
      </c>
      <c r="P933" s="4">
        <v>0.58869400000000005</v>
      </c>
      <c r="Q933" s="4">
        <v>11.558357000000001</v>
      </c>
      <c r="R933" s="4">
        <v>13.462561000000001</v>
      </c>
      <c r="S933" s="3" t="s">
        <v>5749</v>
      </c>
      <c r="T933" s="4">
        <v>13.58</v>
      </c>
      <c r="U933" s="4">
        <v>1625.4369423600001</v>
      </c>
      <c r="V933" s="10">
        <v>4142.5729419999998</v>
      </c>
      <c r="W933" s="4">
        <v>0.29455081001472799</v>
      </c>
      <c r="X933" s="4">
        <v>16.649999999999999</v>
      </c>
      <c r="Y933" s="4">
        <v>11.65</v>
      </c>
      <c r="Z933" s="4" t="s">
        <v>2924</v>
      </c>
      <c r="AA933" s="10" t="s">
        <v>2924</v>
      </c>
      <c r="AB933" s="10" t="s">
        <v>2924</v>
      </c>
      <c r="AC933" s="4">
        <v>2.8573469999999999</v>
      </c>
      <c r="AD933" s="4">
        <v>2.8228320551142998</v>
      </c>
      <c r="AE933" s="4">
        <v>2.8745509235997</v>
      </c>
      <c r="AF933" s="4">
        <v>11.558357000000001</v>
      </c>
      <c r="AG933" s="4">
        <v>11.874062179148</v>
      </c>
      <c r="AH933" s="4">
        <v>11.840829192736599</v>
      </c>
      <c r="AI933" s="4">
        <v>0.58869400000000005</v>
      </c>
      <c r="AJ933" s="4">
        <v>0.58869400000000005</v>
      </c>
    </row>
    <row r="934" spans="1:36" x14ac:dyDescent="0.3">
      <c r="A934" s="1" t="s">
        <v>768</v>
      </c>
      <c r="B934" s="2">
        <v>101437756</v>
      </c>
      <c r="C934" s="3" t="s">
        <v>2919</v>
      </c>
      <c r="D934" s="4">
        <v>1625.5086254</v>
      </c>
      <c r="E934" s="3" t="s">
        <v>2936</v>
      </c>
      <c r="F934" s="3" t="s">
        <v>2937</v>
      </c>
      <c r="G934" s="3" t="s">
        <v>3037</v>
      </c>
      <c r="H934" s="3" t="s">
        <v>3037</v>
      </c>
      <c r="I934" s="3" t="s">
        <v>3397</v>
      </c>
      <c r="J934" s="4">
        <v>9.9651460000000007</v>
      </c>
      <c r="K934" s="4">
        <v>-8.8868469999999995</v>
      </c>
      <c r="L934" s="4">
        <v>-11.466837</v>
      </c>
      <c r="M934" s="4">
        <v>-3.1938629999999999</v>
      </c>
      <c r="N934" s="4" t="s">
        <v>2924</v>
      </c>
      <c r="O934" s="4">
        <v>88.307888000000005</v>
      </c>
      <c r="P934" s="4">
        <v>2.3878490000000001</v>
      </c>
      <c r="Q934" s="4">
        <v>17.225283999999998</v>
      </c>
      <c r="R934" s="4">
        <v>130.76374899999999</v>
      </c>
      <c r="S934" s="3" t="s">
        <v>4511</v>
      </c>
      <c r="T934" s="4">
        <v>34.704999999999998</v>
      </c>
      <c r="U934" s="4">
        <v>1625.5086254</v>
      </c>
      <c r="V934" s="10">
        <v>2405.562625</v>
      </c>
      <c r="W934" s="4">
        <v>0</v>
      </c>
      <c r="X934" s="4">
        <v>41.47</v>
      </c>
      <c r="Y934" s="4">
        <v>28.004999999999999</v>
      </c>
      <c r="Z934" s="4" t="s">
        <v>2924</v>
      </c>
      <c r="AA934" s="10">
        <v>21.988848761300002</v>
      </c>
      <c r="AB934" s="10">
        <v>25.644151832799999</v>
      </c>
      <c r="AC934" s="4">
        <v>1.3913990000000001</v>
      </c>
      <c r="AD934" s="4">
        <v>1.2092204111896001</v>
      </c>
      <c r="AE934" s="4">
        <v>1.3459701006136</v>
      </c>
      <c r="AF934" s="4">
        <v>17.225283999999998</v>
      </c>
      <c r="AG934" s="4">
        <v>11.723968885382</v>
      </c>
      <c r="AH934" s="4">
        <v>13.5703041355716</v>
      </c>
      <c r="AI934" s="4">
        <v>2.3878490000000001</v>
      </c>
      <c r="AJ934" s="4" t="s">
        <v>2924</v>
      </c>
    </row>
    <row r="935" spans="1:36" x14ac:dyDescent="0.3">
      <c r="A935" s="1" t="s">
        <v>1838</v>
      </c>
      <c r="B935" s="2">
        <v>4550347</v>
      </c>
      <c r="C935" s="3" t="s">
        <v>2935</v>
      </c>
      <c r="D935" s="4">
        <v>1625.6239788800001</v>
      </c>
      <c r="E935" s="3" t="s">
        <v>3090</v>
      </c>
      <c r="F935" s="3" t="s">
        <v>3090</v>
      </c>
      <c r="G935" s="3" t="s">
        <v>3199</v>
      </c>
      <c r="H935" s="3" t="s">
        <v>3200</v>
      </c>
      <c r="I935" s="3" t="s">
        <v>3098</v>
      </c>
      <c r="J935" s="4">
        <v>-42.847748000000003</v>
      </c>
      <c r="K935" s="4">
        <v>-38.171469000000002</v>
      </c>
      <c r="L935" s="4">
        <v>-0.51516899999999999</v>
      </c>
      <c r="M935" s="4">
        <v>-1.306076</v>
      </c>
      <c r="N935" s="4" t="s">
        <v>2924</v>
      </c>
      <c r="O935" s="4">
        <v>5.3791399999999996</v>
      </c>
      <c r="P935" s="4">
        <v>0.47630800000000001</v>
      </c>
      <c r="Q935" s="4">
        <v>20.292373999999999</v>
      </c>
      <c r="R935" s="4">
        <v>54.156866999999998</v>
      </c>
      <c r="S935" s="3" t="s">
        <v>5578</v>
      </c>
      <c r="T935" s="4">
        <v>17.38</v>
      </c>
      <c r="U935" s="4">
        <v>1625.6239788800001</v>
      </c>
      <c r="V935" s="10">
        <v>16700.623978</v>
      </c>
      <c r="W935" s="4">
        <v>21.1162255466053</v>
      </c>
      <c r="X935" s="4">
        <v>35.15</v>
      </c>
      <c r="Y935" s="4">
        <v>15.55</v>
      </c>
      <c r="Z935" s="4">
        <v>8.0018419999999999</v>
      </c>
      <c r="AA935" s="10">
        <v>6.7161295308</v>
      </c>
      <c r="AB935" s="10">
        <v>8.5841149420999994</v>
      </c>
      <c r="AC935" s="4">
        <v>14.310732</v>
      </c>
      <c r="AD935" s="4">
        <v>12.2135018640983</v>
      </c>
      <c r="AE935" s="4">
        <v>13.255785265762499</v>
      </c>
      <c r="AF935" s="4">
        <v>20.292373999999999</v>
      </c>
      <c r="AG935" s="4">
        <v>8.1963943582645005</v>
      </c>
      <c r="AH935" s="4">
        <v>8.4061395575514997</v>
      </c>
      <c r="AI935" s="4">
        <v>0.47630800000000001</v>
      </c>
      <c r="AJ935" s="4">
        <v>2.2422909999999998</v>
      </c>
    </row>
    <row r="936" spans="1:36" x14ac:dyDescent="0.3">
      <c r="A936" s="1" t="s">
        <v>2456</v>
      </c>
      <c r="B936" s="2">
        <v>4811577</v>
      </c>
      <c r="C936" s="3" t="s">
        <v>2935</v>
      </c>
      <c r="D936" s="4">
        <v>1626.9755323500001</v>
      </c>
      <c r="E936" s="3" t="s">
        <v>2920</v>
      </c>
      <c r="F936" s="3" t="s">
        <v>2960</v>
      </c>
      <c r="G936" s="3" t="s">
        <v>3330</v>
      </c>
      <c r="H936" s="3" t="s">
        <v>3330</v>
      </c>
      <c r="I936" s="3" t="s">
        <v>3357</v>
      </c>
      <c r="J936" s="4">
        <v>-56.148491999999997</v>
      </c>
      <c r="K936" s="4">
        <v>11.702128</v>
      </c>
      <c r="L936" s="4">
        <v>-17.322835000000001</v>
      </c>
      <c r="M936" s="4">
        <v>0.105932</v>
      </c>
      <c r="N936" s="4" t="s">
        <v>2924</v>
      </c>
      <c r="O936" s="4">
        <v>7.7142860000000004</v>
      </c>
      <c r="P936" s="4">
        <v>1.0776600000000001</v>
      </c>
      <c r="Q936" s="4">
        <v>24.879905999999998</v>
      </c>
      <c r="R936" s="4">
        <v>7.1434939999999996</v>
      </c>
      <c r="S936" s="3" t="s">
        <v>6194</v>
      </c>
      <c r="T936" s="4">
        <v>9.4499999999999993</v>
      </c>
      <c r="U936" s="4">
        <v>1626.9755323500001</v>
      </c>
      <c r="V936" s="10">
        <v>1971.9875320000001</v>
      </c>
      <c r="W936" s="4">
        <v>0</v>
      </c>
      <c r="X936" s="4">
        <v>22.54</v>
      </c>
      <c r="Y936" s="4">
        <v>6.76</v>
      </c>
      <c r="Z936" s="4" t="s">
        <v>2924</v>
      </c>
      <c r="AA936" s="10" t="s">
        <v>2924</v>
      </c>
      <c r="AB936" s="10" t="s">
        <v>2924</v>
      </c>
      <c r="AC936" s="4">
        <v>0.76149999999999995</v>
      </c>
      <c r="AD936" s="4">
        <v>0.77765973417279999</v>
      </c>
      <c r="AE936" s="4">
        <v>0.76774228482060003</v>
      </c>
      <c r="AF936" s="4">
        <v>24.879905999999998</v>
      </c>
      <c r="AG936" s="4">
        <v>6.1510738620129004</v>
      </c>
      <c r="AH936" s="4">
        <v>6.1523937986224002</v>
      </c>
      <c r="AI936" s="4">
        <v>1.0776600000000001</v>
      </c>
      <c r="AJ936" s="4" t="s">
        <v>2924</v>
      </c>
    </row>
    <row r="937" spans="1:36" x14ac:dyDescent="0.3">
      <c r="A937" s="1" t="s">
        <v>2489</v>
      </c>
      <c r="B937" s="2">
        <v>4005117</v>
      </c>
      <c r="C937" s="3" t="s">
        <v>2935</v>
      </c>
      <c r="D937" s="4">
        <v>1627.3212364799999</v>
      </c>
      <c r="E937" s="3" t="s">
        <v>2930</v>
      </c>
      <c r="F937" s="3" t="s">
        <v>2931</v>
      </c>
      <c r="G937" s="3" t="s">
        <v>2931</v>
      </c>
      <c r="H937" s="3" t="s">
        <v>3225</v>
      </c>
      <c r="I937" s="3" t="s">
        <v>2933</v>
      </c>
      <c r="J937" s="4">
        <v>15.089035000000001</v>
      </c>
      <c r="K937" s="4">
        <v>0.244898</v>
      </c>
      <c r="L937" s="4">
        <v>-2.2811669999999999</v>
      </c>
      <c r="M937" s="4">
        <v>0.90386200000000005</v>
      </c>
      <c r="N937" s="4">
        <v>8.1942490784806203</v>
      </c>
      <c r="O937" s="4">
        <v>5.7116280000000001</v>
      </c>
      <c r="P937" s="4">
        <v>1.529202</v>
      </c>
      <c r="Q937" s="4" t="s">
        <v>2934</v>
      </c>
      <c r="R937" s="4" t="s">
        <v>2934</v>
      </c>
      <c r="S937" s="3" t="s">
        <v>6227</v>
      </c>
      <c r="T937" s="4">
        <v>36.840000000000003</v>
      </c>
      <c r="U937" s="4">
        <v>1627.3212364799999</v>
      </c>
      <c r="V937" s="10" t="s">
        <v>2934</v>
      </c>
      <c r="W937" s="4">
        <v>4.7774158523344203</v>
      </c>
      <c r="X937" s="4">
        <v>40.549999999999997</v>
      </c>
      <c r="Y937" s="4">
        <v>28.73</v>
      </c>
      <c r="Z937" s="4">
        <v>8.1884859999999993</v>
      </c>
      <c r="AA937" s="10">
        <v>8.9272299900000007</v>
      </c>
      <c r="AB937" s="10">
        <v>8.0848514374999993</v>
      </c>
      <c r="AC937" s="4" t="s">
        <v>2934</v>
      </c>
      <c r="AD937" s="4" t="s">
        <v>2934</v>
      </c>
      <c r="AE937" s="4" t="s">
        <v>2934</v>
      </c>
      <c r="AF937" s="4" t="s">
        <v>2934</v>
      </c>
      <c r="AG937" s="4" t="s">
        <v>2934</v>
      </c>
      <c r="AH937" s="4" t="s">
        <v>2934</v>
      </c>
      <c r="AI937" s="4">
        <v>1.529202</v>
      </c>
      <c r="AJ937" s="4">
        <v>1.6820379999999999</v>
      </c>
    </row>
    <row r="938" spans="1:36" x14ac:dyDescent="0.3">
      <c r="A938" s="1" t="s">
        <v>2505</v>
      </c>
      <c r="B938" s="2">
        <v>27805717</v>
      </c>
      <c r="C938" s="3" t="s">
        <v>2935</v>
      </c>
      <c r="D938" s="4">
        <v>1632.45434348</v>
      </c>
      <c r="E938" s="3" t="s">
        <v>3006</v>
      </c>
      <c r="F938" s="3" t="s">
        <v>3007</v>
      </c>
      <c r="G938" s="3" t="s">
        <v>3283</v>
      </c>
      <c r="H938" s="3" t="s">
        <v>3284</v>
      </c>
      <c r="I938" s="3" t="s">
        <v>3681</v>
      </c>
      <c r="J938" s="4">
        <v>16.859853000000001</v>
      </c>
      <c r="K938" s="4">
        <v>93.542756999999995</v>
      </c>
      <c r="L938" s="4">
        <v>0.909918</v>
      </c>
      <c r="M938" s="4">
        <v>9.0253E-2</v>
      </c>
      <c r="N938" s="4">
        <v>28.218830000000001</v>
      </c>
      <c r="O938" s="4" t="s">
        <v>2924</v>
      </c>
      <c r="P938" s="4">
        <v>1.270769</v>
      </c>
      <c r="Q938" s="4">
        <v>13.347389</v>
      </c>
      <c r="R938" s="4" t="s">
        <v>2924</v>
      </c>
      <c r="S938" s="3" t="s">
        <v>6243</v>
      </c>
      <c r="T938" s="4">
        <v>11.09</v>
      </c>
      <c r="U938" s="4">
        <v>1632.45434348</v>
      </c>
      <c r="V938" s="10">
        <v>1942.2153430000001</v>
      </c>
      <c r="W938" s="4">
        <v>0</v>
      </c>
      <c r="X938" s="5">
        <v>11.11</v>
      </c>
      <c r="Y938" s="4">
        <v>5.38</v>
      </c>
      <c r="Z938" s="4">
        <v>28.218830000000001</v>
      </c>
      <c r="AA938" s="10">
        <v>16.757328498</v>
      </c>
      <c r="AB938" s="10">
        <v>17.185006120800001</v>
      </c>
      <c r="AC938" s="4">
        <v>4.5601120000000002</v>
      </c>
      <c r="AD938" s="4">
        <v>4.0188591119802997</v>
      </c>
      <c r="AE938" s="4">
        <v>4.0014579659041001</v>
      </c>
      <c r="AF938" s="4">
        <v>13.347389</v>
      </c>
      <c r="AG938" s="4" t="s">
        <v>2934</v>
      </c>
      <c r="AH938" s="4">
        <v>10.4182665658356</v>
      </c>
      <c r="AI938" s="4">
        <v>1.270769</v>
      </c>
      <c r="AJ938" s="4">
        <v>2.677451</v>
      </c>
    </row>
    <row r="939" spans="1:36" x14ac:dyDescent="0.3">
      <c r="A939" s="1" t="s">
        <v>2190</v>
      </c>
      <c r="B939" s="2">
        <v>6631637</v>
      </c>
      <c r="C939" s="3" t="s">
        <v>2935</v>
      </c>
      <c r="D939" s="4">
        <v>1633.2830280000001</v>
      </c>
      <c r="E939" s="3" t="s">
        <v>2936</v>
      </c>
      <c r="F939" s="3" t="s">
        <v>2937</v>
      </c>
      <c r="G939" s="3" t="s">
        <v>3044</v>
      </c>
      <c r="H939" s="3" t="s">
        <v>3099</v>
      </c>
      <c r="I939" s="3" t="s">
        <v>3582</v>
      </c>
      <c r="J939" s="4">
        <v>72.427077999999995</v>
      </c>
      <c r="K939" s="4">
        <v>15.183824</v>
      </c>
      <c r="L939" s="4">
        <v>1.5559160000000001</v>
      </c>
      <c r="M939" s="4">
        <v>-1.415985</v>
      </c>
      <c r="N939" s="4">
        <v>6.6377119999999996</v>
      </c>
      <c r="O939" s="4">
        <v>65.407098000000005</v>
      </c>
      <c r="P939" s="5">
        <v>3.7538939999999998</v>
      </c>
      <c r="Q939" s="4">
        <v>12.108577</v>
      </c>
      <c r="R939" s="4">
        <v>14.485595999999999</v>
      </c>
      <c r="S939" s="3" t="s">
        <v>5929</v>
      </c>
      <c r="T939" s="4">
        <v>31.33</v>
      </c>
      <c r="U939" s="4">
        <v>1633.2830280000001</v>
      </c>
      <c r="V939" s="10">
        <v>1726.6830279999999</v>
      </c>
      <c r="W939" s="4">
        <v>0.76603894031279895</v>
      </c>
      <c r="X939" s="4">
        <v>35.96</v>
      </c>
      <c r="Y939" s="4">
        <v>16</v>
      </c>
      <c r="Z939" s="4">
        <v>6.6377119999999996</v>
      </c>
      <c r="AA939" s="10">
        <v>13.6812227074</v>
      </c>
      <c r="AB939" s="10">
        <v>13.6812227074</v>
      </c>
      <c r="AC939" s="4">
        <v>0.72543599999999997</v>
      </c>
      <c r="AD939" s="4">
        <v>0.73442800832349997</v>
      </c>
      <c r="AE939" s="4">
        <v>0.73442800832349997</v>
      </c>
      <c r="AF939" s="4">
        <v>12.108577</v>
      </c>
      <c r="AG939" s="4">
        <v>8.5309701320719995</v>
      </c>
      <c r="AH939" s="4">
        <v>8.5309701320719995</v>
      </c>
      <c r="AI939" s="5">
        <v>3.7538939999999998</v>
      </c>
      <c r="AJ939" s="4">
        <v>8.0851609999999994</v>
      </c>
    </row>
    <row r="940" spans="1:36" x14ac:dyDescent="0.3">
      <c r="A940" s="1" t="s">
        <v>2777</v>
      </c>
      <c r="B940" s="2">
        <v>7101140</v>
      </c>
      <c r="C940" s="3" t="s">
        <v>2940</v>
      </c>
      <c r="D940" s="4">
        <v>1635.3243672149999</v>
      </c>
      <c r="E940" s="3" t="s">
        <v>3006</v>
      </c>
      <c r="F940" s="3" t="s">
        <v>3007</v>
      </c>
      <c r="G940" s="3" t="s">
        <v>3008</v>
      </c>
      <c r="H940" s="3" t="s">
        <v>3009</v>
      </c>
      <c r="I940" s="3" t="s">
        <v>3298</v>
      </c>
      <c r="J940" s="4">
        <v>138.01784599999999</v>
      </c>
      <c r="K940" s="4">
        <v>6.3051519999999996</v>
      </c>
      <c r="L940" s="4">
        <v>15.476191</v>
      </c>
      <c r="M940" s="4">
        <v>-5.9082889999999999</v>
      </c>
      <c r="N940" s="4">
        <v>33.225088999999997</v>
      </c>
      <c r="O940" s="4">
        <v>25.95205</v>
      </c>
      <c r="P940" s="4">
        <v>6.4421249999999999</v>
      </c>
      <c r="Q940" s="4">
        <v>4.7961479999999996</v>
      </c>
      <c r="R940" s="4">
        <v>26.421568000000001</v>
      </c>
      <c r="S940" s="3" t="s">
        <v>6515</v>
      </c>
      <c r="T940" s="4">
        <v>37.344999999999999</v>
      </c>
      <c r="U940" s="4">
        <v>1635.3243672149999</v>
      </c>
      <c r="V940" s="10">
        <v>1493.525367</v>
      </c>
      <c r="W940" s="4">
        <v>0</v>
      </c>
      <c r="X940" s="4">
        <v>48.41</v>
      </c>
      <c r="Y940" s="4">
        <v>14.16</v>
      </c>
      <c r="Z940" s="4">
        <v>33.225088999999997</v>
      </c>
      <c r="AA940" s="10">
        <v>34.601130362200003</v>
      </c>
      <c r="AB940" s="10">
        <v>33.493273542600001</v>
      </c>
      <c r="AC940" s="4">
        <v>2.5923449999999999</v>
      </c>
      <c r="AD940" s="4">
        <v>2.1796283399118002</v>
      </c>
      <c r="AE940" s="4">
        <v>2.4861994420120999</v>
      </c>
      <c r="AF940" s="4">
        <v>4.7961479999999996</v>
      </c>
      <c r="AG940" s="4">
        <v>17.408739621664999</v>
      </c>
      <c r="AH940" s="4">
        <v>18.0719495436351</v>
      </c>
      <c r="AI940" s="4">
        <v>6.4421249999999999</v>
      </c>
      <c r="AJ940" s="4">
        <v>6.6097349999999997</v>
      </c>
    </row>
    <row r="941" spans="1:36" x14ac:dyDescent="0.3">
      <c r="A941" s="1" t="s">
        <v>1428</v>
      </c>
      <c r="B941" s="2">
        <v>19538387</v>
      </c>
      <c r="C941" s="3" t="s">
        <v>2940</v>
      </c>
      <c r="D941" s="4">
        <v>1636.444</v>
      </c>
      <c r="E941" s="3" t="s">
        <v>2930</v>
      </c>
      <c r="F941" s="3" t="s">
        <v>2953</v>
      </c>
      <c r="G941" s="3" t="s">
        <v>2954</v>
      </c>
      <c r="H941" s="3" t="s">
        <v>2955</v>
      </c>
      <c r="I941" s="3"/>
      <c r="J941" s="4">
        <v>-0.41566399999999998</v>
      </c>
      <c r="K941" s="4">
        <v>-1.471862</v>
      </c>
      <c r="L941" s="4">
        <v>-0.35026299999999999</v>
      </c>
      <c r="M941" s="4">
        <v>8.7951000000000001E-2</v>
      </c>
      <c r="N941" s="4" t="s">
        <v>2934</v>
      </c>
      <c r="O941" s="4" t="s">
        <v>2934</v>
      </c>
      <c r="P941" s="4" t="s">
        <v>2934</v>
      </c>
      <c r="Q941" s="4" t="s">
        <v>2934</v>
      </c>
      <c r="R941" s="4" t="s">
        <v>2934</v>
      </c>
      <c r="S941" s="3" t="s">
        <v>5170</v>
      </c>
      <c r="T941" s="4">
        <v>22.76</v>
      </c>
      <c r="U941" s="4">
        <v>1636.444</v>
      </c>
      <c r="V941" s="10" t="s">
        <v>2934</v>
      </c>
      <c r="W941" s="4">
        <v>4.2102043506921598</v>
      </c>
      <c r="X941" s="4">
        <v>23.1</v>
      </c>
      <c r="Y941" s="4">
        <v>22.44</v>
      </c>
      <c r="Z941" s="4" t="s">
        <v>2934</v>
      </c>
      <c r="AA941" s="10" t="s">
        <v>2934</v>
      </c>
      <c r="AB941" s="10" t="s">
        <v>2934</v>
      </c>
      <c r="AC941" s="4" t="s">
        <v>2934</v>
      </c>
      <c r="AD941" s="4" t="s">
        <v>2934</v>
      </c>
      <c r="AE941" s="4" t="s">
        <v>2934</v>
      </c>
      <c r="AF941" s="4" t="s">
        <v>2934</v>
      </c>
      <c r="AG941" s="4" t="s">
        <v>2934</v>
      </c>
      <c r="AH941" s="4" t="s">
        <v>2934</v>
      </c>
      <c r="AI941" s="4" t="s">
        <v>2934</v>
      </c>
      <c r="AJ941" s="4" t="s">
        <v>2934</v>
      </c>
    </row>
    <row r="942" spans="1:36" x14ac:dyDescent="0.3">
      <c r="A942" s="1" t="s">
        <v>1109</v>
      </c>
      <c r="B942" s="2">
        <v>4066492</v>
      </c>
      <c r="C942" s="3" t="s">
        <v>2935</v>
      </c>
      <c r="D942" s="4">
        <v>1640.0683959</v>
      </c>
      <c r="E942" s="3" t="s">
        <v>2976</v>
      </c>
      <c r="F942" s="3" t="s">
        <v>2977</v>
      </c>
      <c r="G942" s="3" t="s">
        <v>2978</v>
      </c>
      <c r="H942" s="3" t="s">
        <v>2978</v>
      </c>
      <c r="I942" s="3" t="s">
        <v>2979</v>
      </c>
      <c r="J942" s="4">
        <v>2.0191650000000001</v>
      </c>
      <c r="K942" s="4">
        <v>-5.6645570000000003</v>
      </c>
      <c r="L942" s="4">
        <v>-10.507355</v>
      </c>
      <c r="M942" s="4">
        <v>-2.4222589999999999</v>
      </c>
      <c r="N942" s="4">
        <v>25.478632478632498</v>
      </c>
      <c r="O942" s="4">
        <v>12.87689</v>
      </c>
      <c r="P942" s="4">
        <v>1.702359</v>
      </c>
      <c r="Q942" s="4">
        <v>15.529381000000001</v>
      </c>
      <c r="R942" s="4">
        <v>7.9757850000000001</v>
      </c>
      <c r="S942" s="3" t="s">
        <v>4851</v>
      </c>
      <c r="T942" s="4">
        <v>29.81</v>
      </c>
      <c r="U942" s="4">
        <v>1640.0683959</v>
      </c>
      <c r="V942" s="10">
        <v>2485.3583950000002</v>
      </c>
      <c r="W942" s="4">
        <v>6.3066085206306601</v>
      </c>
      <c r="X942" s="4">
        <v>33.844999999999999</v>
      </c>
      <c r="Y942" s="4">
        <v>25.7</v>
      </c>
      <c r="Z942" s="4">
        <v>25.720448999999999</v>
      </c>
      <c r="AA942" s="10">
        <v>23.636219473499999</v>
      </c>
      <c r="AB942" s="10">
        <v>24.377478840399998</v>
      </c>
      <c r="AC942" s="4">
        <v>12.551237</v>
      </c>
      <c r="AD942" s="4">
        <v>12.0852565813819</v>
      </c>
      <c r="AE942" s="4">
        <v>12.796785432201199</v>
      </c>
      <c r="AF942" s="4">
        <v>15.529381000000001</v>
      </c>
      <c r="AG942" s="4">
        <v>14.2036468962506</v>
      </c>
      <c r="AH942" s="4">
        <v>15.3588046838279</v>
      </c>
      <c r="AI942" s="4">
        <v>1.702359</v>
      </c>
      <c r="AJ942" s="4">
        <v>1.9479839999999999</v>
      </c>
    </row>
    <row r="943" spans="1:36" x14ac:dyDescent="0.3">
      <c r="A943" s="1" t="s">
        <v>1786</v>
      </c>
      <c r="B943" s="2">
        <v>4244066</v>
      </c>
      <c r="C943" s="3" t="s">
        <v>2935</v>
      </c>
      <c r="D943" s="4">
        <v>1641.04348572</v>
      </c>
      <c r="E943" s="3" t="s">
        <v>2930</v>
      </c>
      <c r="F943" s="3" t="s">
        <v>2931</v>
      </c>
      <c r="G943" s="3" t="s">
        <v>2931</v>
      </c>
      <c r="H943" s="3" t="s">
        <v>2932</v>
      </c>
      <c r="I943" s="3" t="s">
        <v>2933</v>
      </c>
      <c r="J943" s="4">
        <v>16.079591000000001</v>
      </c>
      <c r="K943" s="4">
        <v>4.3509789999999997</v>
      </c>
      <c r="L943" s="4">
        <v>-10.897833</v>
      </c>
      <c r="M943" s="4">
        <v>4.6350000000000002E-2</v>
      </c>
      <c r="N943" s="4">
        <v>13.365325077399399</v>
      </c>
      <c r="O943" s="4">
        <v>14.323159</v>
      </c>
      <c r="P943" s="4">
        <v>1.269333</v>
      </c>
      <c r="Q943" s="4" t="s">
        <v>2934</v>
      </c>
      <c r="R943" s="4" t="s">
        <v>2934</v>
      </c>
      <c r="S943" s="3" t="s">
        <v>5527</v>
      </c>
      <c r="T943" s="4">
        <v>43.17</v>
      </c>
      <c r="U943" s="4">
        <v>1641.04348572</v>
      </c>
      <c r="V943" s="10" t="s">
        <v>2934</v>
      </c>
      <c r="W943" s="4">
        <v>2.6870511929580698</v>
      </c>
      <c r="X943" s="4">
        <v>51.755000000000003</v>
      </c>
      <c r="Y943" s="4">
        <v>32.130000000000003</v>
      </c>
      <c r="Z943" s="4">
        <v>13.365325</v>
      </c>
      <c r="AA943" s="10">
        <v>13.2892104048</v>
      </c>
      <c r="AB943" s="10">
        <v>13.482198625800001</v>
      </c>
      <c r="AC943" s="4" t="s">
        <v>2934</v>
      </c>
      <c r="AD943" s="4" t="s">
        <v>2934</v>
      </c>
      <c r="AE943" s="4" t="s">
        <v>2934</v>
      </c>
      <c r="AF943" s="4" t="s">
        <v>2934</v>
      </c>
      <c r="AG943" s="4" t="s">
        <v>2934</v>
      </c>
      <c r="AH943" s="4" t="s">
        <v>2934</v>
      </c>
      <c r="AI943" s="4">
        <v>1.269333</v>
      </c>
      <c r="AJ943" s="4">
        <v>1.7572350000000001</v>
      </c>
    </row>
    <row r="944" spans="1:36" x14ac:dyDescent="0.3">
      <c r="A944" s="1" t="s">
        <v>368</v>
      </c>
      <c r="B944" s="2">
        <v>27435447</v>
      </c>
      <c r="C944" s="3" t="s">
        <v>2935</v>
      </c>
      <c r="D944" s="4">
        <v>1641.06267</v>
      </c>
      <c r="E944" s="3" t="s">
        <v>2930</v>
      </c>
      <c r="F944" s="3" t="s">
        <v>2953</v>
      </c>
      <c r="G944" s="3" t="s">
        <v>2954</v>
      </c>
      <c r="H944" s="3" t="s">
        <v>2955</v>
      </c>
      <c r="I944" s="3"/>
      <c r="J944" s="4">
        <v>2.3192360000000001</v>
      </c>
      <c r="K944" s="4">
        <v>-1.31579</v>
      </c>
      <c r="L944" s="4">
        <v>-5.3030299999999997</v>
      </c>
      <c r="M944" s="4">
        <v>-1.055409</v>
      </c>
      <c r="N944" s="4" t="s">
        <v>2934</v>
      </c>
      <c r="O944" s="4" t="s">
        <v>2934</v>
      </c>
      <c r="P944" s="4" t="s">
        <v>2934</v>
      </c>
      <c r="Q944" s="4" t="s">
        <v>2934</v>
      </c>
      <c r="R944" s="4" t="s">
        <v>2934</v>
      </c>
      <c r="S944" s="3" t="s">
        <v>4113</v>
      </c>
      <c r="T944" s="4">
        <v>7.5</v>
      </c>
      <c r="U944" s="4">
        <v>1641.06267</v>
      </c>
      <c r="V944" s="10" t="s">
        <v>2934</v>
      </c>
      <c r="W944" s="4">
        <v>13.881600000000001</v>
      </c>
      <c r="X944" s="5">
        <v>8.25</v>
      </c>
      <c r="Y944" s="4">
        <v>6.66</v>
      </c>
      <c r="Z944" s="4" t="s">
        <v>2934</v>
      </c>
      <c r="AA944" s="10" t="s">
        <v>2934</v>
      </c>
      <c r="AB944" s="10" t="s">
        <v>2934</v>
      </c>
      <c r="AC944" s="4" t="s">
        <v>2934</v>
      </c>
      <c r="AD944" s="4" t="s">
        <v>2934</v>
      </c>
      <c r="AE944" s="4" t="s">
        <v>2934</v>
      </c>
      <c r="AF944" s="4" t="s">
        <v>2934</v>
      </c>
      <c r="AG944" s="4" t="s">
        <v>2934</v>
      </c>
      <c r="AH944" s="4" t="s">
        <v>2934</v>
      </c>
      <c r="AI944" s="4" t="s">
        <v>2934</v>
      </c>
      <c r="AJ944" s="4" t="s">
        <v>2934</v>
      </c>
    </row>
    <row r="945" spans="1:36" x14ac:dyDescent="0.3">
      <c r="A945" s="1" t="s">
        <v>2318</v>
      </c>
      <c r="B945" s="2">
        <v>5000889</v>
      </c>
      <c r="C945" s="3" t="s">
        <v>2919</v>
      </c>
      <c r="D945" s="4">
        <v>1642.05960768</v>
      </c>
      <c r="E945" s="3" t="s">
        <v>3090</v>
      </c>
      <c r="F945" s="3" t="s">
        <v>3090</v>
      </c>
      <c r="G945" s="3" t="s">
        <v>3130</v>
      </c>
      <c r="H945" s="3" t="s">
        <v>3130</v>
      </c>
      <c r="I945" s="3" t="s">
        <v>3131</v>
      </c>
      <c r="J945" s="4">
        <v>-24.437643999999999</v>
      </c>
      <c r="K945" s="4">
        <v>-14.091858</v>
      </c>
      <c r="L945" s="4">
        <v>-10.672938</v>
      </c>
      <c r="M945" s="4">
        <v>-1.6334660000000001</v>
      </c>
      <c r="N945" s="4">
        <v>17.807428999999999</v>
      </c>
      <c r="O945" s="4" t="s">
        <v>2924</v>
      </c>
      <c r="P945" s="4">
        <v>1.230102</v>
      </c>
      <c r="Q945" s="4">
        <v>12.222972</v>
      </c>
      <c r="R945" s="4" t="s">
        <v>2924</v>
      </c>
      <c r="S945" s="3" t="s">
        <v>6057</v>
      </c>
      <c r="T945" s="4">
        <v>49.38</v>
      </c>
      <c r="U945" s="4">
        <v>1642.05960768</v>
      </c>
      <c r="V945" s="10">
        <v>3413.1306070000001</v>
      </c>
      <c r="W945" s="4">
        <v>3.2401782098015399</v>
      </c>
      <c r="X945" s="4">
        <v>66.222200000000001</v>
      </c>
      <c r="Y945" s="4">
        <v>48.83</v>
      </c>
      <c r="Z945" s="4">
        <v>17.807428999999999</v>
      </c>
      <c r="AA945" s="10">
        <v>17.0882790601</v>
      </c>
      <c r="AB945" s="10">
        <v>17.9721137433</v>
      </c>
      <c r="AC945" s="4">
        <v>4.7276090000000002</v>
      </c>
      <c r="AD945" s="4">
        <v>4.4802582239062003</v>
      </c>
      <c r="AE945" s="4">
        <v>4.7467707992949997</v>
      </c>
      <c r="AF945" s="4">
        <v>12.222972</v>
      </c>
      <c r="AG945" s="4">
        <v>11.055365102984601</v>
      </c>
      <c r="AH945" s="4">
        <v>11.849665909840001</v>
      </c>
      <c r="AI945" s="4">
        <v>1.230102</v>
      </c>
      <c r="AJ945" s="4">
        <v>2.3658489999999999</v>
      </c>
    </row>
    <row r="946" spans="1:36" x14ac:dyDescent="0.3">
      <c r="A946" s="1" t="s">
        <v>605</v>
      </c>
      <c r="B946" s="2">
        <v>5721232</v>
      </c>
      <c r="C946" s="3" t="s">
        <v>2935</v>
      </c>
      <c r="D946" s="4">
        <v>1644.8402332799999</v>
      </c>
      <c r="E946" s="3" t="s">
        <v>2930</v>
      </c>
      <c r="F946" s="3" t="s">
        <v>2953</v>
      </c>
      <c r="G946" s="3" t="s">
        <v>2954</v>
      </c>
      <c r="H946" s="3" t="s">
        <v>2955</v>
      </c>
      <c r="I946" s="3" t="s">
        <v>3001</v>
      </c>
      <c r="J946" s="4">
        <v>0</v>
      </c>
      <c r="K946" s="4">
        <v>-13.006397</v>
      </c>
      <c r="L946" s="4">
        <v>-12.132089000000001</v>
      </c>
      <c r="M946" s="4">
        <v>0.49261100000000002</v>
      </c>
      <c r="N946" s="4" t="s">
        <v>2924</v>
      </c>
      <c r="O946" s="4">
        <v>10.390492</v>
      </c>
      <c r="P946" s="4">
        <v>0.97004299999999999</v>
      </c>
      <c r="Q946" s="4" t="s">
        <v>2934</v>
      </c>
      <c r="R946" s="4">
        <v>52.912582999999998</v>
      </c>
      <c r="S946" s="3" t="s">
        <v>4348</v>
      </c>
      <c r="T946" s="4">
        <v>12.24</v>
      </c>
      <c r="U946" s="4">
        <v>1644.8402332799999</v>
      </c>
      <c r="V946" s="10">
        <v>2351.173663</v>
      </c>
      <c r="W946" s="4">
        <v>7.8431372549019596</v>
      </c>
      <c r="X946" s="4">
        <v>14.41</v>
      </c>
      <c r="Y946" s="5">
        <v>10.6114</v>
      </c>
      <c r="Z946" s="4" t="s">
        <v>2924</v>
      </c>
      <c r="AA946" s="10" t="s">
        <v>2934</v>
      </c>
      <c r="AB946" s="10" t="s">
        <v>2934</v>
      </c>
      <c r="AC946" s="4">
        <v>24.658657000000002</v>
      </c>
      <c r="AD946" s="4" t="s">
        <v>2934</v>
      </c>
      <c r="AE946" s="4" t="s">
        <v>2934</v>
      </c>
      <c r="AF946" s="4" t="s">
        <v>2934</v>
      </c>
      <c r="AG946" s="4" t="s">
        <v>2934</v>
      </c>
      <c r="AH946" s="4" t="s">
        <v>2934</v>
      </c>
      <c r="AI946" s="4">
        <v>0.97004299999999999</v>
      </c>
      <c r="AJ946" s="4">
        <v>0.97004299999999999</v>
      </c>
    </row>
    <row r="947" spans="1:36" x14ac:dyDescent="0.3">
      <c r="A947" s="1" t="s">
        <v>2635</v>
      </c>
      <c r="B947" s="2">
        <v>4967671</v>
      </c>
      <c r="C947" s="3" t="s">
        <v>2919</v>
      </c>
      <c r="D947" s="4">
        <v>1646.0442475100001</v>
      </c>
      <c r="E947" s="3" t="s">
        <v>2945</v>
      </c>
      <c r="F947" s="3" t="s">
        <v>2990</v>
      </c>
      <c r="G947" s="3" t="s">
        <v>2990</v>
      </c>
      <c r="H947" s="3" t="s">
        <v>2991</v>
      </c>
      <c r="I947" s="3" t="s">
        <v>3030</v>
      </c>
      <c r="J947" s="18">
        <v>7.0005860000000002</v>
      </c>
      <c r="K947" s="18">
        <v>-9.0388450000000002</v>
      </c>
      <c r="L947" s="18">
        <v>-2.352312</v>
      </c>
      <c r="M947" s="18">
        <v>4.371429</v>
      </c>
      <c r="N947" s="4" t="s">
        <v>2924</v>
      </c>
      <c r="O947" s="4">
        <v>80.109649000000005</v>
      </c>
      <c r="P947" s="4">
        <v>1.9204079999999999</v>
      </c>
      <c r="Q947" s="4">
        <v>11.664887</v>
      </c>
      <c r="R947" s="4">
        <v>37.791131</v>
      </c>
      <c r="S947" s="3" t="s">
        <v>6373</v>
      </c>
      <c r="T947" s="4">
        <v>36.53</v>
      </c>
      <c r="U947" s="4">
        <v>1646.0442475100001</v>
      </c>
      <c r="V947" s="10">
        <v>2059.1442470000002</v>
      </c>
      <c r="W947" s="4">
        <v>0</v>
      </c>
      <c r="X947" s="18">
        <v>56.470999999999997</v>
      </c>
      <c r="Y947" s="18">
        <v>31.01</v>
      </c>
      <c r="Z947" s="4" t="s">
        <v>2924</v>
      </c>
      <c r="AA947" s="10">
        <v>15.162709613100001</v>
      </c>
      <c r="AB947" s="10">
        <v>26.423146473700001</v>
      </c>
      <c r="AC947" s="5">
        <v>1.040497</v>
      </c>
      <c r="AD947" s="4">
        <v>0.89109833786530002</v>
      </c>
      <c r="AE947" s="4">
        <v>0.98363936211710001</v>
      </c>
      <c r="AF947" s="4">
        <v>11.664887</v>
      </c>
      <c r="AG947" s="4">
        <v>8.1534121837259992</v>
      </c>
      <c r="AH947" s="4">
        <v>10.9093734940397</v>
      </c>
      <c r="AI947" s="4">
        <v>1.9204079999999999</v>
      </c>
      <c r="AJ947" s="4">
        <v>4.1165200000000004</v>
      </c>
    </row>
    <row r="948" spans="1:36" x14ac:dyDescent="0.3">
      <c r="A948" s="1" t="s">
        <v>356</v>
      </c>
      <c r="B948" s="2">
        <v>20062809</v>
      </c>
      <c r="C948" s="3" t="s">
        <v>2935</v>
      </c>
      <c r="D948" s="4">
        <v>1648.46425744</v>
      </c>
      <c r="E948" s="3" t="s">
        <v>2930</v>
      </c>
      <c r="F948" s="3" t="s">
        <v>2953</v>
      </c>
      <c r="G948" s="3" t="s">
        <v>2954</v>
      </c>
      <c r="H948" s="3" t="s">
        <v>2955</v>
      </c>
      <c r="I948" s="3" t="s">
        <v>2971</v>
      </c>
      <c r="J948" s="4">
        <v>2.6086960000000001</v>
      </c>
      <c r="K948" s="4">
        <v>-6.3492059999999997</v>
      </c>
      <c r="L948" s="4">
        <v>-5.1915950000000004</v>
      </c>
      <c r="M948" s="4">
        <v>0.59016400000000002</v>
      </c>
      <c r="N948" s="4" t="s">
        <v>2934</v>
      </c>
      <c r="O948" s="4" t="s">
        <v>2934</v>
      </c>
      <c r="P948" s="4" t="s">
        <v>2934</v>
      </c>
      <c r="Q948" s="4" t="s">
        <v>2934</v>
      </c>
      <c r="R948" s="4" t="s">
        <v>2934</v>
      </c>
      <c r="S948" s="3" t="s">
        <v>4101</v>
      </c>
      <c r="T948" s="4">
        <v>15.34</v>
      </c>
      <c r="U948" s="4">
        <v>1648.46425744</v>
      </c>
      <c r="V948" s="10" t="s">
        <v>2934</v>
      </c>
      <c r="W948" s="4">
        <v>22.622425032594499</v>
      </c>
      <c r="X948" s="4">
        <v>17.18</v>
      </c>
      <c r="Y948" s="4">
        <v>14.76</v>
      </c>
      <c r="Z948" s="4" t="s">
        <v>2934</v>
      </c>
      <c r="AA948" s="10" t="s">
        <v>2934</v>
      </c>
      <c r="AB948" s="10" t="s">
        <v>2934</v>
      </c>
      <c r="AC948" s="4" t="s">
        <v>2934</v>
      </c>
      <c r="AD948" s="4" t="s">
        <v>2934</v>
      </c>
      <c r="AE948" s="4" t="s">
        <v>2934</v>
      </c>
      <c r="AF948" s="4" t="s">
        <v>2934</v>
      </c>
      <c r="AG948" s="4" t="s">
        <v>2934</v>
      </c>
      <c r="AH948" s="4" t="s">
        <v>2934</v>
      </c>
      <c r="AI948" s="4" t="s">
        <v>2934</v>
      </c>
      <c r="AJ948" s="4" t="s">
        <v>2934</v>
      </c>
    </row>
    <row r="949" spans="1:36" x14ac:dyDescent="0.3">
      <c r="A949" s="1" t="s">
        <v>2254</v>
      </c>
      <c r="B949" s="2">
        <v>10745099</v>
      </c>
      <c r="C949" s="3" t="s">
        <v>2935</v>
      </c>
      <c r="D949" s="4">
        <v>1648.66259418</v>
      </c>
      <c r="E949" s="3" t="s">
        <v>2925</v>
      </c>
      <c r="F949" s="3" t="s">
        <v>2926</v>
      </c>
      <c r="G949" s="3" t="s">
        <v>3081</v>
      </c>
      <c r="H949" s="3" t="s">
        <v>3081</v>
      </c>
      <c r="I949" s="3" t="s">
        <v>3648</v>
      </c>
      <c r="J949" s="4">
        <v>-40.678941000000002</v>
      </c>
      <c r="K949" s="4">
        <v>-3.5547240000000002</v>
      </c>
      <c r="L949" s="4">
        <v>11.45946</v>
      </c>
      <c r="M949" s="4">
        <v>-0.19361100000000001</v>
      </c>
      <c r="N949" s="4">
        <v>23.220721000000001</v>
      </c>
      <c r="O949" s="4">
        <v>32.018633999999999</v>
      </c>
      <c r="P949" s="4">
        <v>3.8128700000000002</v>
      </c>
      <c r="Q949" s="4">
        <v>13.321918</v>
      </c>
      <c r="R949" s="4">
        <v>27.271761999999999</v>
      </c>
      <c r="S949" s="3" t="s">
        <v>5993</v>
      </c>
      <c r="T949" s="5">
        <v>10.31</v>
      </c>
      <c r="U949" s="4">
        <v>1648.66259418</v>
      </c>
      <c r="V949" s="10">
        <v>2805.3915940000002</v>
      </c>
      <c r="W949" s="4">
        <v>0</v>
      </c>
      <c r="X949" s="4">
        <v>21.33</v>
      </c>
      <c r="Y949" s="4">
        <v>7.78</v>
      </c>
      <c r="Z949" s="4">
        <v>23.220721000000001</v>
      </c>
      <c r="AA949" s="10">
        <v>19.110287303</v>
      </c>
      <c r="AB949" s="10">
        <v>20.652217459199999</v>
      </c>
      <c r="AC949" s="4">
        <v>1.847601</v>
      </c>
      <c r="AD949" s="4">
        <v>1.7352457550556</v>
      </c>
      <c r="AE949" s="4">
        <v>1.8307764386994001</v>
      </c>
      <c r="AF949" s="4">
        <v>13.321918</v>
      </c>
      <c r="AG949" s="4">
        <v>9.4508829665634</v>
      </c>
      <c r="AH949" s="4">
        <v>9.6290967297390004</v>
      </c>
      <c r="AI949" s="4">
        <v>3.8128700000000002</v>
      </c>
      <c r="AJ949" s="4" t="s">
        <v>2924</v>
      </c>
    </row>
    <row r="950" spans="1:36" x14ac:dyDescent="0.3">
      <c r="A950" s="1" t="s">
        <v>2593</v>
      </c>
      <c r="B950" s="2">
        <v>5720686</v>
      </c>
      <c r="C950" s="3" t="s">
        <v>2935</v>
      </c>
      <c r="D950" s="4">
        <v>1650.4053982</v>
      </c>
      <c r="E950" s="3" t="s">
        <v>2930</v>
      </c>
      <c r="F950" s="3" t="s">
        <v>2953</v>
      </c>
      <c r="G950" s="3" t="s">
        <v>2954</v>
      </c>
      <c r="H950" s="3" t="s">
        <v>2955</v>
      </c>
      <c r="I950" s="3" t="s">
        <v>2971</v>
      </c>
      <c r="J950" s="4">
        <v>10.024279999999999</v>
      </c>
      <c r="K950" s="4">
        <v>-3.3221579999999999</v>
      </c>
      <c r="L950" s="4">
        <v>-7.1971910000000001</v>
      </c>
      <c r="M950" s="4">
        <v>0.95480600000000004</v>
      </c>
      <c r="N950" s="4">
        <v>5.8708130000000001</v>
      </c>
      <c r="O950" s="4" t="s">
        <v>2934</v>
      </c>
      <c r="P950" s="4">
        <v>0.90262399999999998</v>
      </c>
      <c r="Q950" s="4" t="s">
        <v>2934</v>
      </c>
      <c r="R950" s="4" t="s">
        <v>2934</v>
      </c>
      <c r="S950" s="3" t="s">
        <v>6331</v>
      </c>
      <c r="T950" s="4">
        <v>31.72</v>
      </c>
      <c r="U950" s="4">
        <v>1650.4053982</v>
      </c>
      <c r="V950" s="10">
        <v>1686.0305579999999</v>
      </c>
      <c r="W950" s="4">
        <v>28.209331651954599</v>
      </c>
      <c r="X950" s="4">
        <v>34.82</v>
      </c>
      <c r="Y950" s="4">
        <v>28.23</v>
      </c>
      <c r="Z950" s="4">
        <v>5.8708130000000001</v>
      </c>
      <c r="AA950" s="10" t="s">
        <v>2934</v>
      </c>
      <c r="AB950" s="10" t="s">
        <v>2934</v>
      </c>
      <c r="AC950" s="4">
        <v>25.560742000000001</v>
      </c>
      <c r="AD950" s="4" t="s">
        <v>2934</v>
      </c>
      <c r="AE950" s="4" t="s">
        <v>2934</v>
      </c>
      <c r="AF950" s="4" t="s">
        <v>2934</v>
      </c>
      <c r="AG950" s="4" t="s">
        <v>2934</v>
      </c>
      <c r="AH950" s="4" t="s">
        <v>2934</v>
      </c>
      <c r="AI950" s="4">
        <v>0.90262399999999998</v>
      </c>
      <c r="AJ950" s="4">
        <v>0.90262399999999998</v>
      </c>
    </row>
    <row r="951" spans="1:36" x14ac:dyDescent="0.3">
      <c r="A951" s="1" t="s">
        <v>616</v>
      </c>
      <c r="B951" s="2">
        <v>4044652</v>
      </c>
      <c r="C951" s="3" t="s">
        <v>2919</v>
      </c>
      <c r="D951" s="4">
        <v>1652.6245331099999</v>
      </c>
      <c r="E951" s="3" t="s">
        <v>2930</v>
      </c>
      <c r="F951" s="3" t="s">
        <v>2931</v>
      </c>
      <c r="G951" s="3" t="s">
        <v>2931</v>
      </c>
      <c r="H951" s="3" t="s">
        <v>2932</v>
      </c>
      <c r="I951" s="3" t="s">
        <v>2933</v>
      </c>
      <c r="J951" s="4">
        <v>-17.997924999999999</v>
      </c>
      <c r="K951" s="4">
        <v>-7.0546740000000003</v>
      </c>
      <c r="L951" s="4">
        <v>-13.131868000000001</v>
      </c>
      <c r="M951" s="4">
        <v>-0.75329599999999997</v>
      </c>
      <c r="N951" s="4">
        <v>105.4</v>
      </c>
      <c r="O951" s="4" t="s">
        <v>2924</v>
      </c>
      <c r="P951" s="4">
        <v>1.4888410000000001</v>
      </c>
      <c r="Q951" s="4" t="s">
        <v>2934</v>
      </c>
      <c r="R951" s="4" t="s">
        <v>2934</v>
      </c>
      <c r="S951" s="3" t="s">
        <v>4359</v>
      </c>
      <c r="T951" s="4">
        <v>15.81</v>
      </c>
      <c r="U951" s="4">
        <v>1652.6245331099999</v>
      </c>
      <c r="V951" s="10" t="s">
        <v>2934</v>
      </c>
      <c r="W951" s="4">
        <v>0</v>
      </c>
      <c r="X951" s="4">
        <v>20.46</v>
      </c>
      <c r="Y951" s="4">
        <v>13.79</v>
      </c>
      <c r="Z951" s="4">
        <v>105.4</v>
      </c>
      <c r="AA951" s="10">
        <v>39.037037036999997</v>
      </c>
      <c r="AB951" s="10">
        <v>87.833333333300004</v>
      </c>
      <c r="AC951" s="4" t="s">
        <v>2934</v>
      </c>
      <c r="AD951" s="4" t="s">
        <v>2934</v>
      </c>
      <c r="AE951" s="4" t="s">
        <v>2934</v>
      </c>
      <c r="AF951" s="4" t="s">
        <v>2934</v>
      </c>
      <c r="AG951" s="4" t="s">
        <v>2934</v>
      </c>
      <c r="AH951" s="4" t="s">
        <v>2934</v>
      </c>
      <c r="AI951" s="4">
        <v>1.4888410000000001</v>
      </c>
      <c r="AJ951" s="5">
        <v>1.67781</v>
      </c>
    </row>
    <row r="952" spans="1:36" x14ac:dyDescent="0.3">
      <c r="A952" s="1" t="s">
        <v>1007</v>
      </c>
      <c r="B952" s="2">
        <v>5733919</v>
      </c>
      <c r="C952" s="3" t="s">
        <v>2940</v>
      </c>
      <c r="D952" s="4">
        <v>1657.2000828600001</v>
      </c>
      <c r="E952" s="3" t="s">
        <v>2930</v>
      </c>
      <c r="F952" s="3" t="s">
        <v>2953</v>
      </c>
      <c r="G952" s="3" t="s">
        <v>2954</v>
      </c>
      <c r="H952" s="3" t="s">
        <v>2955</v>
      </c>
      <c r="I952" s="3"/>
      <c r="J952" s="4">
        <v>-0.336781</v>
      </c>
      <c r="K952" s="4">
        <v>-1.3101480000000001</v>
      </c>
      <c r="L952" s="4">
        <v>-0.74269300000000005</v>
      </c>
      <c r="M952" s="4">
        <v>-0.26480500000000001</v>
      </c>
      <c r="N952" s="4" t="s">
        <v>2934</v>
      </c>
      <c r="O952" s="4" t="s">
        <v>2934</v>
      </c>
      <c r="P952" s="4" t="s">
        <v>2934</v>
      </c>
      <c r="Q952" s="4" t="s">
        <v>2934</v>
      </c>
      <c r="R952" s="4" t="s">
        <v>2934</v>
      </c>
      <c r="S952" s="3" t="s">
        <v>4749</v>
      </c>
      <c r="T952" s="4">
        <v>41.43</v>
      </c>
      <c r="U952" s="4">
        <v>1657.2000828600001</v>
      </c>
      <c r="V952" s="10" t="s">
        <v>2934</v>
      </c>
      <c r="W952" s="4">
        <v>6.2273714699493103</v>
      </c>
      <c r="X952" s="4">
        <v>42.55</v>
      </c>
      <c r="Y952" s="4">
        <v>40.119999999999997</v>
      </c>
      <c r="Z952" s="4" t="s">
        <v>2934</v>
      </c>
      <c r="AA952" s="10" t="s">
        <v>2934</v>
      </c>
      <c r="AB952" s="10" t="s">
        <v>2934</v>
      </c>
      <c r="AC952" s="4" t="s">
        <v>2934</v>
      </c>
      <c r="AD952" s="4" t="s">
        <v>2934</v>
      </c>
      <c r="AE952" s="4" t="s">
        <v>2934</v>
      </c>
      <c r="AF952" s="4" t="s">
        <v>2934</v>
      </c>
      <c r="AG952" s="4" t="s">
        <v>2934</v>
      </c>
      <c r="AH952" s="4" t="s">
        <v>2934</v>
      </c>
      <c r="AI952" s="4" t="s">
        <v>2934</v>
      </c>
      <c r="AJ952" s="4" t="s">
        <v>2934</v>
      </c>
    </row>
    <row r="953" spans="1:36" x14ac:dyDescent="0.3">
      <c r="A953" s="1" t="s">
        <v>321</v>
      </c>
      <c r="B953" s="2">
        <v>4275867</v>
      </c>
      <c r="C953" s="3" t="s">
        <v>2935</v>
      </c>
      <c r="D953" s="4">
        <v>1658.01808914</v>
      </c>
      <c r="E953" s="3" t="s">
        <v>2945</v>
      </c>
      <c r="F953" s="3" t="s">
        <v>3021</v>
      </c>
      <c r="G953" s="3" t="s">
        <v>3027</v>
      </c>
      <c r="H953" s="3" t="s">
        <v>3238</v>
      </c>
      <c r="I953" s="3" t="s">
        <v>3233</v>
      </c>
      <c r="J953" s="4">
        <v>66.642546999999993</v>
      </c>
      <c r="K953" s="4">
        <v>2.858419</v>
      </c>
      <c r="L953" s="4">
        <v>-4.1415189999999997</v>
      </c>
      <c r="M953" s="4">
        <v>1.880115</v>
      </c>
      <c r="N953" s="4">
        <v>26.794647999999999</v>
      </c>
      <c r="O953" s="4">
        <v>6.7437769999999997</v>
      </c>
      <c r="P953" s="4">
        <v>1.5024789999999999</v>
      </c>
      <c r="Q953" s="4">
        <v>9.3909690000000001</v>
      </c>
      <c r="R953" s="4">
        <v>5.8792470000000003</v>
      </c>
      <c r="S953" s="3" t="s">
        <v>4066</v>
      </c>
      <c r="T953" s="4">
        <v>46.06</v>
      </c>
      <c r="U953" s="4">
        <v>1658.01808914</v>
      </c>
      <c r="V953" s="10">
        <v>1746.908089</v>
      </c>
      <c r="W953" s="4">
        <v>1.4763352149370399</v>
      </c>
      <c r="X953" s="4">
        <v>52.57</v>
      </c>
      <c r="Y953" s="4">
        <v>25.355</v>
      </c>
      <c r="Z953" s="4">
        <v>26.794647999999999</v>
      </c>
      <c r="AA953" s="10">
        <v>20.410333673</v>
      </c>
      <c r="AB953" s="10">
        <v>20.4408586403</v>
      </c>
      <c r="AC953" s="4">
        <v>0.64927000000000001</v>
      </c>
      <c r="AD953" s="4">
        <v>0.65239937778659995</v>
      </c>
      <c r="AE953" s="4">
        <v>0.65692697272730005</v>
      </c>
      <c r="AF953" s="4">
        <v>9.3909690000000001</v>
      </c>
      <c r="AG953" s="4" t="s">
        <v>2934</v>
      </c>
      <c r="AH953" s="4" t="s">
        <v>2934</v>
      </c>
      <c r="AI953" s="4">
        <v>1.5024789999999999</v>
      </c>
      <c r="AJ953" s="4">
        <v>1.819475</v>
      </c>
    </row>
    <row r="954" spans="1:36" x14ac:dyDescent="0.3">
      <c r="A954" s="1" t="s">
        <v>1123</v>
      </c>
      <c r="B954" s="2">
        <v>4307540</v>
      </c>
      <c r="C954" s="3" t="s">
        <v>2935</v>
      </c>
      <c r="D954" s="4">
        <v>1658.1338856</v>
      </c>
      <c r="E954" s="3" t="s">
        <v>2976</v>
      </c>
      <c r="F954" s="3" t="s">
        <v>2977</v>
      </c>
      <c r="G954" s="3" t="s">
        <v>3076</v>
      </c>
      <c r="H954" s="3" t="s">
        <v>3076</v>
      </c>
      <c r="I954" s="3" t="s">
        <v>2979</v>
      </c>
      <c r="J954" s="4">
        <v>-27.638190999999999</v>
      </c>
      <c r="K954" s="4">
        <v>-15.690867000000001</v>
      </c>
      <c r="L954" s="4">
        <v>-4.2553190000000001</v>
      </c>
      <c r="M954" s="4">
        <v>0.69930099999999995</v>
      </c>
      <c r="N954" s="4" t="s">
        <v>2924</v>
      </c>
      <c r="O954" s="4">
        <v>8.9219329999999992</v>
      </c>
      <c r="P954" s="4">
        <v>0.73029699999999997</v>
      </c>
      <c r="Q954" s="4">
        <v>10.586217</v>
      </c>
      <c r="R954" s="4">
        <v>14.811235999999999</v>
      </c>
      <c r="S954" s="3" t="s">
        <v>4865</v>
      </c>
      <c r="T954" s="4">
        <v>7.2</v>
      </c>
      <c r="U954" s="4">
        <v>1658.1338856</v>
      </c>
      <c r="V954" s="10">
        <v>6355.043885</v>
      </c>
      <c r="W954" s="4">
        <v>15.2777777777778</v>
      </c>
      <c r="X954" s="5">
        <v>10.185</v>
      </c>
      <c r="Y954" s="4">
        <v>6.52</v>
      </c>
      <c r="Z954" s="4" t="s">
        <v>2924</v>
      </c>
      <c r="AA954" s="10" t="s">
        <v>2924</v>
      </c>
      <c r="AB954" s="10" t="s">
        <v>2924</v>
      </c>
      <c r="AC954" s="4">
        <v>7.8204279999999997</v>
      </c>
      <c r="AD954" s="4">
        <v>8.2593384270117003</v>
      </c>
      <c r="AE954" s="4">
        <v>7.9600870152374998</v>
      </c>
      <c r="AF954" s="4">
        <v>10.586217</v>
      </c>
      <c r="AG954" s="4">
        <v>11.3567635806208</v>
      </c>
      <c r="AH954" s="4">
        <v>10.698585511983</v>
      </c>
      <c r="AI954" s="4">
        <v>0.73029699999999997</v>
      </c>
      <c r="AJ954" s="4">
        <v>0.74750799999999995</v>
      </c>
    </row>
    <row r="955" spans="1:36" x14ac:dyDescent="0.3">
      <c r="A955" s="1" t="s">
        <v>842</v>
      </c>
      <c r="B955" s="2">
        <v>4910590</v>
      </c>
      <c r="C955" s="3" t="s">
        <v>2935</v>
      </c>
      <c r="D955" s="4">
        <v>1661.391897</v>
      </c>
      <c r="E955" s="3" t="s">
        <v>3006</v>
      </c>
      <c r="F955" s="3" t="s">
        <v>3235</v>
      </c>
      <c r="G955" s="3" t="s">
        <v>3236</v>
      </c>
      <c r="H955" s="3" t="s">
        <v>3236</v>
      </c>
      <c r="I955" s="3" t="s">
        <v>3368</v>
      </c>
      <c r="J955" s="4">
        <v>-6.9069070000000004</v>
      </c>
      <c r="K955" s="4">
        <v>-6.5241230000000003</v>
      </c>
      <c r="L955" s="4">
        <v>-7.0844690000000003</v>
      </c>
      <c r="M955" s="5">
        <v>-5.8617000000000002E-2</v>
      </c>
      <c r="N955" s="4">
        <v>17.309645</v>
      </c>
      <c r="O955" s="4">
        <v>9.7123329999999992</v>
      </c>
      <c r="P955" s="4">
        <v>1.0530870000000001</v>
      </c>
      <c r="Q955" s="4">
        <v>7.9749699999999999</v>
      </c>
      <c r="R955" s="4">
        <v>10.571904</v>
      </c>
      <c r="S955" s="3" t="s">
        <v>4585</v>
      </c>
      <c r="T955" s="4">
        <v>34.1</v>
      </c>
      <c r="U955" s="4">
        <v>1661.391897</v>
      </c>
      <c r="V955" s="10">
        <v>2838.2918970000001</v>
      </c>
      <c r="W955" s="4">
        <v>1.7595307917888601</v>
      </c>
      <c r="X955" s="4">
        <v>41.5</v>
      </c>
      <c r="Y955" s="4">
        <v>33.270000000000003</v>
      </c>
      <c r="Z955" s="4">
        <v>17.309645</v>
      </c>
      <c r="AA955" s="10">
        <v>10.6008934594</v>
      </c>
      <c r="AB955" s="10">
        <v>10.6008934594</v>
      </c>
      <c r="AC955" s="4">
        <v>1.2593920000000001</v>
      </c>
      <c r="AD955" s="4">
        <v>1.2349099922603</v>
      </c>
      <c r="AE955" s="4">
        <v>1.2349099922603</v>
      </c>
      <c r="AF955" s="4">
        <v>7.9749699999999999</v>
      </c>
      <c r="AG955" s="4">
        <v>7.8137257763968</v>
      </c>
      <c r="AH955" s="4">
        <v>7.8137257763968</v>
      </c>
      <c r="AI955" s="4">
        <v>1.0530870000000001</v>
      </c>
      <c r="AJ955" s="4" t="s">
        <v>2924</v>
      </c>
    </row>
    <row r="956" spans="1:36" x14ac:dyDescent="0.3">
      <c r="A956" s="1" t="s">
        <v>1541</v>
      </c>
      <c r="B956" s="2">
        <v>4910385</v>
      </c>
      <c r="C956" s="3" t="s">
        <v>2919</v>
      </c>
      <c r="D956" s="5">
        <v>1662.6</v>
      </c>
      <c r="E956" s="3" t="s">
        <v>2925</v>
      </c>
      <c r="F956" s="3" t="s">
        <v>2980</v>
      </c>
      <c r="G956" s="3" t="s">
        <v>2981</v>
      </c>
      <c r="H956" s="3" t="s">
        <v>3163</v>
      </c>
      <c r="I956" s="3" t="s">
        <v>3546</v>
      </c>
      <c r="J956" s="4">
        <v>-35.188867000000002</v>
      </c>
      <c r="K956" s="4">
        <v>-10.43956</v>
      </c>
      <c r="L956" s="4">
        <v>-11.010009</v>
      </c>
      <c r="M956" s="4">
        <v>3.3826640000000001</v>
      </c>
      <c r="N956" s="4">
        <v>59.272727000000003</v>
      </c>
      <c r="O956" s="4" t="s">
        <v>2924</v>
      </c>
      <c r="P956" s="4">
        <v>1.407802</v>
      </c>
      <c r="Q956" s="4">
        <v>10.774898</v>
      </c>
      <c r="R956" s="4" t="s">
        <v>2924</v>
      </c>
      <c r="S956" s="3" t="s">
        <v>5282</v>
      </c>
      <c r="T956" s="5">
        <v>9.7799999999999994</v>
      </c>
      <c r="U956" s="5">
        <v>1662.6</v>
      </c>
      <c r="V956" s="10">
        <v>2984.873</v>
      </c>
      <c r="W956" s="4">
        <v>1.43149284253579</v>
      </c>
      <c r="X956" s="4">
        <v>17.84</v>
      </c>
      <c r="Y956" s="5">
        <v>9.18</v>
      </c>
      <c r="Z956" s="4">
        <v>59.272727000000003</v>
      </c>
      <c r="AA956" s="10">
        <v>37.877614252500003</v>
      </c>
      <c r="AB956" s="10">
        <v>47.691032330399999</v>
      </c>
      <c r="AC956" s="4">
        <v>1.7432160000000001</v>
      </c>
      <c r="AD956" s="4">
        <v>1.7634819053741</v>
      </c>
      <c r="AE956" s="4">
        <v>1.7713517168416</v>
      </c>
      <c r="AF956" s="4">
        <v>10.774898</v>
      </c>
      <c r="AG956" s="4">
        <v>13.4438720359167</v>
      </c>
      <c r="AH956" s="4">
        <v>14.346478102185401</v>
      </c>
      <c r="AI956" s="4">
        <v>1.407802</v>
      </c>
      <c r="AJ956" s="4" t="s">
        <v>2924</v>
      </c>
    </row>
    <row r="957" spans="1:36" x14ac:dyDescent="0.3">
      <c r="A957" s="1" t="s">
        <v>2436</v>
      </c>
      <c r="B957" s="2">
        <v>4345748</v>
      </c>
      <c r="C957" s="3" t="s">
        <v>2935</v>
      </c>
      <c r="D957" s="4">
        <v>1662.8427169199999</v>
      </c>
      <c r="E957" s="3" t="s">
        <v>3093</v>
      </c>
      <c r="F957" s="3" t="s">
        <v>3093</v>
      </c>
      <c r="G957" s="3" t="s">
        <v>3094</v>
      </c>
      <c r="H957" s="3" t="s">
        <v>3147</v>
      </c>
      <c r="I957" s="3" t="s">
        <v>3148</v>
      </c>
      <c r="J957" s="4">
        <v>-35.066760000000002</v>
      </c>
      <c r="K957" s="4">
        <v>-9.3228659999999994</v>
      </c>
      <c r="L957" s="4">
        <v>-17.5</v>
      </c>
      <c r="M957" s="4">
        <v>1.538462</v>
      </c>
      <c r="N957" s="4">
        <v>20.307691999999999</v>
      </c>
      <c r="O957" s="4">
        <v>4.8682819999999998</v>
      </c>
      <c r="P957" s="4">
        <v>0.59015099999999998</v>
      </c>
      <c r="Q957" s="4">
        <v>2.4614029999999998</v>
      </c>
      <c r="R957" s="4">
        <v>5.5427970000000002</v>
      </c>
      <c r="S957" s="3" t="s">
        <v>6174</v>
      </c>
      <c r="T957" s="4">
        <v>9.24</v>
      </c>
      <c r="U957" s="4">
        <v>1662.8427169199999</v>
      </c>
      <c r="V957" s="10">
        <v>3111.163716</v>
      </c>
      <c r="W957" s="4">
        <v>0</v>
      </c>
      <c r="X957" s="4">
        <v>14.775</v>
      </c>
      <c r="Y957" s="4">
        <v>8.8849999999999998</v>
      </c>
      <c r="Z957" s="4">
        <v>20.307691999999999</v>
      </c>
      <c r="AA957" s="10">
        <v>72.985781990500001</v>
      </c>
      <c r="AB957" s="10" t="s">
        <v>2924</v>
      </c>
      <c r="AC957" s="4">
        <v>1.662426</v>
      </c>
      <c r="AD957" s="4">
        <v>1.6015069928276999</v>
      </c>
      <c r="AE957" s="4">
        <v>1.5640978861196</v>
      </c>
      <c r="AF957" s="4">
        <v>2.4614029999999998</v>
      </c>
      <c r="AG957" s="4">
        <v>2.4648433405513002</v>
      </c>
      <c r="AH957" s="4">
        <v>2.4695080352737002</v>
      </c>
      <c r="AI957" s="4">
        <v>0.59015099999999998</v>
      </c>
      <c r="AJ957" s="4">
        <v>0.59015099999999998</v>
      </c>
    </row>
    <row r="958" spans="1:36" x14ac:dyDescent="0.3">
      <c r="A958" s="1" t="s">
        <v>2401</v>
      </c>
      <c r="B958" s="2">
        <v>20298731</v>
      </c>
      <c r="C958" s="3" t="s">
        <v>2940</v>
      </c>
      <c r="D958" s="4">
        <v>1662.8499148799999</v>
      </c>
      <c r="E958" s="3" t="s">
        <v>2920</v>
      </c>
      <c r="F958" s="3" t="s">
        <v>2921</v>
      </c>
      <c r="G958" s="3" t="s">
        <v>3109</v>
      </c>
      <c r="H958" s="3" t="s">
        <v>3109</v>
      </c>
      <c r="I958" s="3" t="s">
        <v>2942</v>
      </c>
      <c r="J958" s="4">
        <v>-28.753679999999999</v>
      </c>
      <c r="K958" s="4">
        <v>-30.443114000000001</v>
      </c>
      <c r="L958" s="4">
        <v>-13.955556</v>
      </c>
      <c r="M958" s="4">
        <v>4.0860219999999998</v>
      </c>
      <c r="N958" s="4" t="s">
        <v>2924</v>
      </c>
      <c r="O958" s="4" t="s">
        <v>2924</v>
      </c>
      <c r="P958" s="4">
        <v>1.8539330000000001</v>
      </c>
      <c r="Q958" s="4" t="s">
        <v>2924</v>
      </c>
      <c r="R958" s="4" t="s">
        <v>2924</v>
      </c>
      <c r="S958" s="3" t="s">
        <v>6140</v>
      </c>
      <c r="T958" s="4">
        <v>29.04</v>
      </c>
      <c r="U958" s="4">
        <v>1662.8499148799999</v>
      </c>
      <c r="V958" s="10">
        <v>751.94891399999995</v>
      </c>
      <c r="W958" s="4">
        <v>0</v>
      </c>
      <c r="X958" s="4">
        <v>62.74</v>
      </c>
      <c r="Y958" s="4">
        <v>26.23</v>
      </c>
      <c r="Z958" s="4" t="s">
        <v>2924</v>
      </c>
      <c r="AA958" s="10" t="s">
        <v>2924</v>
      </c>
      <c r="AB958" s="10" t="s">
        <v>2924</v>
      </c>
      <c r="AC958" s="4" t="s">
        <v>2934</v>
      </c>
      <c r="AD958" s="4" t="s">
        <v>2934</v>
      </c>
      <c r="AE958" s="4" t="s">
        <v>2934</v>
      </c>
      <c r="AF958" s="4" t="s">
        <v>2924</v>
      </c>
      <c r="AG958" s="4" t="s">
        <v>2924</v>
      </c>
      <c r="AH958" s="4" t="s">
        <v>2924</v>
      </c>
      <c r="AI958" s="4">
        <v>1.8539330000000001</v>
      </c>
      <c r="AJ958" s="4">
        <v>1.8539330000000001</v>
      </c>
    </row>
    <row r="959" spans="1:36" x14ac:dyDescent="0.3">
      <c r="A959" s="1" t="s">
        <v>1697</v>
      </c>
      <c r="B959" s="2">
        <v>4149826</v>
      </c>
      <c r="C959" s="3" t="s">
        <v>2956</v>
      </c>
      <c r="D959" s="4">
        <v>1663.06459582</v>
      </c>
      <c r="E959" s="3" t="s">
        <v>2930</v>
      </c>
      <c r="F959" s="3" t="s">
        <v>2953</v>
      </c>
      <c r="G959" s="3" t="s">
        <v>2953</v>
      </c>
      <c r="H959" s="3" t="s">
        <v>3414</v>
      </c>
      <c r="I959" s="3" t="s">
        <v>3440</v>
      </c>
      <c r="J959" s="4">
        <v>-14.654768000000001</v>
      </c>
      <c r="K959" s="4">
        <v>-18.373764999999999</v>
      </c>
      <c r="L959" s="4">
        <v>-12.073554</v>
      </c>
      <c r="M959" s="4">
        <v>0.52558800000000006</v>
      </c>
      <c r="N959" s="4">
        <v>6.0165562913907298</v>
      </c>
      <c r="O959" s="4" t="s">
        <v>2924</v>
      </c>
      <c r="P959" s="4">
        <v>1.116368</v>
      </c>
      <c r="Q959" s="4" t="s">
        <v>2934</v>
      </c>
      <c r="R959" s="4" t="s">
        <v>2934</v>
      </c>
      <c r="S959" s="3" t="s">
        <v>5438</v>
      </c>
      <c r="T959" s="4">
        <v>36.340000000000003</v>
      </c>
      <c r="U959" s="4">
        <v>1663.06459582</v>
      </c>
      <c r="V959" s="10" t="s">
        <v>2934</v>
      </c>
      <c r="W959" s="4">
        <v>0.99064391854705502</v>
      </c>
      <c r="X959" s="4">
        <v>53.27</v>
      </c>
      <c r="Y959" s="4">
        <v>35.56</v>
      </c>
      <c r="Z959" s="4">
        <v>6.0295339999999999</v>
      </c>
      <c r="AA959" s="10">
        <v>6.8308270675999996</v>
      </c>
      <c r="AB959" s="10">
        <v>6.2763385145999999</v>
      </c>
      <c r="AC959" s="4" t="s">
        <v>2934</v>
      </c>
      <c r="AD959" s="4" t="s">
        <v>2934</v>
      </c>
      <c r="AE959" s="4" t="s">
        <v>2934</v>
      </c>
      <c r="AF959" s="4" t="s">
        <v>2934</v>
      </c>
      <c r="AG959" s="4" t="s">
        <v>2934</v>
      </c>
      <c r="AH959" s="4" t="s">
        <v>2934</v>
      </c>
      <c r="AI959" s="4">
        <v>1.116368</v>
      </c>
      <c r="AJ959" s="4">
        <v>1.1224019999999999</v>
      </c>
    </row>
    <row r="960" spans="1:36" x14ac:dyDescent="0.3">
      <c r="A960" s="1" t="s">
        <v>2754</v>
      </c>
      <c r="B960" s="2">
        <v>110713979</v>
      </c>
      <c r="C960" s="3" t="s">
        <v>2940</v>
      </c>
      <c r="D960" s="4">
        <v>1664.3164999999999</v>
      </c>
      <c r="E960" s="3" t="s">
        <v>2930</v>
      </c>
      <c r="F960" s="3" t="s">
        <v>2953</v>
      </c>
      <c r="G960" s="3" t="s">
        <v>2954</v>
      </c>
      <c r="H960" s="3" t="s">
        <v>2955</v>
      </c>
      <c r="I960" s="3"/>
      <c r="J960" s="4">
        <v>20.700848000000001</v>
      </c>
      <c r="K960" s="4">
        <v>3.0111409999999998</v>
      </c>
      <c r="L960" s="4">
        <v>-6.2482870000000004</v>
      </c>
      <c r="M960" s="4">
        <v>0.91445399999999999</v>
      </c>
      <c r="N960" s="4" t="s">
        <v>2934</v>
      </c>
      <c r="O960" s="4" t="s">
        <v>2934</v>
      </c>
      <c r="P960" s="4" t="s">
        <v>2934</v>
      </c>
      <c r="Q960" s="4" t="s">
        <v>2934</v>
      </c>
      <c r="R960" s="4" t="s">
        <v>2934</v>
      </c>
      <c r="S960" s="3" t="s">
        <v>6492</v>
      </c>
      <c r="T960" s="4">
        <v>34.21</v>
      </c>
      <c r="U960" s="4">
        <v>1664.3164999999999</v>
      </c>
      <c r="V960" s="10" t="s">
        <v>2934</v>
      </c>
      <c r="W960" s="4">
        <v>0.30531423560362497</v>
      </c>
      <c r="X960" s="4">
        <v>37.04</v>
      </c>
      <c r="Y960" s="4">
        <v>27.58</v>
      </c>
      <c r="Z960" s="4" t="s">
        <v>2934</v>
      </c>
      <c r="AA960" s="10" t="s">
        <v>2934</v>
      </c>
      <c r="AB960" s="10" t="s">
        <v>2934</v>
      </c>
      <c r="AC960" s="4" t="s">
        <v>2934</v>
      </c>
      <c r="AD960" s="4" t="s">
        <v>2934</v>
      </c>
      <c r="AE960" s="4" t="s">
        <v>2934</v>
      </c>
      <c r="AF960" s="4" t="s">
        <v>2934</v>
      </c>
      <c r="AG960" s="4" t="s">
        <v>2934</v>
      </c>
      <c r="AH960" s="4" t="s">
        <v>2934</v>
      </c>
      <c r="AI960" s="4" t="s">
        <v>2934</v>
      </c>
      <c r="AJ960" s="4" t="s">
        <v>2934</v>
      </c>
    </row>
    <row r="961" spans="1:36" x14ac:dyDescent="0.3">
      <c r="A961" s="1" t="s">
        <v>195</v>
      </c>
      <c r="B961" s="2">
        <v>9768877</v>
      </c>
      <c r="C961" s="3" t="s">
        <v>2919</v>
      </c>
      <c r="D961" s="4">
        <v>1673.7376512999999</v>
      </c>
      <c r="E961" s="3" t="s">
        <v>2920</v>
      </c>
      <c r="F961" s="3" t="s">
        <v>2921</v>
      </c>
      <c r="G961" s="3" t="s">
        <v>2941</v>
      </c>
      <c r="H961" s="3" t="s">
        <v>2941</v>
      </c>
      <c r="I961" s="3" t="s">
        <v>3048</v>
      </c>
      <c r="J961" s="4">
        <v>342.72445800000003</v>
      </c>
      <c r="K961" s="4">
        <v>52.777777999999998</v>
      </c>
      <c r="L961" s="4">
        <v>22.117847999999999</v>
      </c>
      <c r="M961" s="4">
        <v>-4.6030689999999996</v>
      </c>
      <c r="N961" s="4" t="s">
        <v>2924</v>
      </c>
      <c r="O961" s="4" t="s">
        <v>2924</v>
      </c>
      <c r="P961" s="4">
        <v>10.679612000000001</v>
      </c>
      <c r="Q961" s="4" t="s">
        <v>2924</v>
      </c>
      <c r="R961" s="4" t="s">
        <v>2924</v>
      </c>
      <c r="S961" s="3" t="s">
        <v>3942</v>
      </c>
      <c r="T961" s="5">
        <v>14.3</v>
      </c>
      <c r="U961" s="4">
        <v>1673.7376512999999</v>
      </c>
      <c r="V961" s="10">
        <v>1551.3546510000001</v>
      </c>
      <c r="W961" s="4">
        <v>0</v>
      </c>
      <c r="X961" s="4">
        <v>15.79</v>
      </c>
      <c r="Y961" s="4">
        <v>3.07</v>
      </c>
      <c r="Z961" s="4" t="s">
        <v>2924</v>
      </c>
      <c r="AA961" s="10" t="s">
        <v>2924</v>
      </c>
      <c r="AB961" s="10" t="s">
        <v>2924</v>
      </c>
      <c r="AC961" s="4">
        <v>11.18432</v>
      </c>
      <c r="AD961" s="4">
        <v>6.2649936819201004</v>
      </c>
      <c r="AE961" s="4">
        <v>8.6101478225885</v>
      </c>
      <c r="AF961" s="4" t="s">
        <v>2924</v>
      </c>
      <c r="AG961" s="4" t="s">
        <v>2924</v>
      </c>
      <c r="AH961" s="4" t="s">
        <v>2924</v>
      </c>
      <c r="AI961" s="4">
        <v>10.679612000000001</v>
      </c>
      <c r="AJ961" s="4">
        <v>11.394422</v>
      </c>
    </row>
    <row r="962" spans="1:36" x14ac:dyDescent="0.3">
      <c r="A962" s="1" t="s">
        <v>1941</v>
      </c>
      <c r="B962" s="2">
        <v>10835011</v>
      </c>
      <c r="C962" s="3" t="s">
        <v>2919</v>
      </c>
      <c r="D962" s="4">
        <v>1678.4685213800001</v>
      </c>
      <c r="E962" s="3" t="s">
        <v>2945</v>
      </c>
      <c r="F962" s="3" t="s">
        <v>2946</v>
      </c>
      <c r="G962" s="3" t="s">
        <v>2947</v>
      </c>
      <c r="H962" s="3" t="s">
        <v>2989</v>
      </c>
      <c r="I962" s="3" t="s">
        <v>2949</v>
      </c>
      <c r="J962" s="4">
        <v>43.386243</v>
      </c>
      <c r="K962" s="4">
        <v>26.635514000000001</v>
      </c>
      <c r="L962" s="4">
        <v>-3.1648800000000001</v>
      </c>
      <c r="M962" s="4">
        <v>0.90425500000000003</v>
      </c>
      <c r="N962" s="4">
        <v>10.687324</v>
      </c>
      <c r="O962" s="4">
        <v>21.435027999999999</v>
      </c>
      <c r="P962" s="4">
        <v>1.8410329999999999</v>
      </c>
      <c r="Q962" s="4">
        <v>16.644997</v>
      </c>
      <c r="R962" s="4">
        <v>6.3362319999999999</v>
      </c>
      <c r="S962" s="3" t="s">
        <v>5681</v>
      </c>
      <c r="T962" s="4">
        <v>18.97</v>
      </c>
      <c r="U962" s="4">
        <v>1678.4685213800001</v>
      </c>
      <c r="V962" s="10">
        <v>1581.4245209999999</v>
      </c>
      <c r="W962" s="4">
        <v>4.2171850289931498</v>
      </c>
      <c r="X962" s="4">
        <v>20.7</v>
      </c>
      <c r="Y962" s="5">
        <v>10.11</v>
      </c>
      <c r="Z962" s="4">
        <v>10.687324</v>
      </c>
      <c r="AA962" s="10">
        <v>9.1201923076</v>
      </c>
      <c r="AB962" s="10">
        <v>10.2952908677</v>
      </c>
      <c r="AC962" s="4">
        <v>3.5314000000000001</v>
      </c>
      <c r="AD962" s="4">
        <v>2.9858265517315998</v>
      </c>
      <c r="AE962" s="4">
        <v>3.3479401828437001</v>
      </c>
      <c r="AF962" s="4">
        <v>16.644997</v>
      </c>
      <c r="AG962" s="4">
        <v>12.222371376877399</v>
      </c>
      <c r="AH962" s="4">
        <v>14.0347311255584</v>
      </c>
      <c r="AI962" s="4">
        <v>1.8410329999999999</v>
      </c>
      <c r="AJ962" s="4">
        <v>4.3709680000000004</v>
      </c>
    </row>
    <row r="963" spans="1:36" x14ac:dyDescent="0.3">
      <c r="A963" s="1" t="s">
        <v>522</v>
      </c>
      <c r="B963" s="2">
        <v>4812050</v>
      </c>
      <c r="C963" s="3" t="s">
        <v>2956</v>
      </c>
      <c r="D963" s="4">
        <v>1684.4801520399999</v>
      </c>
      <c r="E963" s="3" t="s">
        <v>2920</v>
      </c>
      <c r="F963" s="3" t="s">
        <v>2921</v>
      </c>
      <c r="G963" s="3" t="s">
        <v>2941</v>
      </c>
      <c r="H963" s="3" t="s">
        <v>2941</v>
      </c>
      <c r="I963" s="3" t="s">
        <v>2942</v>
      </c>
      <c r="J963" s="4">
        <v>-35.980837000000001</v>
      </c>
      <c r="K963" s="4">
        <v>-23.524096</v>
      </c>
      <c r="L963" s="4">
        <v>-8.9637860000000007</v>
      </c>
      <c r="M963" s="4">
        <v>0.99443099999999995</v>
      </c>
      <c r="N963" s="4" t="s">
        <v>2924</v>
      </c>
      <c r="O963" s="4" t="s">
        <v>2924</v>
      </c>
      <c r="P963" s="4">
        <v>2.1433399999999998</v>
      </c>
      <c r="Q963" s="4" t="s">
        <v>2924</v>
      </c>
      <c r="R963" s="4" t="s">
        <v>2924</v>
      </c>
      <c r="S963" s="3" t="s">
        <v>4265</v>
      </c>
      <c r="T963" s="4">
        <v>25.39</v>
      </c>
      <c r="U963" s="4">
        <v>1684.4801520399999</v>
      </c>
      <c r="V963" s="10">
        <v>931.56815200000005</v>
      </c>
      <c r="W963" s="4">
        <v>0</v>
      </c>
      <c r="X963" s="4">
        <v>53.18</v>
      </c>
      <c r="Y963" s="4">
        <v>22.929099999999998</v>
      </c>
      <c r="Z963" s="4" t="s">
        <v>2924</v>
      </c>
      <c r="AA963" s="10" t="s">
        <v>2924</v>
      </c>
      <c r="AB963" s="10" t="s">
        <v>2924</v>
      </c>
      <c r="AC963" s="4">
        <v>93.380928999999995</v>
      </c>
      <c r="AD963" s="4" t="s">
        <v>2924</v>
      </c>
      <c r="AE963" s="4">
        <v>136.41355278957391</v>
      </c>
      <c r="AF963" s="4" t="s">
        <v>2924</v>
      </c>
      <c r="AG963" s="4" t="s">
        <v>2924</v>
      </c>
      <c r="AH963" s="4" t="s">
        <v>2924</v>
      </c>
      <c r="AI963" s="4">
        <v>2.1433399999999998</v>
      </c>
      <c r="AJ963" s="4">
        <v>2.2201819999999999</v>
      </c>
    </row>
    <row r="964" spans="1:36" x14ac:dyDescent="0.3">
      <c r="A964" s="1" t="s">
        <v>1859</v>
      </c>
      <c r="B964" s="2">
        <v>1137118</v>
      </c>
      <c r="C964" s="3" t="s">
        <v>2919</v>
      </c>
      <c r="D964" s="4">
        <v>1688.0461177499999</v>
      </c>
      <c r="E964" s="3" t="s">
        <v>2930</v>
      </c>
      <c r="F964" s="3" t="s">
        <v>2931</v>
      </c>
      <c r="G964" s="3" t="s">
        <v>2931</v>
      </c>
      <c r="H964" s="3" t="s">
        <v>2932</v>
      </c>
      <c r="I964" s="3" t="s">
        <v>3216</v>
      </c>
      <c r="J964" s="4">
        <v>6.1698719999999998</v>
      </c>
      <c r="K964" s="4">
        <v>0.53110800000000002</v>
      </c>
      <c r="L964" s="4">
        <v>-10.472973</v>
      </c>
      <c r="M964" s="4">
        <v>-0.74906399999999995</v>
      </c>
      <c r="N964" s="4">
        <v>17.434210526315798</v>
      </c>
      <c r="O964" s="4">
        <v>6.9847130000000002</v>
      </c>
      <c r="P964" s="4">
        <v>1.060764</v>
      </c>
      <c r="Q964" s="4" t="s">
        <v>2934</v>
      </c>
      <c r="R964" s="4" t="s">
        <v>2934</v>
      </c>
      <c r="S964" s="3" t="s">
        <v>5599</v>
      </c>
      <c r="T964" s="4">
        <v>13.25</v>
      </c>
      <c r="U964" s="4">
        <v>1688.0461177499999</v>
      </c>
      <c r="V964" s="10" t="s">
        <v>2934</v>
      </c>
      <c r="W964" s="4">
        <v>6.0377358490565998</v>
      </c>
      <c r="X964" s="4">
        <v>15.42</v>
      </c>
      <c r="Y964" s="4">
        <v>10.45</v>
      </c>
      <c r="Z964" s="4">
        <v>17.457180999999999</v>
      </c>
      <c r="AA964" s="10">
        <v>13.1618158339</v>
      </c>
      <c r="AB964" s="10">
        <v>12.8849688329</v>
      </c>
      <c r="AC964" s="4" t="s">
        <v>2934</v>
      </c>
      <c r="AD964" s="4" t="s">
        <v>2934</v>
      </c>
      <c r="AE964" s="4" t="s">
        <v>2934</v>
      </c>
      <c r="AF964" s="4" t="s">
        <v>2934</v>
      </c>
      <c r="AG964" s="4" t="s">
        <v>2934</v>
      </c>
      <c r="AH964" s="4" t="s">
        <v>2934</v>
      </c>
      <c r="AI964" s="4">
        <v>1.060764</v>
      </c>
      <c r="AJ964" s="4">
        <v>1.3985639999999999</v>
      </c>
    </row>
    <row r="965" spans="1:36" x14ac:dyDescent="0.3">
      <c r="A965" s="1" t="s">
        <v>569</v>
      </c>
      <c r="B965" s="2">
        <v>27860629</v>
      </c>
      <c r="C965" s="3" t="s">
        <v>2919</v>
      </c>
      <c r="D965" s="4">
        <v>1690.3377577799999</v>
      </c>
      <c r="E965" s="3" t="s">
        <v>2945</v>
      </c>
      <c r="F965" s="3" t="s">
        <v>2946</v>
      </c>
      <c r="G965" s="3" t="s">
        <v>2947</v>
      </c>
      <c r="H965" s="3" t="s">
        <v>2989</v>
      </c>
      <c r="I965" s="3" t="s">
        <v>3344</v>
      </c>
      <c r="J965" s="4">
        <v>17.675545</v>
      </c>
      <c r="K965" s="4">
        <v>18.248175</v>
      </c>
      <c r="L965" s="4">
        <v>-24.651163</v>
      </c>
      <c r="M965" s="4">
        <v>-15.183246</v>
      </c>
      <c r="N965" s="4" t="s">
        <v>2924</v>
      </c>
      <c r="O965" s="4" t="s">
        <v>2924</v>
      </c>
      <c r="P965" s="4">
        <v>2.5155280000000002</v>
      </c>
      <c r="Q965" s="4">
        <v>42.413716999999998</v>
      </c>
      <c r="R965" s="4" t="s">
        <v>2924</v>
      </c>
      <c r="S965" s="3" t="s">
        <v>4312</v>
      </c>
      <c r="T965" s="4">
        <v>4.8600000000000003</v>
      </c>
      <c r="U965" s="4">
        <v>1690.3377577799999</v>
      </c>
      <c r="V965" s="10">
        <v>1688.1507570000001</v>
      </c>
      <c r="W965" s="4">
        <v>0</v>
      </c>
      <c r="X965" s="4">
        <v>7.99</v>
      </c>
      <c r="Y965" s="5">
        <v>2.1549999999999998</v>
      </c>
      <c r="Z965" s="4" t="s">
        <v>2924</v>
      </c>
      <c r="AA965" s="10">
        <v>11.3471865514</v>
      </c>
      <c r="AB965" s="10">
        <v>22.604651162700002</v>
      </c>
      <c r="AC965" s="4">
        <v>11.07231</v>
      </c>
      <c r="AD965" s="4">
        <v>7.0560970519600996</v>
      </c>
      <c r="AE965" s="4">
        <v>11.270224889003501</v>
      </c>
      <c r="AF965" s="4">
        <v>42.413716999999998</v>
      </c>
      <c r="AG965" s="4">
        <v>8.5482350179988007</v>
      </c>
      <c r="AH965" s="4">
        <v>17.8454755452664</v>
      </c>
      <c r="AI965" s="4">
        <v>2.5155280000000002</v>
      </c>
      <c r="AJ965" s="4">
        <v>2.6157159999999999</v>
      </c>
    </row>
    <row r="966" spans="1:36" x14ac:dyDescent="0.3">
      <c r="A966" s="1" t="s">
        <v>834</v>
      </c>
      <c r="B966" s="2">
        <v>5724376</v>
      </c>
      <c r="C966" s="3" t="s">
        <v>2935</v>
      </c>
      <c r="D966" s="4">
        <v>1690.6061446399999</v>
      </c>
      <c r="E966" s="3" t="s">
        <v>2930</v>
      </c>
      <c r="F966" s="3" t="s">
        <v>2953</v>
      </c>
      <c r="G966" s="3" t="s">
        <v>2954</v>
      </c>
      <c r="H966" s="3" t="s">
        <v>2955</v>
      </c>
      <c r="I966" s="3" t="s">
        <v>2971</v>
      </c>
      <c r="J966" s="4">
        <v>17.437145000000001</v>
      </c>
      <c r="K966" s="4">
        <v>5.8479530000000004</v>
      </c>
      <c r="L966" s="4">
        <v>1.5427770000000001</v>
      </c>
      <c r="M966" s="4">
        <v>1.18798</v>
      </c>
      <c r="N966" s="4">
        <v>6.6179160000000001</v>
      </c>
      <c r="O966" s="4" t="s">
        <v>2934</v>
      </c>
      <c r="P966" s="4">
        <v>1.0159260000000001</v>
      </c>
      <c r="Q966" s="4" t="s">
        <v>2934</v>
      </c>
      <c r="R966" s="4" t="s">
        <v>2934</v>
      </c>
      <c r="S966" s="3" t="s">
        <v>4577</v>
      </c>
      <c r="T966" s="4">
        <v>14.48</v>
      </c>
      <c r="U966" s="4">
        <v>1690.6061446399999</v>
      </c>
      <c r="V966" s="10">
        <v>1690.583764</v>
      </c>
      <c r="W966" s="4">
        <v>8.2292817679558006</v>
      </c>
      <c r="X966" s="4">
        <v>14.63</v>
      </c>
      <c r="Y966" s="4">
        <v>11.82</v>
      </c>
      <c r="Z966" s="4">
        <v>6.6179160000000001</v>
      </c>
      <c r="AA966" s="10" t="s">
        <v>2934</v>
      </c>
      <c r="AB966" s="10" t="s">
        <v>2934</v>
      </c>
      <c r="AC966" s="4">
        <v>80.734451000000007</v>
      </c>
      <c r="AD966" s="4" t="s">
        <v>2934</v>
      </c>
      <c r="AE966" s="4" t="s">
        <v>2934</v>
      </c>
      <c r="AF966" s="4" t="s">
        <v>2934</v>
      </c>
      <c r="AG966" s="4" t="s">
        <v>2934</v>
      </c>
      <c r="AH966" s="4" t="s">
        <v>2934</v>
      </c>
      <c r="AI966" s="4">
        <v>1.0159260000000001</v>
      </c>
      <c r="AJ966" s="4">
        <v>1.0159260000000001</v>
      </c>
    </row>
    <row r="967" spans="1:36" x14ac:dyDescent="0.3">
      <c r="A967" s="1" t="s">
        <v>1792</v>
      </c>
      <c r="B967" s="2">
        <v>4079792</v>
      </c>
      <c r="C967" s="3" t="s">
        <v>2970</v>
      </c>
      <c r="D967" s="4">
        <v>1692.6500934000001</v>
      </c>
      <c r="E967" s="3" t="s">
        <v>2920</v>
      </c>
      <c r="F967" s="3" t="s">
        <v>2960</v>
      </c>
      <c r="G967" s="3" t="s">
        <v>2973</v>
      </c>
      <c r="H967" s="3" t="s">
        <v>2974</v>
      </c>
      <c r="I967" s="3" t="s">
        <v>3597</v>
      </c>
      <c r="J967" s="4">
        <v>18.610690000000002</v>
      </c>
      <c r="K967" s="4">
        <v>-11.603903000000001</v>
      </c>
      <c r="L967" s="4">
        <v>-11.930586</v>
      </c>
      <c r="M967" s="4">
        <v>-2.011263</v>
      </c>
      <c r="N967" s="4">
        <v>13.7334</v>
      </c>
      <c r="O967" s="4">
        <v>18.266956</v>
      </c>
      <c r="P967" s="4">
        <v>1.721095</v>
      </c>
      <c r="Q967" s="4">
        <v>11.060323</v>
      </c>
      <c r="R967" s="4">
        <v>23.772444</v>
      </c>
      <c r="S967" s="3" t="s">
        <v>5533</v>
      </c>
      <c r="T967" s="4">
        <v>109.62</v>
      </c>
      <c r="U967" s="4">
        <v>1692.6500934000001</v>
      </c>
      <c r="V967" s="10">
        <v>1677.862093</v>
      </c>
      <c r="W967" s="4">
        <v>2.2258711913884301</v>
      </c>
      <c r="X967" s="4">
        <v>138.49</v>
      </c>
      <c r="Y967" s="4">
        <v>87.03</v>
      </c>
      <c r="Z967" s="4">
        <v>13.7334</v>
      </c>
      <c r="AA967" s="10" t="s">
        <v>2934</v>
      </c>
      <c r="AB967" s="10" t="s">
        <v>2934</v>
      </c>
      <c r="AC967" s="4">
        <v>1.3716189999999999</v>
      </c>
      <c r="AD967" s="4" t="s">
        <v>2934</v>
      </c>
      <c r="AE967" s="4" t="s">
        <v>2934</v>
      </c>
      <c r="AF967" s="4">
        <v>11.060323</v>
      </c>
      <c r="AG967" s="4" t="s">
        <v>2934</v>
      </c>
      <c r="AH967" s="4" t="s">
        <v>2934</v>
      </c>
      <c r="AI967" s="4">
        <v>1.721095</v>
      </c>
      <c r="AJ967" s="4">
        <v>2.1318549999999998</v>
      </c>
    </row>
    <row r="968" spans="1:36" x14ac:dyDescent="0.3">
      <c r="A968" s="1" t="s">
        <v>723</v>
      </c>
      <c r="B968" s="2">
        <v>3009591</v>
      </c>
      <c r="C968" s="3" t="s">
        <v>2935</v>
      </c>
      <c r="D968" s="4">
        <v>1697.70557717</v>
      </c>
      <c r="E968" s="3" t="s">
        <v>2925</v>
      </c>
      <c r="F968" s="3" t="s">
        <v>3011</v>
      </c>
      <c r="G968" s="3" t="s">
        <v>3012</v>
      </c>
      <c r="H968" s="3" t="s">
        <v>3013</v>
      </c>
      <c r="I968" s="3" t="s">
        <v>3014</v>
      </c>
      <c r="J968" s="4">
        <v>-19.849418</v>
      </c>
      <c r="K968" s="4">
        <v>7.234432</v>
      </c>
      <c r="L968" s="4">
        <v>15.711463</v>
      </c>
      <c r="M968" s="5">
        <v>1.9147080000000001</v>
      </c>
      <c r="N968" s="4" t="s">
        <v>2924</v>
      </c>
      <c r="O968" s="4">
        <v>29.796437999999998</v>
      </c>
      <c r="P968" s="4">
        <v>1.1471389999999999</v>
      </c>
      <c r="Q968" s="4">
        <v>5.445125</v>
      </c>
      <c r="R968" s="5">
        <v>13.358012</v>
      </c>
      <c r="S968" s="3" t="s">
        <v>4466</v>
      </c>
      <c r="T968" s="4">
        <v>11.71</v>
      </c>
      <c r="U968" s="4">
        <v>1697.70557717</v>
      </c>
      <c r="V968" s="10">
        <v>4531.7055769999997</v>
      </c>
      <c r="W968" s="4">
        <v>3.4158838599487602</v>
      </c>
      <c r="X968" s="4">
        <v>14.92</v>
      </c>
      <c r="Y968" s="4">
        <v>7.58</v>
      </c>
      <c r="Z968" s="4" t="s">
        <v>2924</v>
      </c>
      <c r="AA968" s="10">
        <v>12.5187085738</v>
      </c>
      <c r="AB968" s="10">
        <v>14.1710938729</v>
      </c>
      <c r="AC968" s="4">
        <v>0.43394700000000003</v>
      </c>
      <c r="AD968" s="4">
        <v>0.46206530559129999</v>
      </c>
      <c r="AE968" s="4">
        <v>0.4395498280665</v>
      </c>
      <c r="AF968" s="4">
        <v>5.445125</v>
      </c>
      <c r="AG968" s="4">
        <v>5.4912152744708003</v>
      </c>
      <c r="AH968" s="4">
        <v>5.1669290778999999</v>
      </c>
      <c r="AI968" s="4">
        <v>1.1471389999999999</v>
      </c>
      <c r="AJ968" s="4">
        <v>1.60609</v>
      </c>
    </row>
    <row r="969" spans="1:36" x14ac:dyDescent="0.3">
      <c r="A969" s="1" t="s">
        <v>1328</v>
      </c>
      <c r="B969" s="2">
        <v>5183399</v>
      </c>
      <c r="C969" s="3" t="s">
        <v>2919</v>
      </c>
      <c r="D969" s="4">
        <v>1698.27946668</v>
      </c>
      <c r="E969" s="3" t="s">
        <v>3102</v>
      </c>
      <c r="F969" s="3" t="s">
        <v>3103</v>
      </c>
      <c r="G969" s="3" t="s">
        <v>3292</v>
      </c>
      <c r="H969" s="3" t="s">
        <v>3375</v>
      </c>
      <c r="I969" s="3" t="s">
        <v>3376</v>
      </c>
      <c r="J969" s="4">
        <v>-27.449618000000001</v>
      </c>
      <c r="K969" s="4">
        <v>-5.0909089999999999</v>
      </c>
      <c r="L969" s="4">
        <v>-6.702413</v>
      </c>
      <c r="M969" s="4">
        <v>0</v>
      </c>
      <c r="N969" s="4" t="s">
        <v>2934</v>
      </c>
      <c r="O969" s="4">
        <v>23.944953999999999</v>
      </c>
      <c r="P969" s="4">
        <v>1.721068</v>
      </c>
      <c r="Q969" s="4">
        <v>17.393274000000002</v>
      </c>
      <c r="R969" s="4">
        <v>19.911794</v>
      </c>
      <c r="S969" s="3" t="s">
        <v>5070</v>
      </c>
      <c r="T969" s="5">
        <v>10.44</v>
      </c>
      <c r="U969" s="4">
        <v>1698.27946668</v>
      </c>
      <c r="V969" s="10">
        <v>1731.9004660000001</v>
      </c>
      <c r="W969" s="4">
        <v>0</v>
      </c>
      <c r="X969" s="4">
        <v>17.53</v>
      </c>
      <c r="Y969" s="4">
        <v>7.98</v>
      </c>
      <c r="Z969" s="4" t="s">
        <v>2934</v>
      </c>
      <c r="AA969" s="10">
        <v>32.985781990500001</v>
      </c>
      <c r="AB969" s="10">
        <v>41.2860363032</v>
      </c>
      <c r="AC969" s="4">
        <v>3.3868649999999998</v>
      </c>
      <c r="AD969" s="4">
        <v>3.0392349988373999</v>
      </c>
      <c r="AE969" s="4">
        <v>3.2930658099792001</v>
      </c>
      <c r="AF969" s="4">
        <v>17.393274000000002</v>
      </c>
      <c r="AG969" s="4">
        <v>8.6514305453011993</v>
      </c>
      <c r="AH969" s="4">
        <v>9.3125234829419998</v>
      </c>
      <c r="AI969" s="4">
        <v>1.721068</v>
      </c>
      <c r="AJ969" s="4">
        <v>16.136012000000001</v>
      </c>
    </row>
    <row r="970" spans="1:36" x14ac:dyDescent="0.3">
      <c r="A970" s="1" t="s">
        <v>860</v>
      </c>
      <c r="B970" s="2">
        <v>4313470</v>
      </c>
      <c r="C970" s="3" t="s">
        <v>2935</v>
      </c>
      <c r="D970" s="4">
        <v>1699.25690738</v>
      </c>
      <c r="E970" s="3" t="s">
        <v>2976</v>
      </c>
      <c r="F970" s="3" t="s">
        <v>2977</v>
      </c>
      <c r="G970" s="3" t="s">
        <v>3076</v>
      </c>
      <c r="H970" s="3" t="s">
        <v>3076</v>
      </c>
      <c r="I970" s="3" t="s">
        <v>2979</v>
      </c>
      <c r="J970" s="4">
        <v>5.1599589999999997</v>
      </c>
      <c r="K970" s="4">
        <v>-6.940639</v>
      </c>
      <c r="L970" s="4">
        <v>-8.0324910000000003</v>
      </c>
      <c r="M970" s="4">
        <v>0.39408900000000002</v>
      </c>
      <c r="N970" s="4">
        <v>37.740740740740698</v>
      </c>
      <c r="O970" s="4">
        <v>6.8665770000000004</v>
      </c>
      <c r="P970" s="4">
        <v>1.671314</v>
      </c>
      <c r="Q970" s="4">
        <v>13.333297999999999</v>
      </c>
      <c r="R970" s="4">
        <v>44.409174999999998</v>
      </c>
      <c r="S970" s="3" t="s">
        <v>4603</v>
      </c>
      <c r="T970" s="5">
        <v>10.19</v>
      </c>
      <c r="U970" s="4">
        <v>1699.25690738</v>
      </c>
      <c r="V970" s="10">
        <v>4506.1879070000005</v>
      </c>
      <c r="W970" s="4">
        <v>1.3738959764475001</v>
      </c>
      <c r="X970" s="4">
        <v>11.62</v>
      </c>
      <c r="Y970" s="4">
        <v>8.7799999999999994</v>
      </c>
      <c r="Z970" s="4">
        <v>37.326006999999997</v>
      </c>
      <c r="AA970" s="10">
        <v>156.76923076919999</v>
      </c>
      <c r="AB970" s="11">
        <v>127.375</v>
      </c>
      <c r="AC970" s="4">
        <v>5.9414530000000001</v>
      </c>
      <c r="AD970" s="4">
        <v>5.8676460951700999</v>
      </c>
      <c r="AE970" s="4">
        <v>5.9628112969469997</v>
      </c>
      <c r="AF970" s="4">
        <v>13.333297999999999</v>
      </c>
      <c r="AG970" s="4">
        <v>14.615039523179099</v>
      </c>
      <c r="AH970" s="4">
        <v>13.822137813359699</v>
      </c>
      <c r="AI970" s="4">
        <v>1.671314</v>
      </c>
      <c r="AJ970" s="4">
        <v>8.1454839999999997</v>
      </c>
    </row>
    <row r="971" spans="1:36" x14ac:dyDescent="0.3">
      <c r="A971" s="1" t="s">
        <v>2867</v>
      </c>
      <c r="B971" s="2">
        <v>4811726</v>
      </c>
      <c r="C971" s="3" t="s">
        <v>2940</v>
      </c>
      <c r="D971" s="4">
        <v>1699.8635087</v>
      </c>
      <c r="E971" s="3" t="s">
        <v>2920</v>
      </c>
      <c r="F971" s="3" t="s">
        <v>2921</v>
      </c>
      <c r="G971" s="3" t="s">
        <v>2941</v>
      </c>
      <c r="H971" s="3" t="s">
        <v>2941</v>
      </c>
      <c r="I971" s="3" t="s">
        <v>2942</v>
      </c>
      <c r="J971" s="4">
        <v>14.413565999999999</v>
      </c>
      <c r="K971" s="4">
        <v>19.950617000000001</v>
      </c>
      <c r="L971" s="4">
        <v>-5.1912570000000002</v>
      </c>
      <c r="M971" s="4">
        <v>0.66307499999999997</v>
      </c>
      <c r="N971" s="4" t="s">
        <v>2924</v>
      </c>
      <c r="O971" s="4">
        <v>57.695962000000002</v>
      </c>
      <c r="P971" s="4">
        <v>2.3477670000000002</v>
      </c>
      <c r="Q971" s="4" t="s">
        <v>2924</v>
      </c>
      <c r="R971" s="4">
        <v>195.286171</v>
      </c>
      <c r="S971" s="3" t="s">
        <v>6605</v>
      </c>
      <c r="T971" s="4">
        <v>24.29</v>
      </c>
      <c r="U971" s="4">
        <v>1699.8635087</v>
      </c>
      <c r="V971" s="10">
        <v>950.26250800000003</v>
      </c>
      <c r="W971" s="4">
        <v>0</v>
      </c>
      <c r="X971" s="4">
        <v>27.24</v>
      </c>
      <c r="Y971" s="4">
        <v>15.31</v>
      </c>
      <c r="Z971" s="4" t="s">
        <v>2924</v>
      </c>
      <c r="AA971" s="10" t="s">
        <v>2924</v>
      </c>
      <c r="AB971" s="10" t="s">
        <v>2924</v>
      </c>
      <c r="AC971" s="4">
        <v>11.15803</v>
      </c>
      <c r="AD971" s="4">
        <v>13.804531109722999</v>
      </c>
      <c r="AE971" s="4">
        <v>15.519202696655601</v>
      </c>
      <c r="AF971" s="4" t="s">
        <v>2924</v>
      </c>
      <c r="AG971" s="4" t="s">
        <v>2924</v>
      </c>
      <c r="AH971" s="4" t="s">
        <v>2924</v>
      </c>
      <c r="AI971" s="4">
        <v>2.3477670000000002</v>
      </c>
      <c r="AJ971" s="4">
        <v>2.4073340000000001</v>
      </c>
    </row>
    <row r="972" spans="1:36" x14ac:dyDescent="0.3">
      <c r="A972" s="1" t="s">
        <v>177</v>
      </c>
      <c r="B972" s="2">
        <v>4966942</v>
      </c>
      <c r="C972" s="3" t="s">
        <v>2940</v>
      </c>
      <c r="D972" s="4">
        <v>1701.25138122</v>
      </c>
      <c r="E972" s="3" t="s">
        <v>2945</v>
      </c>
      <c r="F972" s="3" t="s">
        <v>3021</v>
      </c>
      <c r="G972" s="3" t="s">
        <v>3022</v>
      </c>
      <c r="H972" s="3" t="s">
        <v>3022</v>
      </c>
      <c r="I972" s="3" t="s">
        <v>3160</v>
      </c>
      <c r="J972" s="4">
        <v>95.341615000000004</v>
      </c>
      <c r="K972" s="4">
        <v>174.772479</v>
      </c>
      <c r="L972" s="4">
        <v>3.6243820000000002</v>
      </c>
      <c r="M972" s="4">
        <v>-0.21152799999999999</v>
      </c>
      <c r="N972" s="4" t="s">
        <v>2924</v>
      </c>
      <c r="O972" s="4" t="s">
        <v>2924</v>
      </c>
      <c r="P972" s="4">
        <v>7.9805460000000004</v>
      </c>
      <c r="Q972" s="4" t="s">
        <v>2924</v>
      </c>
      <c r="R972" s="4" t="s">
        <v>2924</v>
      </c>
      <c r="S972" s="3" t="s">
        <v>3924</v>
      </c>
      <c r="T972" s="4">
        <v>37.74</v>
      </c>
      <c r="U972" s="4">
        <v>1701.25138122</v>
      </c>
      <c r="V972" s="10">
        <v>1788.443381</v>
      </c>
      <c r="W972" s="4">
        <v>0</v>
      </c>
      <c r="X972" s="4">
        <v>44.5</v>
      </c>
      <c r="Y972" s="5">
        <v>6.7</v>
      </c>
      <c r="Z972" s="4" t="s">
        <v>2924</v>
      </c>
      <c r="AA972" s="10">
        <v>82.945054944999995</v>
      </c>
      <c r="AB972" s="10" t="s">
        <v>2924</v>
      </c>
      <c r="AC972" s="4">
        <v>8.534808</v>
      </c>
      <c r="AD972" s="4">
        <v>3.7548714222878998</v>
      </c>
      <c r="AE972" s="4">
        <v>7.1811408517861999</v>
      </c>
      <c r="AF972" s="4" t="s">
        <v>2924</v>
      </c>
      <c r="AG972" s="4">
        <v>36.583958208894202</v>
      </c>
      <c r="AH972" s="4" t="s">
        <v>2924</v>
      </c>
      <c r="AI972" s="4">
        <v>7.9805460000000004</v>
      </c>
      <c r="AJ972" s="4">
        <v>8.3201059999999991</v>
      </c>
    </row>
    <row r="973" spans="1:36" x14ac:dyDescent="0.3">
      <c r="A973" s="1" t="s">
        <v>1638</v>
      </c>
      <c r="B973" s="2">
        <v>113594116</v>
      </c>
      <c r="C973" s="3" t="s">
        <v>2935</v>
      </c>
      <c r="D973" s="4">
        <v>1703.4533501799999</v>
      </c>
      <c r="E973" s="3" t="s">
        <v>3093</v>
      </c>
      <c r="F973" s="3" t="s">
        <v>3093</v>
      </c>
      <c r="G973" s="3" t="s">
        <v>3094</v>
      </c>
      <c r="H973" s="3" t="s">
        <v>3147</v>
      </c>
      <c r="I973" s="3" t="s">
        <v>3148</v>
      </c>
      <c r="J973" s="4">
        <v>-0.18192800000000001</v>
      </c>
      <c r="K973" s="4">
        <v>0.549786</v>
      </c>
      <c r="L973" s="4">
        <v>6.468305</v>
      </c>
      <c r="M973" s="4">
        <v>5.0414810000000001</v>
      </c>
      <c r="N973" s="4" t="s">
        <v>2924</v>
      </c>
      <c r="O973" s="4" t="s">
        <v>2924</v>
      </c>
      <c r="P973" s="4">
        <v>1.388795</v>
      </c>
      <c r="Q973" s="4">
        <v>3.7339340000000001</v>
      </c>
      <c r="R973" s="4" t="s">
        <v>2924</v>
      </c>
      <c r="S973" s="3" t="s">
        <v>5379</v>
      </c>
      <c r="T973" s="4">
        <v>16.46</v>
      </c>
      <c r="U973" s="4">
        <v>1703.4533501799999</v>
      </c>
      <c r="V973" s="10">
        <v>2300.2303499999998</v>
      </c>
      <c r="W973" s="4">
        <v>14.5808019441069</v>
      </c>
      <c r="X973" s="4">
        <v>21.19</v>
      </c>
      <c r="Y973" s="4">
        <v>14.46</v>
      </c>
      <c r="Z973" s="4" t="s">
        <v>2924</v>
      </c>
      <c r="AA973" s="10">
        <v>6.8264764431999998</v>
      </c>
      <c r="AB973" s="10">
        <v>7.7114078238000001</v>
      </c>
      <c r="AC973" s="4">
        <v>2.6325470000000002</v>
      </c>
      <c r="AD973" s="4">
        <v>2.3018720451425998</v>
      </c>
      <c r="AE973" s="4">
        <v>2.3262106334597998</v>
      </c>
      <c r="AF973" s="4">
        <v>3.7339340000000001</v>
      </c>
      <c r="AG973" s="4">
        <v>3.8832087454608999</v>
      </c>
      <c r="AH973" s="4">
        <v>3.8944957238910001</v>
      </c>
      <c r="AI973" s="4">
        <v>1.388795</v>
      </c>
      <c r="AJ973" s="4">
        <v>1.388795</v>
      </c>
    </row>
    <row r="974" spans="1:36" x14ac:dyDescent="0.3">
      <c r="A974" s="1" t="s">
        <v>2732</v>
      </c>
      <c r="B974" s="2">
        <v>4409461</v>
      </c>
      <c r="C974" s="3" t="s">
        <v>2919</v>
      </c>
      <c r="D974" s="4">
        <v>1707.2232432599999</v>
      </c>
      <c r="E974" s="3" t="s">
        <v>2945</v>
      </c>
      <c r="F974" s="3" t="s">
        <v>2946</v>
      </c>
      <c r="G974" s="3" t="s">
        <v>2947</v>
      </c>
      <c r="H974" s="3" t="s">
        <v>2989</v>
      </c>
      <c r="I974" s="3" t="s">
        <v>2949</v>
      </c>
      <c r="J974" s="4">
        <v>1.405845</v>
      </c>
      <c r="K974" s="4">
        <v>7.1959330000000001</v>
      </c>
      <c r="L974" s="4">
        <v>11.468076999999999</v>
      </c>
      <c r="M974" s="4">
        <v>2.0096759999999998</v>
      </c>
      <c r="N974" s="4">
        <v>28.731656000000001</v>
      </c>
      <c r="O974" s="4">
        <v>14.209434999999999</v>
      </c>
      <c r="P974" s="4">
        <v>1.942043</v>
      </c>
      <c r="Q974" s="4">
        <v>16.634398000000001</v>
      </c>
      <c r="R974" s="4">
        <v>16.25881</v>
      </c>
      <c r="S974" s="3" t="s">
        <v>6470</v>
      </c>
      <c r="T974" s="4">
        <v>27.41</v>
      </c>
      <c r="U974" s="4">
        <v>1707.2232432599999</v>
      </c>
      <c r="V974" s="10">
        <v>2410.2202430000002</v>
      </c>
      <c r="W974" s="4">
        <v>0</v>
      </c>
      <c r="X974" s="4">
        <v>38.17</v>
      </c>
      <c r="Y974" s="4">
        <v>21.274999999999999</v>
      </c>
      <c r="Z974" s="4">
        <v>28.731656000000001</v>
      </c>
      <c r="AA974" s="10">
        <v>8.7245758665000004</v>
      </c>
      <c r="AB974" s="10">
        <v>9.4424119660999999</v>
      </c>
      <c r="AC974" s="4">
        <v>2.6176729999999999</v>
      </c>
      <c r="AD974" s="4">
        <v>2.4958604531425999</v>
      </c>
      <c r="AE974" s="4">
        <v>2.5828455796553</v>
      </c>
      <c r="AF974" s="4">
        <v>16.634398000000001</v>
      </c>
      <c r="AG974" s="4">
        <v>8.1244739142262006</v>
      </c>
      <c r="AH974" s="4">
        <v>8.9129816476289996</v>
      </c>
      <c r="AI974" s="4">
        <v>1.942043</v>
      </c>
      <c r="AJ974" s="4" t="s">
        <v>2924</v>
      </c>
    </row>
    <row r="975" spans="1:36" x14ac:dyDescent="0.3">
      <c r="A975" s="1" t="s">
        <v>535</v>
      </c>
      <c r="B975" s="2">
        <v>4210228</v>
      </c>
      <c r="C975" s="3" t="s">
        <v>2919</v>
      </c>
      <c r="D975" s="4">
        <v>1708.42671804</v>
      </c>
      <c r="E975" s="3" t="s">
        <v>3031</v>
      </c>
      <c r="F975" s="3" t="s">
        <v>3031</v>
      </c>
      <c r="G975" s="3" t="s">
        <v>3051</v>
      </c>
      <c r="H975" s="3" t="s">
        <v>3073</v>
      </c>
      <c r="I975" s="3" t="s">
        <v>3074</v>
      </c>
      <c r="J975" s="4">
        <v>51.647447</v>
      </c>
      <c r="K975" s="4">
        <v>13.993808</v>
      </c>
      <c r="L975" s="4">
        <v>-20.095486000000001</v>
      </c>
      <c r="M975" s="4">
        <v>0.43644300000000003</v>
      </c>
      <c r="N975" s="4">
        <v>5.7747799999999998</v>
      </c>
      <c r="O975" s="4" t="s">
        <v>2924</v>
      </c>
      <c r="P975" s="4">
        <v>2.6198950000000001</v>
      </c>
      <c r="Q975" s="4">
        <v>12.190004</v>
      </c>
      <c r="R975" s="4" t="s">
        <v>2924</v>
      </c>
      <c r="S975" s="3" t="s">
        <v>4278</v>
      </c>
      <c r="T975" s="4">
        <v>18.41</v>
      </c>
      <c r="U975" s="4">
        <v>1708.42671804</v>
      </c>
      <c r="V975" s="10">
        <v>2138.126718</v>
      </c>
      <c r="W975" s="4">
        <v>0</v>
      </c>
      <c r="X975" s="4">
        <v>25.39</v>
      </c>
      <c r="Y975" s="5">
        <v>9.6449999999999996</v>
      </c>
      <c r="Z975" s="4">
        <v>5.7747799999999998</v>
      </c>
      <c r="AA975" s="10">
        <v>8.2927927927000002</v>
      </c>
      <c r="AB975" s="10">
        <v>17.701923076900002</v>
      </c>
      <c r="AC975" s="4">
        <v>1.0173319999999999</v>
      </c>
      <c r="AD975" s="4">
        <v>0.88126564916329997</v>
      </c>
      <c r="AE975" s="4">
        <v>1.0087406671070001</v>
      </c>
      <c r="AF975" s="4">
        <v>12.190004</v>
      </c>
      <c r="AG975" s="4">
        <v>6.6781670860836</v>
      </c>
      <c r="AH975" s="4">
        <v>8.9150524574711998</v>
      </c>
      <c r="AI975" s="4">
        <v>2.6198950000000001</v>
      </c>
      <c r="AJ975" s="4">
        <v>2.6198950000000001</v>
      </c>
    </row>
    <row r="976" spans="1:36" x14ac:dyDescent="0.3">
      <c r="A976" s="1" t="s">
        <v>813</v>
      </c>
      <c r="B976" s="2">
        <v>4811587</v>
      </c>
      <c r="C976" s="3" t="s">
        <v>2919</v>
      </c>
      <c r="D976" s="4">
        <v>1708.9092929999999</v>
      </c>
      <c r="E976" s="3" t="s">
        <v>2920</v>
      </c>
      <c r="F976" s="3" t="s">
        <v>2921</v>
      </c>
      <c r="G976" s="3" t="s">
        <v>2941</v>
      </c>
      <c r="H976" s="3" t="s">
        <v>2941</v>
      </c>
      <c r="I976" s="3" t="s">
        <v>3048</v>
      </c>
      <c r="J976" s="4">
        <v>-7.010014</v>
      </c>
      <c r="K976" s="4">
        <v>18.181818</v>
      </c>
      <c r="L976" s="4">
        <v>0.69713400000000003</v>
      </c>
      <c r="M976" s="4">
        <v>2.2012580000000002</v>
      </c>
      <c r="N976" s="4">
        <v>86.092714999999998</v>
      </c>
      <c r="O976" s="4">
        <v>74.712643999999997</v>
      </c>
      <c r="P976" s="4">
        <v>2.5057830000000001</v>
      </c>
      <c r="Q976" s="4">
        <v>112.880758</v>
      </c>
      <c r="R976" s="4">
        <v>71.653074000000004</v>
      </c>
      <c r="S976" s="3" t="s">
        <v>4556</v>
      </c>
      <c r="T976" s="4">
        <v>13</v>
      </c>
      <c r="U976" s="4">
        <v>1708.9092929999999</v>
      </c>
      <c r="V976" s="10">
        <v>1199.5082930000001</v>
      </c>
      <c r="W976" s="4">
        <v>0</v>
      </c>
      <c r="X976" s="4">
        <v>15.01</v>
      </c>
      <c r="Y976" s="4">
        <v>9.74</v>
      </c>
      <c r="Z976" s="4">
        <v>86.092714999999998</v>
      </c>
      <c r="AA976" s="10">
        <v>42.975206611499999</v>
      </c>
      <c r="AB976" s="10">
        <v>65.822784810100003</v>
      </c>
      <c r="AC976" s="4">
        <v>4.5991650000000002</v>
      </c>
      <c r="AD976" s="4">
        <v>3.719056141392</v>
      </c>
      <c r="AE976" s="4">
        <v>4.3312648830910003</v>
      </c>
      <c r="AF976" s="4">
        <v>112.880758</v>
      </c>
      <c r="AG976" s="4">
        <v>61.710085143380397</v>
      </c>
      <c r="AH976" s="4" t="s">
        <v>2924</v>
      </c>
      <c r="AI976" s="4">
        <v>2.5057830000000001</v>
      </c>
      <c r="AJ976" s="4">
        <v>2.5135339999999999</v>
      </c>
    </row>
    <row r="977" spans="1:36" x14ac:dyDescent="0.3">
      <c r="A977" s="1" t="s">
        <v>432</v>
      </c>
      <c r="B977" s="2">
        <v>29522999</v>
      </c>
      <c r="C977" s="3" t="s">
        <v>2935</v>
      </c>
      <c r="D977" s="4">
        <v>1712.97041556</v>
      </c>
      <c r="E977" s="3" t="s">
        <v>2936</v>
      </c>
      <c r="F977" s="3" t="s">
        <v>2937</v>
      </c>
      <c r="G977" s="3" t="s">
        <v>2938</v>
      </c>
      <c r="H977" s="3" t="s">
        <v>2938</v>
      </c>
      <c r="I977" s="3" t="s">
        <v>3278</v>
      </c>
      <c r="J977" s="4">
        <v>0.85910699999999995</v>
      </c>
      <c r="K977" s="4">
        <v>-8.7801089999999995</v>
      </c>
      <c r="L977" s="4">
        <v>-15.600288000000001</v>
      </c>
      <c r="M977" s="4">
        <v>-1.8394649999999999</v>
      </c>
      <c r="N977" s="4" t="s">
        <v>2924</v>
      </c>
      <c r="O977" s="4" t="s">
        <v>2924</v>
      </c>
      <c r="P977" s="4">
        <v>4.5319440000000002</v>
      </c>
      <c r="Q977" s="4">
        <v>15.088037999999999</v>
      </c>
      <c r="R977" s="4">
        <v>7.223897</v>
      </c>
      <c r="S977" s="3" t="s">
        <v>4175</v>
      </c>
      <c r="T977" s="4">
        <v>23.48</v>
      </c>
      <c r="U977" s="4">
        <v>1712.97041556</v>
      </c>
      <c r="V977" s="10">
        <v>13533.970415</v>
      </c>
      <c r="W977" s="4">
        <v>1.0647359454855201</v>
      </c>
      <c r="X977" s="4">
        <v>28.29</v>
      </c>
      <c r="Y977" s="4">
        <v>18.21</v>
      </c>
      <c r="Z977" s="4" t="s">
        <v>2924</v>
      </c>
      <c r="AA977" s="10" t="s">
        <v>2934</v>
      </c>
      <c r="AB977" s="10" t="s">
        <v>2934</v>
      </c>
      <c r="AC977" s="4">
        <v>1.7034579999999999</v>
      </c>
      <c r="AD977" s="4" t="s">
        <v>2934</v>
      </c>
      <c r="AE977" s="4" t="s">
        <v>2934</v>
      </c>
      <c r="AF977" s="4">
        <v>15.088037999999999</v>
      </c>
      <c r="AG977" s="4" t="s">
        <v>2934</v>
      </c>
      <c r="AH977" s="4" t="s">
        <v>2934</v>
      </c>
      <c r="AI977" s="4">
        <v>4.5319440000000002</v>
      </c>
      <c r="AJ977" s="4" t="s">
        <v>2924</v>
      </c>
    </row>
    <row r="978" spans="1:36" x14ac:dyDescent="0.3">
      <c r="A978" s="1" t="s">
        <v>1205</v>
      </c>
      <c r="B978" s="2">
        <v>1031123</v>
      </c>
      <c r="C978" s="3" t="s">
        <v>2935</v>
      </c>
      <c r="D978" s="4">
        <v>1714.3081435199999</v>
      </c>
      <c r="E978" s="3" t="s">
        <v>3090</v>
      </c>
      <c r="F978" s="3" t="s">
        <v>3090</v>
      </c>
      <c r="G978" s="3" t="s">
        <v>3091</v>
      </c>
      <c r="H978" s="3" t="s">
        <v>3091</v>
      </c>
      <c r="I978" s="3" t="s">
        <v>3092</v>
      </c>
      <c r="J978" s="4">
        <v>-29.950669999999999</v>
      </c>
      <c r="K978" s="4">
        <v>-0.100503</v>
      </c>
      <c r="L978" s="4">
        <v>-5.6030389999999999</v>
      </c>
      <c r="M978" s="4">
        <v>0.60728700000000002</v>
      </c>
      <c r="N978" s="4" t="s">
        <v>2924</v>
      </c>
      <c r="O978" s="4">
        <v>17.655417</v>
      </c>
      <c r="P978" s="4">
        <v>1.0870519999999999</v>
      </c>
      <c r="Q978" s="4" t="s">
        <v>2924</v>
      </c>
      <c r="R978" s="4" t="s">
        <v>2924</v>
      </c>
      <c r="S978" s="3" t="s">
        <v>4947</v>
      </c>
      <c r="T978" s="4">
        <v>9.94</v>
      </c>
      <c r="U978" s="4">
        <v>1714.3081435199999</v>
      </c>
      <c r="V978" s="10">
        <v>4478.307143</v>
      </c>
      <c r="W978" s="4">
        <v>0</v>
      </c>
      <c r="X978" s="4">
        <v>18.190000000000001</v>
      </c>
      <c r="Y978" s="5">
        <v>7.6050000000000004</v>
      </c>
      <c r="Z978" s="4" t="s">
        <v>2924</v>
      </c>
      <c r="AA978" s="10">
        <v>7.1060909350000001</v>
      </c>
      <c r="AB978" s="10">
        <v>6.0517503804999997</v>
      </c>
      <c r="AC978" s="4">
        <v>1.213873</v>
      </c>
      <c r="AD978" s="4">
        <v>1.1936422898342001</v>
      </c>
      <c r="AE978" s="4">
        <v>1.2141927562834001</v>
      </c>
      <c r="AF978" s="4" t="s">
        <v>2924</v>
      </c>
      <c r="AG978" s="4">
        <v>6.7699276538171</v>
      </c>
      <c r="AH978" s="4">
        <v>7.1767742676281996</v>
      </c>
      <c r="AI978" s="4">
        <v>1.0870519999999999</v>
      </c>
      <c r="AJ978" s="4">
        <v>1.0870519999999999</v>
      </c>
    </row>
    <row r="979" spans="1:36" x14ac:dyDescent="0.3">
      <c r="A979" s="1" t="s">
        <v>365</v>
      </c>
      <c r="B979" s="2">
        <v>29134196</v>
      </c>
      <c r="C979" s="3" t="s">
        <v>2935</v>
      </c>
      <c r="D979" s="4">
        <v>1717.9180200599999</v>
      </c>
      <c r="E979" s="3" t="s">
        <v>2930</v>
      </c>
      <c r="F979" s="3" t="s">
        <v>2953</v>
      </c>
      <c r="G979" s="3" t="s">
        <v>2954</v>
      </c>
      <c r="H979" s="3" t="s">
        <v>2955</v>
      </c>
      <c r="I979" s="3"/>
      <c r="J979" s="4">
        <v>4.5257290000000001</v>
      </c>
      <c r="K979" s="4">
        <v>-4.2045459999999997</v>
      </c>
      <c r="L979" s="4">
        <v>-2.8242080000000001</v>
      </c>
      <c r="M979" s="4">
        <v>0.65671599999999997</v>
      </c>
      <c r="N979" s="4" t="s">
        <v>2934</v>
      </c>
      <c r="O979" s="4" t="s">
        <v>2934</v>
      </c>
      <c r="P979" s="4" t="s">
        <v>2934</v>
      </c>
      <c r="Q979" s="4" t="s">
        <v>2934</v>
      </c>
      <c r="R979" s="4" t="s">
        <v>2934</v>
      </c>
      <c r="S979" s="3" t="s">
        <v>4110</v>
      </c>
      <c r="T979" s="4">
        <v>16.86</v>
      </c>
      <c r="U979" s="4">
        <v>1717.9180200599999</v>
      </c>
      <c r="V979" s="10" t="s">
        <v>2934</v>
      </c>
      <c r="W979" s="4">
        <v>21.839145907473299</v>
      </c>
      <c r="X979" s="4">
        <v>18.14</v>
      </c>
      <c r="Y979" s="4">
        <v>15.955</v>
      </c>
      <c r="Z979" s="4" t="s">
        <v>2934</v>
      </c>
      <c r="AA979" s="10" t="s">
        <v>2934</v>
      </c>
      <c r="AB979" s="10" t="s">
        <v>2934</v>
      </c>
      <c r="AC979" s="4" t="s">
        <v>2934</v>
      </c>
      <c r="AD979" s="4" t="s">
        <v>2934</v>
      </c>
      <c r="AE979" s="4" t="s">
        <v>2934</v>
      </c>
      <c r="AF979" s="4" t="s">
        <v>2934</v>
      </c>
      <c r="AG979" s="4" t="s">
        <v>2934</v>
      </c>
      <c r="AH979" s="4" t="s">
        <v>2934</v>
      </c>
      <c r="AI979" s="4" t="s">
        <v>2934</v>
      </c>
      <c r="AJ979" s="4" t="s">
        <v>2934</v>
      </c>
    </row>
    <row r="980" spans="1:36" x14ac:dyDescent="0.3">
      <c r="A980" s="1" t="s">
        <v>538</v>
      </c>
      <c r="B980" s="2">
        <v>6481256</v>
      </c>
      <c r="C980" s="3" t="s">
        <v>2919</v>
      </c>
      <c r="D980" s="4">
        <v>1720.8207509700001</v>
      </c>
      <c r="E980" s="3" t="s">
        <v>2920</v>
      </c>
      <c r="F980" s="3" t="s">
        <v>2960</v>
      </c>
      <c r="G980" s="3" t="s">
        <v>3330</v>
      </c>
      <c r="H980" s="3" t="s">
        <v>3330</v>
      </c>
      <c r="I980" s="3" t="s">
        <v>2949</v>
      </c>
      <c r="J980" s="4">
        <v>-39.226832999999999</v>
      </c>
      <c r="K980" s="4">
        <v>-9.0212769999999995</v>
      </c>
      <c r="L980" s="4">
        <v>-5.1464059999999998</v>
      </c>
      <c r="M980" s="4">
        <v>-0.18674099999999999</v>
      </c>
      <c r="N980" s="4" t="s">
        <v>2924</v>
      </c>
      <c r="O980" s="4">
        <v>49.036696999999997</v>
      </c>
      <c r="P980" s="4">
        <v>1.632809</v>
      </c>
      <c r="Q980" s="4">
        <v>21.367920000000002</v>
      </c>
      <c r="R980" s="4">
        <v>21.571424</v>
      </c>
      <c r="S980" s="3" t="s">
        <v>4281</v>
      </c>
      <c r="T980" s="4">
        <v>10.69</v>
      </c>
      <c r="U980" s="4">
        <v>1720.8207509700001</v>
      </c>
      <c r="V980" s="10">
        <v>1796.4277500000001</v>
      </c>
      <c r="W980" s="4">
        <v>0</v>
      </c>
      <c r="X980" s="4">
        <v>19.870200000000001</v>
      </c>
      <c r="Y980" s="4">
        <v>9.41</v>
      </c>
      <c r="Z980" s="4" t="s">
        <v>2924</v>
      </c>
      <c r="AA980" s="10">
        <v>21.535052377100001</v>
      </c>
      <c r="AB980" s="10">
        <v>25.1062730453</v>
      </c>
      <c r="AC980" s="4">
        <v>4.8187829999999998</v>
      </c>
      <c r="AD980" s="4">
        <v>4.3400078082212001</v>
      </c>
      <c r="AE980" s="4">
        <v>4.6915673774169999</v>
      </c>
      <c r="AF980" s="4">
        <v>21.367920000000002</v>
      </c>
      <c r="AG980" s="4">
        <v>13.4054869562687</v>
      </c>
      <c r="AH980" s="4">
        <v>14.7943498546159</v>
      </c>
      <c r="AI980" s="4">
        <v>1.632809</v>
      </c>
      <c r="AJ980" s="4" t="s">
        <v>2924</v>
      </c>
    </row>
    <row r="981" spans="1:36" x14ac:dyDescent="0.3">
      <c r="A981" s="1" t="s">
        <v>1327</v>
      </c>
      <c r="B981" s="2">
        <v>4810798</v>
      </c>
      <c r="C981" s="3" t="s">
        <v>2919</v>
      </c>
      <c r="D981" s="4">
        <v>1723.0614909200001</v>
      </c>
      <c r="E981" s="3" t="s">
        <v>2920</v>
      </c>
      <c r="F981" s="3" t="s">
        <v>2960</v>
      </c>
      <c r="G981" s="3" t="s">
        <v>2961</v>
      </c>
      <c r="H981" s="3" t="s">
        <v>2962</v>
      </c>
      <c r="I981" s="3" t="s">
        <v>2923</v>
      </c>
      <c r="J981" s="4">
        <v>-48.725603</v>
      </c>
      <c r="K981" s="4">
        <v>24.958030000000001</v>
      </c>
      <c r="L981" s="4">
        <v>-9.0057050000000007</v>
      </c>
      <c r="M981" s="4">
        <v>2.4311929999999999</v>
      </c>
      <c r="N981" s="4" t="s">
        <v>2924</v>
      </c>
      <c r="O981" s="4">
        <v>45.386178999999998</v>
      </c>
      <c r="P981" s="4">
        <v>1.1319509999999999</v>
      </c>
      <c r="Q981" s="4">
        <v>9.9342600000000001</v>
      </c>
      <c r="R981" s="4">
        <v>27.669418</v>
      </c>
      <c r="S981" s="3" t="s">
        <v>5069</v>
      </c>
      <c r="T981" s="4">
        <v>22.33</v>
      </c>
      <c r="U981" s="4">
        <v>1723.0614909200001</v>
      </c>
      <c r="V981" s="10">
        <v>3436.8564900000001</v>
      </c>
      <c r="W981" s="4">
        <v>0</v>
      </c>
      <c r="X981" s="4">
        <v>45.42</v>
      </c>
      <c r="Y981" s="4">
        <v>16.805</v>
      </c>
      <c r="Z981" s="4" t="s">
        <v>2924</v>
      </c>
      <c r="AA981" s="10">
        <v>8.6893921704999997</v>
      </c>
      <c r="AB981" s="10">
        <v>9.1095636139000007</v>
      </c>
      <c r="AC981" s="4">
        <v>2.1961870000000001</v>
      </c>
      <c r="AD981" s="4">
        <v>2.0254531116607999</v>
      </c>
      <c r="AE981" s="4">
        <v>2.1305078313721002</v>
      </c>
      <c r="AF981" s="4">
        <v>9.9342600000000001</v>
      </c>
      <c r="AG981" s="4">
        <v>10.315258786644399</v>
      </c>
      <c r="AH981" s="4">
        <v>10.7354928370157</v>
      </c>
      <c r="AI981" s="4">
        <v>1.1319509999999999</v>
      </c>
      <c r="AJ981" s="4" t="s">
        <v>2924</v>
      </c>
    </row>
    <row r="982" spans="1:36" x14ac:dyDescent="0.3">
      <c r="A982" s="1" t="s">
        <v>1966</v>
      </c>
      <c r="B982" s="2">
        <v>4261442</v>
      </c>
      <c r="C982" s="3" t="s">
        <v>2919</v>
      </c>
      <c r="D982" s="4">
        <v>1723.3861571499999</v>
      </c>
      <c r="E982" s="3" t="s">
        <v>2930</v>
      </c>
      <c r="F982" s="3" t="s">
        <v>2953</v>
      </c>
      <c r="G982" s="3" t="s">
        <v>2954</v>
      </c>
      <c r="H982" s="3" t="s">
        <v>2955</v>
      </c>
      <c r="I982" s="3" t="s">
        <v>2971</v>
      </c>
      <c r="J982" s="4">
        <v>3.4412959999999999</v>
      </c>
      <c r="K982" s="4">
        <v>-1.160542</v>
      </c>
      <c r="L982" s="4">
        <v>-2.1072799999999998</v>
      </c>
      <c r="M982" s="4">
        <v>0.98814199999999996</v>
      </c>
      <c r="N982" s="4">
        <v>9.2909089999999992</v>
      </c>
      <c r="O982" s="4" t="s">
        <v>2924</v>
      </c>
      <c r="P982" s="4">
        <v>1.073304</v>
      </c>
      <c r="Q982" s="4" t="s">
        <v>2934</v>
      </c>
      <c r="R982" s="4">
        <v>8.3227589999999996</v>
      </c>
      <c r="S982" s="3" t="s">
        <v>5706</v>
      </c>
      <c r="T982" s="5">
        <v>5.1100000000000003</v>
      </c>
      <c r="U982" s="4">
        <v>1723.3861571499999</v>
      </c>
      <c r="V982" s="10">
        <v>2039.193147</v>
      </c>
      <c r="W982" s="4">
        <v>21.135029354207401</v>
      </c>
      <c r="X982" s="4">
        <v>5.78</v>
      </c>
      <c r="Y982" s="4">
        <v>4.9000000000000004</v>
      </c>
      <c r="Z982" s="4">
        <v>9.2909089999999992</v>
      </c>
      <c r="AA982" s="10">
        <v>4.2941176470000002</v>
      </c>
      <c r="AB982" s="10">
        <v>3.9307692307000002</v>
      </c>
      <c r="AC982" s="4">
        <v>5.7162629999999996</v>
      </c>
      <c r="AD982" s="4">
        <v>4.7340525757399998</v>
      </c>
      <c r="AE982" s="4">
        <v>5.0368232412926002</v>
      </c>
      <c r="AF982" s="4" t="s">
        <v>2934</v>
      </c>
      <c r="AG982" s="4" t="s">
        <v>2934</v>
      </c>
      <c r="AH982" s="4" t="s">
        <v>2934</v>
      </c>
      <c r="AI982" s="4">
        <v>1.073304</v>
      </c>
      <c r="AJ982" s="4">
        <v>1.073304</v>
      </c>
    </row>
    <row r="983" spans="1:36" x14ac:dyDescent="0.3">
      <c r="A983" s="1" t="s">
        <v>977</v>
      </c>
      <c r="B983" s="2">
        <v>100503</v>
      </c>
      <c r="C983" s="3" t="s">
        <v>2935</v>
      </c>
      <c r="D983" s="4">
        <v>1724.91588</v>
      </c>
      <c r="E983" s="3" t="s">
        <v>2930</v>
      </c>
      <c r="F983" s="3" t="s">
        <v>2931</v>
      </c>
      <c r="G983" s="3" t="s">
        <v>2931</v>
      </c>
      <c r="H983" s="3" t="s">
        <v>2932</v>
      </c>
      <c r="I983" s="3" t="s">
        <v>2933</v>
      </c>
      <c r="J983" s="4">
        <v>10.103626999999999</v>
      </c>
      <c r="K983" s="4">
        <v>1.7964070000000001</v>
      </c>
      <c r="L983" s="4">
        <v>-10.432034</v>
      </c>
      <c r="M983" s="4">
        <v>0.41346699999999997</v>
      </c>
      <c r="N983" s="4">
        <v>11.4864864864865</v>
      </c>
      <c r="O983" s="4">
        <v>11.946592000000001</v>
      </c>
      <c r="P983" s="4">
        <v>1.229212</v>
      </c>
      <c r="Q983" s="4" t="s">
        <v>2934</v>
      </c>
      <c r="R983" s="4" t="s">
        <v>2934</v>
      </c>
      <c r="S983" s="3" t="s">
        <v>4719</v>
      </c>
      <c r="T983" s="4">
        <v>17</v>
      </c>
      <c r="U983" s="4">
        <v>1724.91588</v>
      </c>
      <c r="V983" s="10" t="s">
        <v>2934</v>
      </c>
      <c r="W983" s="4">
        <v>3.0588235294117601</v>
      </c>
      <c r="X983" s="4">
        <v>19.96</v>
      </c>
      <c r="Y983" s="4">
        <v>12.41</v>
      </c>
      <c r="Z983" s="4">
        <v>11.486485999999999</v>
      </c>
      <c r="AA983" s="10">
        <v>12.2047526742</v>
      </c>
      <c r="AB983" s="10">
        <v>12.180180696500001</v>
      </c>
      <c r="AC983" s="4" t="s">
        <v>2934</v>
      </c>
      <c r="AD983" s="4" t="s">
        <v>2934</v>
      </c>
      <c r="AE983" s="4" t="s">
        <v>2934</v>
      </c>
      <c r="AF983" s="4" t="s">
        <v>2934</v>
      </c>
      <c r="AG983" s="4" t="s">
        <v>2934</v>
      </c>
      <c r="AH983" s="4" t="s">
        <v>2934</v>
      </c>
      <c r="AI983" s="4">
        <v>1.229212</v>
      </c>
      <c r="AJ983" s="4">
        <v>1.6896929999999999</v>
      </c>
    </row>
    <row r="984" spans="1:36" x14ac:dyDescent="0.3">
      <c r="A984" s="1" t="s">
        <v>2025</v>
      </c>
      <c r="B984" s="2">
        <v>4081441</v>
      </c>
      <c r="C984" s="3" t="s">
        <v>2919</v>
      </c>
      <c r="D984" s="4">
        <v>1728.9973526700001</v>
      </c>
      <c r="E984" s="3" t="s">
        <v>2925</v>
      </c>
      <c r="F984" s="3" t="s">
        <v>2980</v>
      </c>
      <c r="G984" s="3" t="s">
        <v>3016</v>
      </c>
      <c r="H984" s="3" t="s">
        <v>3019</v>
      </c>
      <c r="I984" s="3" t="s">
        <v>3558</v>
      </c>
      <c r="J984" s="4">
        <v>49.829157000000002</v>
      </c>
      <c r="K984" s="4">
        <v>18.673884000000001</v>
      </c>
      <c r="L984" s="4">
        <v>-4.7774159999999997</v>
      </c>
      <c r="M984" s="4">
        <v>0.72741199999999995</v>
      </c>
      <c r="N984" s="4">
        <v>13.247733999999999</v>
      </c>
      <c r="O984" s="4">
        <v>11.316129</v>
      </c>
      <c r="P984" s="4">
        <v>1.8483909999999999</v>
      </c>
      <c r="Q984" s="4">
        <v>5.6701259999999998</v>
      </c>
      <c r="R984" s="4">
        <v>7.2098209999999998</v>
      </c>
      <c r="S984" s="3" t="s">
        <v>5764</v>
      </c>
      <c r="T984" s="4">
        <v>26.31</v>
      </c>
      <c r="U984" s="4">
        <v>1728.9973526700001</v>
      </c>
      <c r="V984" s="10">
        <v>1029.462352</v>
      </c>
      <c r="W984" s="4">
        <v>1.97643481565945</v>
      </c>
      <c r="X984" s="4">
        <v>29.465</v>
      </c>
      <c r="Y984" s="4">
        <v>16.12</v>
      </c>
      <c r="Z984" s="4">
        <v>13.247733999999999</v>
      </c>
      <c r="AA984" s="10">
        <v>11.2556149732</v>
      </c>
      <c r="AB984" s="10">
        <v>11.590308370000001</v>
      </c>
      <c r="AC984" s="4">
        <v>1.577113</v>
      </c>
      <c r="AD984" s="4">
        <v>1.5222533663436</v>
      </c>
      <c r="AE984" s="4">
        <v>1.5481707787306001</v>
      </c>
      <c r="AF984" s="4">
        <v>5.6701259999999998</v>
      </c>
      <c r="AG984" s="4">
        <v>5.2768775735010003</v>
      </c>
      <c r="AH984" s="4">
        <v>5.4551167209814002</v>
      </c>
      <c r="AI984" s="4">
        <v>1.8483909999999999</v>
      </c>
      <c r="AJ984" s="4">
        <v>2.6142690000000002</v>
      </c>
    </row>
    <row r="985" spans="1:36" x14ac:dyDescent="0.3">
      <c r="A985" s="1" t="s">
        <v>1684</v>
      </c>
      <c r="B985" s="2">
        <v>4421052</v>
      </c>
      <c r="C985" s="3" t="s">
        <v>2919</v>
      </c>
      <c r="D985" s="4">
        <v>1729.4164490000001</v>
      </c>
      <c r="E985" s="3" t="s">
        <v>2945</v>
      </c>
      <c r="F985" s="3" t="s">
        <v>2990</v>
      </c>
      <c r="G985" s="3" t="s">
        <v>2990</v>
      </c>
      <c r="H985" s="3" t="s">
        <v>3029</v>
      </c>
      <c r="I985" s="3" t="s">
        <v>3030</v>
      </c>
      <c r="J985" s="18">
        <v>-13.756836</v>
      </c>
      <c r="K985" s="18">
        <v>34.868420999999998</v>
      </c>
      <c r="L985" s="18">
        <v>40.893470999999998</v>
      </c>
      <c r="M985" s="18">
        <v>7.4986889999999997</v>
      </c>
      <c r="N985" s="4" t="s">
        <v>2924</v>
      </c>
      <c r="O985" s="4" t="s">
        <v>2924</v>
      </c>
      <c r="P985" s="4">
        <v>3.1055899999999999</v>
      </c>
      <c r="Q985" s="4" t="s">
        <v>2924</v>
      </c>
      <c r="R985" s="4">
        <v>27.891195</v>
      </c>
      <c r="S985" s="3" t="s">
        <v>5425</v>
      </c>
      <c r="T985" s="4">
        <v>20.5</v>
      </c>
      <c r="U985" s="4">
        <v>1729.4164490000001</v>
      </c>
      <c r="V985" s="10">
        <v>1733.0124490000001</v>
      </c>
      <c r="W985" s="4">
        <v>0</v>
      </c>
      <c r="X985" s="18">
        <v>26.59</v>
      </c>
      <c r="Y985" s="19">
        <v>11.08</v>
      </c>
      <c r="Z985" s="4" t="s">
        <v>2924</v>
      </c>
      <c r="AA985" s="10" t="s">
        <v>2924</v>
      </c>
      <c r="AB985" s="10" t="s">
        <v>2924</v>
      </c>
      <c r="AC985" s="4">
        <v>4.4017039999999996</v>
      </c>
      <c r="AD985" s="4">
        <v>4.2723792272644996</v>
      </c>
      <c r="AE985" s="4">
        <v>4.8357241227207002</v>
      </c>
      <c r="AF985" s="4" t="s">
        <v>2924</v>
      </c>
      <c r="AG985" s="4">
        <v>60.700961436077101</v>
      </c>
      <c r="AH985" s="4" t="s">
        <v>2924</v>
      </c>
      <c r="AI985" s="4">
        <v>3.1055899999999999</v>
      </c>
      <c r="AJ985" s="4">
        <v>9.5928869999999993</v>
      </c>
    </row>
    <row r="986" spans="1:36" x14ac:dyDescent="0.3">
      <c r="A986" s="1" t="s">
        <v>1050</v>
      </c>
      <c r="B986" s="2">
        <v>111746423</v>
      </c>
      <c r="C986" s="3" t="s">
        <v>2919</v>
      </c>
      <c r="D986" s="4">
        <v>1736.5920000000001</v>
      </c>
      <c r="E986" s="3" t="s">
        <v>2920</v>
      </c>
      <c r="F986" s="3" t="s">
        <v>2921</v>
      </c>
      <c r="G986" s="3" t="s">
        <v>2922</v>
      </c>
      <c r="H986" s="3" t="s">
        <v>2922</v>
      </c>
      <c r="I986" s="3" t="s">
        <v>3210</v>
      </c>
      <c r="J986" s="4">
        <v>-44.527220999999997</v>
      </c>
      <c r="K986" s="4">
        <v>-2.4193549999999999</v>
      </c>
      <c r="L986" s="4">
        <v>-10.162413000000001</v>
      </c>
      <c r="M986" s="4">
        <v>0.51921099999999998</v>
      </c>
      <c r="N986" s="4" t="s">
        <v>2924</v>
      </c>
      <c r="O986" s="4">
        <v>7.6794919999999998</v>
      </c>
      <c r="P986" s="4">
        <v>1.1473949999999999</v>
      </c>
      <c r="Q986" s="4">
        <v>50.343094999999998</v>
      </c>
      <c r="R986" s="4">
        <v>6.4310260000000001</v>
      </c>
      <c r="S986" s="3" t="s">
        <v>4792</v>
      </c>
      <c r="T986" s="4">
        <v>19.36</v>
      </c>
      <c r="U986" s="4">
        <v>1736.5920000000001</v>
      </c>
      <c r="V986" s="10">
        <v>2838.0920000000001</v>
      </c>
      <c r="W986" s="4">
        <v>0</v>
      </c>
      <c r="X986" s="4">
        <v>41.02</v>
      </c>
      <c r="Y986" s="4">
        <v>16.53</v>
      </c>
      <c r="Z986" s="4" t="s">
        <v>2924</v>
      </c>
      <c r="AA986" s="10">
        <v>15.887083538400001</v>
      </c>
      <c r="AB986" s="10">
        <v>37.148613642900003</v>
      </c>
      <c r="AC986" s="4">
        <v>0.95378799999999997</v>
      </c>
      <c r="AD986" s="4">
        <v>1.0443438763507</v>
      </c>
      <c r="AE986" s="4">
        <v>1.0499140171229999</v>
      </c>
      <c r="AF986" s="4">
        <v>50.343094999999998</v>
      </c>
      <c r="AG986" s="4">
        <v>10.5714073931151</v>
      </c>
      <c r="AH986" s="4">
        <v>12.814134787685999</v>
      </c>
      <c r="AI986" s="4">
        <v>1.1473949999999999</v>
      </c>
      <c r="AJ986" s="4" t="s">
        <v>2924</v>
      </c>
    </row>
    <row r="987" spans="1:36" x14ac:dyDescent="0.3">
      <c r="A987" s="1" t="s">
        <v>2811</v>
      </c>
      <c r="B987" s="2">
        <v>10362050</v>
      </c>
      <c r="C987" s="3" t="s">
        <v>2919</v>
      </c>
      <c r="D987" s="4">
        <v>1739.9262326400001</v>
      </c>
      <c r="E987" s="3" t="s">
        <v>3102</v>
      </c>
      <c r="F987" s="3" t="s">
        <v>3103</v>
      </c>
      <c r="G987" s="3" t="s">
        <v>3104</v>
      </c>
      <c r="H987" s="3" t="s">
        <v>3104</v>
      </c>
      <c r="I987" s="3" t="s">
        <v>3205</v>
      </c>
      <c r="J987" s="4">
        <v>-41.043478</v>
      </c>
      <c r="K987" s="4">
        <v>14.915253999999999</v>
      </c>
      <c r="L987" s="4">
        <v>12.81198</v>
      </c>
      <c r="M987" s="4">
        <v>3.9080460000000001</v>
      </c>
      <c r="N987" s="4" t="s">
        <v>2924</v>
      </c>
      <c r="O987" s="4">
        <v>75.754189999999994</v>
      </c>
      <c r="P987" s="4">
        <v>1.0775589999999999</v>
      </c>
      <c r="Q987" s="4" t="s">
        <v>2924</v>
      </c>
      <c r="R987" s="4" t="s">
        <v>2934</v>
      </c>
      <c r="S987" s="3" t="s">
        <v>6549</v>
      </c>
      <c r="T987" s="4">
        <v>13.56</v>
      </c>
      <c r="U987" s="4">
        <v>1739.9262326400001</v>
      </c>
      <c r="V987" s="10">
        <v>1242.8642319999999</v>
      </c>
      <c r="W987" s="4">
        <v>0</v>
      </c>
      <c r="X987" s="4">
        <v>25.66</v>
      </c>
      <c r="Y987" s="5">
        <v>10.050000000000001</v>
      </c>
      <c r="Z987" s="4" t="s">
        <v>2924</v>
      </c>
      <c r="AA987" s="10">
        <v>43.954619124700002</v>
      </c>
      <c r="AB987" s="10" t="s">
        <v>2924</v>
      </c>
      <c r="AC987" s="4">
        <v>0.93469899999999995</v>
      </c>
      <c r="AD987" s="4">
        <v>0.80264473659400004</v>
      </c>
      <c r="AE987" s="4">
        <v>0.91286211331050005</v>
      </c>
      <c r="AF987" s="4" t="s">
        <v>2924</v>
      </c>
      <c r="AG987" s="4">
        <v>16.140569877601401</v>
      </c>
      <c r="AH987" s="4">
        <v>15.2096602539667</v>
      </c>
      <c r="AI987" s="4">
        <v>1.0775589999999999</v>
      </c>
      <c r="AJ987" s="4">
        <v>2.646887</v>
      </c>
    </row>
    <row r="988" spans="1:36" x14ac:dyDescent="0.3">
      <c r="A988" s="1" t="s">
        <v>1780</v>
      </c>
      <c r="B988" s="2">
        <v>28465782</v>
      </c>
      <c r="C988" s="3" t="s">
        <v>2935</v>
      </c>
      <c r="D988" s="4">
        <v>1744.24577886</v>
      </c>
      <c r="E988" s="3" t="s">
        <v>2945</v>
      </c>
      <c r="F988" s="3" t="s">
        <v>2946</v>
      </c>
      <c r="G988" s="3" t="s">
        <v>2947</v>
      </c>
      <c r="H988" s="3" t="s">
        <v>2948</v>
      </c>
      <c r="I988" s="3" t="s">
        <v>2949</v>
      </c>
      <c r="J988" s="4">
        <v>-29.132076000000001</v>
      </c>
      <c r="K988" s="4">
        <v>-27.713626000000001</v>
      </c>
      <c r="L988" s="4">
        <v>-8.6575880000000005</v>
      </c>
      <c r="M988" s="4">
        <v>-2.7950309999999998</v>
      </c>
      <c r="N988" s="4">
        <v>46.95</v>
      </c>
      <c r="O988" s="4">
        <v>27.060518999999999</v>
      </c>
      <c r="P988" s="4">
        <v>2.280233</v>
      </c>
      <c r="Q988" s="4">
        <v>16.786076000000001</v>
      </c>
      <c r="R988" s="4">
        <v>22.271350000000002</v>
      </c>
      <c r="S988" s="3" t="s">
        <v>5521</v>
      </c>
      <c r="T988" s="4">
        <v>9.39</v>
      </c>
      <c r="U988" s="4">
        <v>1744.24577886</v>
      </c>
      <c r="V988" s="10">
        <v>1941.6747780000001</v>
      </c>
      <c r="W988" s="4">
        <v>0</v>
      </c>
      <c r="X988" s="4">
        <v>15.484999999999999</v>
      </c>
      <c r="Y988" s="4">
        <v>9.3249999999999993</v>
      </c>
      <c r="Z988" s="4">
        <v>46.95</v>
      </c>
      <c r="AA988" s="10">
        <v>26.011080332399999</v>
      </c>
      <c r="AB988" s="10">
        <v>20.6196886185</v>
      </c>
      <c r="AC988" s="4">
        <v>4.2389739999999998</v>
      </c>
      <c r="AD988" s="4">
        <v>3.9640343030102998</v>
      </c>
      <c r="AE988" s="4">
        <v>4.1897255857006996</v>
      </c>
      <c r="AF988" s="4">
        <v>16.786076000000001</v>
      </c>
      <c r="AG988" s="4">
        <v>13.5282138930577</v>
      </c>
      <c r="AH988" s="4">
        <v>11.6489895418709</v>
      </c>
      <c r="AI988" s="4">
        <v>2.280233</v>
      </c>
      <c r="AJ988" s="4" t="s">
        <v>2924</v>
      </c>
    </row>
    <row r="989" spans="1:36" x14ac:dyDescent="0.3">
      <c r="A989" s="1" t="s">
        <v>630</v>
      </c>
      <c r="B989" s="2">
        <v>4288374</v>
      </c>
      <c r="C989" s="3" t="s">
        <v>2935</v>
      </c>
      <c r="D989" s="4">
        <v>1747.5678066</v>
      </c>
      <c r="E989" s="3" t="s">
        <v>2930</v>
      </c>
      <c r="F989" s="3" t="s">
        <v>2953</v>
      </c>
      <c r="G989" s="3" t="s">
        <v>2953</v>
      </c>
      <c r="H989" s="3" t="s">
        <v>3239</v>
      </c>
      <c r="I989" s="3" t="s">
        <v>3155</v>
      </c>
      <c r="J989" s="4">
        <v>2.8953229999999999</v>
      </c>
      <c r="K989" s="4">
        <v>4.5722050000000003</v>
      </c>
      <c r="L989" s="4">
        <v>-2.2842639999999999</v>
      </c>
      <c r="M989" s="4">
        <v>-1.0706640000000001</v>
      </c>
      <c r="N989" s="4" t="s">
        <v>2924</v>
      </c>
      <c r="O989" s="4" t="s">
        <v>2924</v>
      </c>
      <c r="P989" s="4">
        <v>1.9286970000000001</v>
      </c>
      <c r="Q989" s="4">
        <v>9.643478</v>
      </c>
      <c r="R989" s="4">
        <v>65.638238000000001</v>
      </c>
      <c r="S989" s="3" t="s">
        <v>4373</v>
      </c>
      <c r="T989" s="4">
        <v>23.1</v>
      </c>
      <c r="U989" s="4">
        <v>1747.5678066</v>
      </c>
      <c r="V989" s="10">
        <v>4245.7438060000004</v>
      </c>
      <c r="W989" s="4">
        <v>4.3290043290043299</v>
      </c>
      <c r="X989" s="4">
        <v>25.07</v>
      </c>
      <c r="Y989" s="4">
        <v>19.760000000000002</v>
      </c>
      <c r="Z989" s="4">
        <v>40.957447000000002</v>
      </c>
      <c r="AA989" s="10">
        <v>29.8835705045</v>
      </c>
      <c r="AB989" s="10" t="s">
        <v>2924</v>
      </c>
      <c r="AC989" s="4">
        <v>1.9155199999999999</v>
      </c>
      <c r="AD989" s="4">
        <v>1.7458706828007999</v>
      </c>
      <c r="AE989" s="4">
        <v>1.8651040342556999</v>
      </c>
      <c r="AF989" s="4">
        <v>9.643478</v>
      </c>
      <c r="AG989" s="4">
        <v>9.2914884873567996</v>
      </c>
      <c r="AH989" s="4">
        <v>9.9099133262066008</v>
      </c>
      <c r="AI989" s="4">
        <v>1.9286970000000001</v>
      </c>
      <c r="AJ989" s="4" t="s">
        <v>2924</v>
      </c>
    </row>
    <row r="990" spans="1:36" x14ac:dyDescent="0.3">
      <c r="A990" s="1" t="s">
        <v>534</v>
      </c>
      <c r="B990" s="2">
        <v>4790262</v>
      </c>
      <c r="C990" s="3" t="s">
        <v>2935</v>
      </c>
      <c r="D990" s="4">
        <v>1749.10621496</v>
      </c>
      <c r="E990" s="3" t="s">
        <v>2936</v>
      </c>
      <c r="F990" s="3" t="s">
        <v>2937</v>
      </c>
      <c r="G990" s="3" t="s">
        <v>3035</v>
      </c>
      <c r="H990" s="3" t="s">
        <v>3035</v>
      </c>
      <c r="I990" s="3" t="s">
        <v>3328</v>
      </c>
      <c r="J990" s="4">
        <v>-14.569823</v>
      </c>
      <c r="K990" s="4">
        <v>28.645833</v>
      </c>
      <c r="L990" s="4">
        <v>-2.9946000000000002</v>
      </c>
      <c r="M990" s="4">
        <v>-2.6121240000000001</v>
      </c>
      <c r="N990" s="4" t="s">
        <v>2924</v>
      </c>
      <c r="O990" s="4">
        <v>15.935484000000001</v>
      </c>
      <c r="P990" s="4">
        <v>3.3171059999999999</v>
      </c>
      <c r="Q990" s="4">
        <v>6.2378650000000002</v>
      </c>
      <c r="R990" s="4" t="s">
        <v>2934</v>
      </c>
      <c r="S990" s="3" t="s">
        <v>4277</v>
      </c>
      <c r="T990" s="4">
        <v>19.760000000000002</v>
      </c>
      <c r="U990" s="4">
        <v>1749.10621496</v>
      </c>
      <c r="V990" s="10">
        <v>2762.3012140000001</v>
      </c>
      <c r="W990" s="4">
        <v>0</v>
      </c>
      <c r="X990" s="4">
        <v>28.645</v>
      </c>
      <c r="Y990" s="4">
        <v>14.47</v>
      </c>
      <c r="Z990" s="4" t="s">
        <v>2924</v>
      </c>
      <c r="AA990" s="10">
        <v>25.7124268054</v>
      </c>
      <c r="AB990" s="10" t="s">
        <v>2934</v>
      </c>
      <c r="AC990" s="4">
        <v>1.0683959999999999</v>
      </c>
      <c r="AD990" s="4">
        <v>1.0291932299287001</v>
      </c>
      <c r="AE990" s="4">
        <v>1.0645962537728999</v>
      </c>
      <c r="AF990" s="4">
        <v>6.2378650000000002</v>
      </c>
      <c r="AG990" s="4">
        <v>9.6603110266966006</v>
      </c>
      <c r="AH990" s="4">
        <v>11.5498434460239</v>
      </c>
      <c r="AI990" s="4">
        <v>3.3171059999999999</v>
      </c>
      <c r="AJ990" s="4" t="s">
        <v>2924</v>
      </c>
    </row>
    <row r="991" spans="1:36" x14ac:dyDescent="0.3">
      <c r="A991" s="1" t="s">
        <v>2377</v>
      </c>
      <c r="B991" s="2">
        <v>4995023</v>
      </c>
      <c r="C991" s="3" t="s">
        <v>2919</v>
      </c>
      <c r="D991" s="4">
        <v>1750.7006995500001</v>
      </c>
      <c r="E991" s="3" t="s">
        <v>2936</v>
      </c>
      <c r="F991" s="3" t="s">
        <v>3056</v>
      </c>
      <c r="G991" s="3" t="s">
        <v>3302</v>
      </c>
      <c r="H991" s="3" t="s">
        <v>3302</v>
      </c>
      <c r="I991" s="3" t="s">
        <v>3303</v>
      </c>
      <c r="J991" s="4">
        <v>-30.150517000000001</v>
      </c>
      <c r="K991" s="4">
        <v>-36.915888000000002</v>
      </c>
      <c r="L991" s="4">
        <v>-15.384615</v>
      </c>
      <c r="M991" s="4">
        <v>0.33783800000000003</v>
      </c>
      <c r="N991" s="4">
        <v>4.9782099999999998</v>
      </c>
      <c r="O991" s="4">
        <v>3.421659</v>
      </c>
      <c r="P991" s="4">
        <v>0.69701900000000006</v>
      </c>
      <c r="Q991" s="4">
        <v>5.0827869999999997</v>
      </c>
      <c r="R991" s="4">
        <v>8.9855680000000007</v>
      </c>
      <c r="S991" s="3" t="s">
        <v>6116</v>
      </c>
      <c r="T991" s="4">
        <v>14.85</v>
      </c>
      <c r="U991" s="4">
        <v>1750.7006995500001</v>
      </c>
      <c r="V991" s="10">
        <v>2773.2956989999998</v>
      </c>
      <c r="W991" s="4">
        <v>16.835016835016798</v>
      </c>
      <c r="X991" s="4">
        <v>27.47</v>
      </c>
      <c r="Y991" s="4">
        <v>14.59</v>
      </c>
      <c r="Z991" s="4">
        <v>4.9782099999999998</v>
      </c>
      <c r="AA991" s="10">
        <v>7.8232009271000003</v>
      </c>
      <c r="AB991" s="10">
        <v>5.4339871194000002</v>
      </c>
      <c r="AC991" s="4">
        <v>2.2731880000000002</v>
      </c>
      <c r="AD991" s="4">
        <v>3.0336492407770002</v>
      </c>
      <c r="AE991" s="4">
        <v>2.7924118524388</v>
      </c>
      <c r="AF991" s="4">
        <v>5.0827869999999997</v>
      </c>
      <c r="AG991" s="4">
        <v>6.8815655716227004</v>
      </c>
      <c r="AH991" s="4">
        <v>5.1024397346160999</v>
      </c>
      <c r="AI991" s="4">
        <v>0.69701900000000006</v>
      </c>
      <c r="AJ991" s="4">
        <v>0.69701900000000006</v>
      </c>
    </row>
    <row r="992" spans="1:36" x14ac:dyDescent="0.3">
      <c r="A992" s="1" t="s">
        <v>2102</v>
      </c>
      <c r="B992" s="2">
        <v>4258467</v>
      </c>
      <c r="C992" s="3" t="s">
        <v>2935</v>
      </c>
      <c r="D992" s="4">
        <v>1751.0545629000001</v>
      </c>
      <c r="E992" s="3" t="s">
        <v>2930</v>
      </c>
      <c r="F992" s="3" t="s">
        <v>2953</v>
      </c>
      <c r="G992" s="3" t="s">
        <v>3101</v>
      </c>
      <c r="H992" s="3" t="s">
        <v>3101</v>
      </c>
      <c r="I992" s="3" t="s">
        <v>3041</v>
      </c>
      <c r="J992" s="4">
        <v>36.363636</v>
      </c>
      <c r="K992" s="4">
        <v>-12.533721</v>
      </c>
      <c r="L992" s="4">
        <v>-12.570005999999999</v>
      </c>
      <c r="M992" s="4">
        <v>7.1224999999999997E-2</v>
      </c>
      <c r="N992" s="4">
        <v>11.767169000000001</v>
      </c>
      <c r="O992" s="4">
        <v>14.484536</v>
      </c>
      <c r="P992" s="4">
        <v>2.7759480000000001</v>
      </c>
      <c r="Q992" s="4">
        <v>5.2024699999999999</v>
      </c>
      <c r="R992" s="4">
        <v>1.184955</v>
      </c>
      <c r="S992" s="3" t="s">
        <v>5841</v>
      </c>
      <c r="T992" s="4">
        <v>42.15</v>
      </c>
      <c r="U992" s="4">
        <v>1751.0545629000001</v>
      </c>
      <c r="V992" s="10">
        <v>2134.807562</v>
      </c>
      <c r="W992" s="4">
        <v>1.1387900355871901</v>
      </c>
      <c r="X992" s="4">
        <v>50.28</v>
      </c>
      <c r="Y992" s="4">
        <v>27.84</v>
      </c>
      <c r="Z992" s="4">
        <v>11.767169000000001</v>
      </c>
      <c r="AA992" s="10">
        <v>11.305420701099999</v>
      </c>
      <c r="AB992" s="10">
        <v>12.5021133465</v>
      </c>
      <c r="AC992" s="4">
        <v>0.88303600000000004</v>
      </c>
      <c r="AD992" s="4">
        <v>0.82729799417759997</v>
      </c>
      <c r="AE992" s="4">
        <v>0.87029952404919997</v>
      </c>
      <c r="AF992" s="4">
        <v>5.2024699999999999</v>
      </c>
      <c r="AG992" s="4">
        <v>7.5961364808961997</v>
      </c>
      <c r="AH992" s="4">
        <v>7.8314210849736998</v>
      </c>
      <c r="AI992" s="4">
        <v>2.7759480000000001</v>
      </c>
      <c r="AJ992" s="4">
        <v>6.8137730000000003</v>
      </c>
    </row>
    <row r="993" spans="1:36" x14ac:dyDescent="0.3">
      <c r="A993" s="1" t="s">
        <v>1552</v>
      </c>
      <c r="B993" s="2">
        <v>100608</v>
      </c>
      <c r="C993" s="3" t="s">
        <v>2919</v>
      </c>
      <c r="D993" s="4">
        <v>1753.543275</v>
      </c>
      <c r="E993" s="3" t="s">
        <v>2930</v>
      </c>
      <c r="F993" s="3" t="s">
        <v>2931</v>
      </c>
      <c r="G993" s="3" t="s">
        <v>2931</v>
      </c>
      <c r="H993" s="3" t="s">
        <v>2932</v>
      </c>
      <c r="I993" s="3" t="s">
        <v>2933</v>
      </c>
      <c r="J993" s="4">
        <v>5.5095150000000004</v>
      </c>
      <c r="K993" s="4">
        <v>7.1372920000000004</v>
      </c>
      <c r="L993" s="4">
        <v>-7.718121</v>
      </c>
      <c r="M993" s="4">
        <v>-0.18873400000000001</v>
      </c>
      <c r="N993" s="4">
        <v>17.8571428571429</v>
      </c>
      <c r="O993" s="4">
        <v>21.337678</v>
      </c>
      <c r="P993" s="4">
        <v>2.5083000000000002</v>
      </c>
      <c r="Q993" s="4" t="s">
        <v>2934</v>
      </c>
      <c r="R993" s="4" t="s">
        <v>2934</v>
      </c>
      <c r="S993" s="3" t="s">
        <v>5293</v>
      </c>
      <c r="T993" s="4">
        <v>68.75</v>
      </c>
      <c r="U993" s="4">
        <v>1753.543275</v>
      </c>
      <c r="V993" s="10" t="s">
        <v>2934</v>
      </c>
      <c r="W993" s="4">
        <v>2.7927272727272698</v>
      </c>
      <c r="X993" s="4">
        <v>78.61</v>
      </c>
      <c r="Y993" s="4">
        <v>57.45</v>
      </c>
      <c r="Z993" s="4">
        <v>17.857143000000001</v>
      </c>
      <c r="AA993" s="10">
        <v>19.3297157477</v>
      </c>
      <c r="AB993" s="10">
        <v>20.082784890700001</v>
      </c>
      <c r="AC993" s="4" t="s">
        <v>2934</v>
      </c>
      <c r="AD993" s="4" t="s">
        <v>2934</v>
      </c>
      <c r="AE993" s="4" t="s">
        <v>2934</v>
      </c>
      <c r="AF993" s="4" t="s">
        <v>2934</v>
      </c>
      <c r="AG993" s="4" t="s">
        <v>2934</v>
      </c>
      <c r="AH993" s="4" t="s">
        <v>2934</v>
      </c>
      <c r="AI993" s="4">
        <v>2.5083000000000002</v>
      </c>
      <c r="AJ993" s="4">
        <v>2.5262730000000002</v>
      </c>
    </row>
    <row r="994" spans="1:36" x14ac:dyDescent="0.3">
      <c r="A994" s="1" t="s">
        <v>2277</v>
      </c>
      <c r="B994" s="2">
        <v>27837950</v>
      </c>
      <c r="C994" s="3" t="s">
        <v>2935</v>
      </c>
      <c r="D994" s="4">
        <v>1756.0200672000001</v>
      </c>
      <c r="E994" s="3" t="s">
        <v>2945</v>
      </c>
      <c r="F994" s="3" t="s">
        <v>2946</v>
      </c>
      <c r="G994" s="3" t="s">
        <v>2947</v>
      </c>
      <c r="H994" s="3" t="s">
        <v>2989</v>
      </c>
      <c r="I994" s="3" t="s">
        <v>2949</v>
      </c>
      <c r="J994" s="4">
        <v>-12.371888999999999</v>
      </c>
      <c r="K994" s="4">
        <v>-22.171652000000002</v>
      </c>
      <c r="L994" s="4">
        <v>-10.804769</v>
      </c>
      <c r="M994" s="4">
        <v>-1.885246</v>
      </c>
      <c r="N994" s="4">
        <v>155.454545</v>
      </c>
      <c r="O994" s="4">
        <v>50.083682000000003</v>
      </c>
      <c r="P994" s="4">
        <v>7.0577829999999997</v>
      </c>
      <c r="Q994" s="4">
        <v>44.129182999999998</v>
      </c>
      <c r="R994" s="4">
        <v>24.118047000000001</v>
      </c>
      <c r="S994" s="3" t="s">
        <v>6016</v>
      </c>
      <c r="T994" s="4">
        <v>11.97</v>
      </c>
      <c r="U994" s="4">
        <v>1756.0200672000001</v>
      </c>
      <c r="V994" s="10">
        <v>1538.2550670000001</v>
      </c>
      <c r="W994" s="4">
        <v>0</v>
      </c>
      <c r="X994" s="4">
        <v>16.420000000000002</v>
      </c>
      <c r="Y994" s="4">
        <v>9.64</v>
      </c>
      <c r="Z994" s="4">
        <v>155.454545</v>
      </c>
      <c r="AA994" s="10">
        <v>38.1331634278</v>
      </c>
      <c r="AB994" s="10">
        <v>44.468385466900003</v>
      </c>
      <c r="AC994" s="4">
        <v>4.3020050000000003</v>
      </c>
      <c r="AD994" s="4">
        <v>3.5552723527261998</v>
      </c>
      <c r="AE994" s="4">
        <v>4.0950512696333998</v>
      </c>
      <c r="AF994" s="4">
        <v>44.129182999999998</v>
      </c>
      <c r="AG994" s="4">
        <v>27.1168062298376</v>
      </c>
      <c r="AH994" s="4">
        <v>30.205134394487501</v>
      </c>
      <c r="AI994" s="4">
        <v>7.0577829999999997</v>
      </c>
      <c r="AJ994" s="4">
        <v>10.735426</v>
      </c>
    </row>
    <row r="995" spans="1:36" x14ac:dyDescent="0.3">
      <c r="A995" s="1" t="s">
        <v>1533</v>
      </c>
      <c r="B995" s="2">
        <v>4972814</v>
      </c>
      <c r="C995" s="3" t="s">
        <v>2935</v>
      </c>
      <c r="D995" s="4">
        <v>1759.61628234</v>
      </c>
      <c r="E995" s="3" t="s">
        <v>2945</v>
      </c>
      <c r="F995" s="3" t="s">
        <v>3021</v>
      </c>
      <c r="G995" s="3" t="s">
        <v>3027</v>
      </c>
      <c r="H995" s="3" t="s">
        <v>3140</v>
      </c>
      <c r="I995" s="3" t="s">
        <v>3234</v>
      </c>
      <c r="J995" s="4">
        <v>11.557789</v>
      </c>
      <c r="K995" s="4">
        <v>10.753880000000001</v>
      </c>
      <c r="L995" s="4">
        <v>3.8461539999999999</v>
      </c>
      <c r="M995" s="4">
        <v>2.9896910000000001</v>
      </c>
      <c r="N995" s="4">
        <v>38.497109999999999</v>
      </c>
      <c r="O995" s="4">
        <v>12.758621</v>
      </c>
      <c r="P995" s="4">
        <v>2.271487</v>
      </c>
      <c r="Q995" s="4">
        <v>15.854924</v>
      </c>
      <c r="R995" s="4">
        <v>17.857513999999998</v>
      </c>
      <c r="S995" s="3" t="s">
        <v>5274</v>
      </c>
      <c r="T995" s="4">
        <v>19.98</v>
      </c>
      <c r="U995" s="4">
        <v>1759.61628234</v>
      </c>
      <c r="V995" s="10">
        <v>1899.816282</v>
      </c>
      <c r="W995" s="4">
        <v>0</v>
      </c>
      <c r="X995" s="4">
        <v>20.49</v>
      </c>
      <c r="Y995" s="4">
        <v>14.9651</v>
      </c>
      <c r="Z995" s="4" t="s">
        <v>2924</v>
      </c>
      <c r="AA995" s="10">
        <v>19.028571428500001</v>
      </c>
      <c r="AB995" s="10">
        <v>20.335877862499999</v>
      </c>
      <c r="AC995" s="4">
        <v>2.3718059999999999</v>
      </c>
      <c r="AD995" s="4">
        <v>3.2942886804231</v>
      </c>
      <c r="AE995" s="4">
        <v>2.7549540052203998</v>
      </c>
      <c r="AF995" s="4">
        <v>15.854924</v>
      </c>
      <c r="AG995" s="4">
        <v>13.147517522491301</v>
      </c>
      <c r="AH995" s="4">
        <v>13.229918398328699</v>
      </c>
      <c r="AI995" s="4">
        <v>2.271487</v>
      </c>
      <c r="AJ995" s="4">
        <v>5.1230770000000003</v>
      </c>
    </row>
    <row r="996" spans="1:36" x14ac:dyDescent="0.3">
      <c r="A996" s="1" t="s">
        <v>1343</v>
      </c>
      <c r="B996" s="2">
        <v>4805115</v>
      </c>
      <c r="C996" s="3" t="s">
        <v>2935</v>
      </c>
      <c r="D996" s="4">
        <v>1760.61167202</v>
      </c>
      <c r="E996" s="3" t="s">
        <v>3093</v>
      </c>
      <c r="F996" s="3" t="s">
        <v>3093</v>
      </c>
      <c r="G996" s="3" t="s">
        <v>3094</v>
      </c>
      <c r="H996" s="3" t="s">
        <v>3145</v>
      </c>
      <c r="I996" s="3" t="s">
        <v>3303</v>
      </c>
      <c r="J996" s="4">
        <v>-21.306069000000001</v>
      </c>
      <c r="K996" s="4">
        <v>-30.934002</v>
      </c>
      <c r="L996" s="4">
        <v>-9.6668350000000007</v>
      </c>
      <c r="M996" s="4">
        <v>10.021519</v>
      </c>
      <c r="N996" s="5">
        <v>3.465001</v>
      </c>
      <c r="O996" s="4">
        <v>5.0579419999999997</v>
      </c>
      <c r="P996" s="4">
        <v>0.93917300000000004</v>
      </c>
      <c r="Q996" s="5">
        <v>3.5690569999999999</v>
      </c>
      <c r="R996" s="4">
        <v>8.515727</v>
      </c>
      <c r="S996" s="3" t="s">
        <v>5085</v>
      </c>
      <c r="T996" s="4">
        <v>35.79</v>
      </c>
      <c r="U996" s="4">
        <v>1760.61167202</v>
      </c>
      <c r="V996" s="10">
        <v>2270.1736719999999</v>
      </c>
      <c r="W996" s="4">
        <v>1.34115674769489</v>
      </c>
      <c r="X996" s="4">
        <v>65.94</v>
      </c>
      <c r="Y996" s="4">
        <v>32.11</v>
      </c>
      <c r="Z996" s="5">
        <v>3.465001</v>
      </c>
      <c r="AA996" s="10">
        <v>5.5204220138000002</v>
      </c>
      <c r="AB996" s="10">
        <v>4.4758200666999999</v>
      </c>
      <c r="AC996" s="4">
        <v>2.2527509999999999</v>
      </c>
      <c r="AD996" s="4">
        <v>2.6213038799835</v>
      </c>
      <c r="AE996" s="4">
        <v>2.3716114792759</v>
      </c>
      <c r="AF996" s="5">
        <v>3.5690569999999999</v>
      </c>
      <c r="AG996" s="4">
        <v>4.8816393484220004</v>
      </c>
      <c r="AH996" s="4">
        <v>3.7927149357582999</v>
      </c>
      <c r="AI996" s="4">
        <v>0.93917300000000004</v>
      </c>
      <c r="AJ996" s="4">
        <v>0.93917300000000004</v>
      </c>
    </row>
    <row r="997" spans="1:36" x14ac:dyDescent="0.3">
      <c r="A997" s="1" t="s">
        <v>0</v>
      </c>
      <c r="B997" s="2">
        <v>5248867</v>
      </c>
      <c r="C997" s="3" t="s">
        <v>2919</v>
      </c>
      <c r="D997" s="4">
        <v>1766.1843963199999</v>
      </c>
      <c r="E997" s="3" t="s">
        <v>2920</v>
      </c>
      <c r="F997" s="3" t="s">
        <v>2921</v>
      </c>
      <c r="G997" s="3" t="s">
        <v>2922</v>
      </c>
      <c r="H997" s="3" t="s">
        <v>2922</v>
      </c>
      <c r="I997" s="3" t="s">
        <v>2923</v>
      </c>
      <c r="J997" s="4">
        <v>-73.927806000000004</v>
      </c>
      <c r="K997" s="4">
        <v>-35.641817000000003</v>
      </c>
      <c r="L997" s="4">
        <v>-5.7493540000000003</v>
      </c>
      <c r="M997" s="4">
        <v>3.9173789999999999</v>
      </c>
      <c r="N997" s="4" t="s">
        <v>2924</v>
      </c>
      <c r="O997" s="4">
        <v>69.808611999999997</v>
      </c>
      <c r="P997" s="4">
        <v>2.4430679999999998</v>
      </c>
      <c r="Q997" s="4" t="s">
        <v>2924</v>
      </c>
      <c r="R997" s="4">
        <v>14.926257</v>
      </c>
      <c r="S997" s="3" t="s">
        <v>3747</v>
      </c>
      <c r="T997" s="4">
        <v>14.59</v>
      </c>
      <c r="U997" s="4">
        <v>1766.1843963199999</v>
      </c>
      <c r="V997" s="10">
        <v>1453.901396</v>
      </c>
      <c r="W997" s="4">
        <v>0</v>
      </c>
      <c r="X997" s="4">
        <v>57.78</v>
      </c>
      <c r="Y997" s="4">
        <v>12.95</v>
      </c>
      <c r="Z997" s="4" t="s">
        <v>2924</v>
      </c>
      <c r="AA997" s="10" t="s">
        <v>2924</v>
      </c>
      <c r="AB997" s="10" t="s">
        <v>2924</v>
      </c>
      <c r="AC997" s="4">
        <v>2.3087219999999999</v>
      </c>
      <c r="AD997" s="4">
        <v>2.3858820313011999</v>
      </c>
      <c r="AE997" s="4">
        <v>2.4255878704106002</v>
      </c>
      <c r="AF997" s="4" t="s">
        <v>2924</v>
      </c>
      <c r="AG997" s="4" t="s">
        <v>2924</v>
      </c>
      <c r="AH997" s="4" t="s">
        <v>2924</v>
      </c>
      <c r="AI997" s="4">
        <v>2.4430679999999998</v>
      </c>
      <c r="AJ997" s="4">
        <v>2.5150839999999999</v>
      </c>
    </row>
    <row r="998" spans="1:36" x14ac:dyDescent="0.3">
      <c r="A998" s="1" t="s">
        <v>1888</v>
      </c>
      <c r="B998" s="2">
        <v>5721564</v>
      </c>
      <c r="C998" s="3" t="s">
        <v>2935</v>
      </c>
      <c r="D998" s="4">
        <v>1770.32980535</v>
      </c>
      <c r="E998" s="3" t="s">
        <v>2930</v>
      </c>
      <c r="F998" s="3" t="s">
        <v>2953</v>
      </c>
      <c r="G998" s="3" t="s">
        <v>2954</v>
      </c>
      <c r="H998" s="3" t="s">
        <v>2955</v>
      </c>
      <c r="I998" s="3" t="s">
        <v>2971</v>
      </c>
      <c r="J998" s="4">
        <v>-0.81395399999999996</v>
      </c>
      <c r="K998" s="4">
        <v>-5.2222220000000004</v>
      </c>
      <c r="L998" s="4">
        <v>-4.3721969999999999</v>
      </c>
      <c r="M998" s="4">
        <v>0.235018</v>
      </c>
      <c r="N998" s="4">
        <v>36.144067999999997</v>
      </c>
      <c r="O998" s="4" t="s">
        <v>2934</v>
      </c>
      <c r="P998" s="4">
        <v>0.92415999999999998</v>
      </c>
      <c r="Q998" s="4" t="s">
        <v>2934</v>
      </c>
      <c r="R998" s="4" t="s">
        <v>2934</v>
      </c>
      <c r="S998" s="3" t="s">
        <v>5628</v>
      </c>
      <c r="T998" s="4">
        <v>8.5299999999999994</v>
      </c>
      <c r="U998" s="4">
        <v>1770.32980535</v>
      </c>
      <c r="V998" s="10">
        <v>1782.5900349999999</v>
      </c>
      <c r="W998" s="4">
        <v>4.5720984759671701</v>
      </c>
      <c r="X998" s="5">
        <v>9.15</v>
      </c>
      <c r="Y998" s="4">
        <v>8.35</v>
      </c>
      <c r="Z998" s="4">
        <v>36.144067999999997</v>
      </c>
      <c r="AA998" s="10" t="s">
        <v>2934</v>
      </c>
      <c r="AB998" s="10" t="s">
        <v>2934</v>
      </c>
      <c r="AC998" s="4">
        <v>21.418510999999999</v>
      </c>
      <c r="AD998" s="4" t="s">
        <v>2934</v>
      </c>
      <c r="AE998" s="4" t="s">
        <v>2934</v>
      </c>
      <c r="AF998" s="4" t="s">
        <v>2934</v>
      </c>
      <c r="AG998" s="4" t="s">
        <v>2934</v>
      </c>
      <c r="AH998" s="4" t="s">
        <v>2934</v>
      </c>
      <c r="AI998" s="4">
        <v>0.92415999999999998</v>
      </c>
      <c r="AJ998" s="4">
        <v>0.92415999999999998</v>
      </c>
    </row>
    <row r="999" spans="1:36" x14ac:dyDescent="0.3">
      <c r="A999" s="1" t="s">
        <v>174</v>
      </c>
      <c r="B999" s="2">
        <v>4992232</v>
      </c>
      <c r="C999" s="3" t="s">
        <v>2919</v>
      </c>
      <c r="D999" s="4">
        <v>1772.3506427299999</v>
      </c>
      <c r="E999" s="3" t="s">
        <v>2945</v>
      </c>
      <c r="F999" s="3" t="s">
        <v>2946</v>
      </c>
      <c r="G999" s="3" t="s">
        <v>2984</v>
      </c>
      <c r="H999" s="3" t="s">
        <v>3061</v>
      </c>
      <c r="I999" s="3" t="s">
        <v>3063</v>
      </c>
      <c r="J999" s="4">
        <v>24.480712</v>
      </c>
      <c r="K999" s="4">
        <v>2.442002</v>
      </c>
      <c r="L999" s="4">
        <v>-13.146998</v>
      </c>
      <c r="M999" s="4">
        <v>4.7440699999999998</v>
      </c>
      <c r="N999" s="4" t="s">
        <v>2924</v>
      </c>
      <c r="O999" s="4" t="s">
        <v>2924</v>
      </c>
      <c r="P999" s="4">
        <v>5.4622400000000004</v>
      </c>
      <c r="Q999" s="4">
        <v>54.414372999999998</v>
      </c>
      <c r="R999" s="4" t="s">
        <v>2924</v>
      </c>
      <c r="S999" s="3" t="s">
        <v>3921</v>
      </c>
      <c r="T999" s="4">
        <v>8.39</v>
      </c>
      <c r="U999" s="4">
        <v>1772.3506427299999</v>
      </c>
      <c r="V999" s="10">
        <v>2195.1846420000002</v>
      </c>
      <c r="W999" s="4">
        <v>0</v>
      </c>
      <c r="X999" s="4">
        <v>11.25</v>
      </c>
      <c r="Y999" s="4">
        <v>2.36</v>
      </c>
      <c r="Z999" s="4" t="s">
        <v>2924</v>
      </c>
      <c r="AA999" s="10" t="s">
        <v>2924</v>
      </c>
      <c r="AB999" s="10" t="s">
        <v>2924</v>
      </c>
      <c r="AC999" s="4">
        <v>11.556279999999999</v>
      </c>
      <c r="AD999" s="4">
        <v>8.2890612927355996</v>
      </c>
      <c r="AE999" s="4">
        <v>8.7993463697811993</v>
      </c>
      <c r="AF999" s="4">
        <v>54.414372999999998</v>
      </c>
      <c r="AG999" s="4">
        <v>30.2691402356796</v>
      </c>
      <c r="AH999" s="4">
        <v>29.630022230770798</v>
      </c>
      <c r="AI999" s="4">
        <v>5.4622400000000004</v>
      </c>
      <c r="AJ999" s="4">
        <v>5.4622400000000004</v>
      </c>
    </row>
    <row r="1000" spans="1:36" x14ac:dyDescent="0.3">
      <c r="A1000" s="1" t="s">
        <v>1143</v>
      </c>
      <c r="B1000" s="2">
        <v>4994991</v>
      </c>
      <c r="C1000" s="3" t="s">
        <v>2919</v>
      </c>
      <c r="D1000" s="4">
        <v>1774.25095891</v>
      </c>
      <c r="E1000" s="3" t="s">
        <v>2936</v>
      </c>
      <c r="F1000" s="3" t="s">
        <v>3056</v>
      </c>
      <c r="G1000" s="3" t="s">
        <v>3302</v>
      </c>
      <c r="H1000" s="3" t="s">
        <v>3302</v>
      </c>
      <c r="I1000" s="3" t="s">
        <v>3477</v>
      </c>
      <c r="J1000" s="4">
        <v>-9.1188529999999997</v>
      </c>
      <c r="K1000" s="4">
        <v>-32.649962000000002</v>
      </c>
      <c r="L1000" s="4">
        <v>-12.091179</v>
      </c>
      <c r="M1000" s="4">
        <v>1.8369690000000001</v>
      </c>
      <c r="N1000" s="4">
        <v>7.2824299999999997</v>
      </c>
      <c r="O1000" s="4">
        <v>5.7411000000000003</v>
      </c>
      <c r="P1000" s="4">
        <v>0.92088899999999996</v>
      </c>
      <c r="Q1000" s="4">
        <v>6.0182979999999997</v>
      </c>
      <c r="R1000" s="4">
        <v>11.218222000000001</v>
      </c>
      <c r="S1000" s="3" t="s">
        <v>4885</v>
      </c>
      <c r="T1000" s="5">
        <v>8.8699999999999992</v>
      </c>
      <c r="U1000" s="4">
        <v>1774.25095891</v>
      </c>
      <c r="V1000" s="10">
        <v>3061.7669580000002</v>
      </c>
      <c r="W1000" s="4">
        <v>13.5287485907554</v>
      </c>
      <c r="X1000" s="4">
        <v>15.77</v>
      </c>
      <c r="Y1000" s="4">
        <v>8.52</v>
      </c>
      <c r="Z1000" s="4">
        <v>7.2824299999999997</v>
      </c>
      <c r="AA1000" s="10">
        <v>9.0041620140000003</v>
      </c>
      <c r="AB1000" s="10">
        <v>7.8183532977999999</v>
      </c>
      <c r="AC1000" s="4">
        <v>3.0265019999999998</v>
      </c>
      <c r="AD1000" s="4">
        <v>4.7186647381651001</v>
      </c>
      <c r="AE1000" s="4">
        <v>3.9318404771742999</v>
      </c>
      <c r="AF1000" s="4">
        <v>6.0182979999999997</v>
      </c>
      <c r="AG1000" s="4">
        <v>7.1071920369249</v>
      </c>
      <c r="AH1000" s="4">
        <v>6.5098944596050003</v>
      </c>
      <c r="AI1000" s="4">
        <v>0.92088899999999996</v>
      </c>
      <c r="AJ1000" s="4">
        <v>0.92088899999999996</v>
      </c>
    </row>
    <row r="1001" spans="1:36" x14ac:dyDescent="0.3">
      <c r="A1001" s="1" t="s">
        <v>1992</v>
      </c>
      <c r="B1001" s="2">
        <v>27468621</v>
      </c>
      <c r="C1001" s="3" t="s">
        <v>2919</v>
      </c>
      <c r="D1001" s="4">
        <v>1777.6662608500001</v>
      </c>
      <c r="E1001" s="3" t="s">
        <v>2930</v>
      </c>
      <c r="F1001" s="3" t="s">
        <v>2953</v>
      </c>
      <c r="G1001" s="3" t="s">
        <v>2954</v>
      </c>
      <c r="H1001" s="3" t="s">
        <v>2955</v>
      </c>
      <c r="I1001" s="3" t="s">
        <v>2971</v>
      </c>
      <c r="J1001" s="4">
        <v>-25.274017000000001</v>
      </c>
      <c r="K1001" s="4">
        <v>0.95818800000000004</v>
      </c>
      <c r="L1001" s="4">
        <v>-4.6090540000000004</v>
      </c>
      <c r="M1001" s="4">
        <v>1.046208</v>
      </c>
      <c r="N1001" s="4">
        <v>27.464455000000001</v>
      </c>
      <c r="O1001" s="4">
        <v>14.062052849877499</v>
      </c>
      <c r="P1001" s="4">
        <v>3.6184829999999999</v>
      </c>
      <c r="Q1001" s="4">
        <v>13.742129</v>
      </c>
      <c r="R1001" s="4" t="s">
        <v>2934</v>
      </c>
      <c r="S1001" s="3" t="s">
        <v>5731</v>
      </c>
      <c r="T1001" s="4">
        <v>11.59</v>
      </c>
      <c r="U1001" s="4">
        <v>1777.6662608500001</v>
      </c>
      <c r="V1001" s="10">
        <v>1903.66626</v>
      </c>
      <c r="W1001" s="4">
        <v>7.5409836065573801</v>
      </c>
      <c r="X1001" s="4">
        <v>16.16</v>
      </c>
      <c r="Y1001" s="4">
        <v>10.63</v>
      </c>
      <c r="Z1001" s="4">
        <v>27.464455000000001</v>
      </c>
      <c r="AA1001" s="10">
        <v>8.6492537313</v>
      </c>
      <c r="AB1001" s="10">
        <v>11.7367088607</v>
      </c>
      <c r="AC1001" s="4">
        <v>5.791201</v>
      </c>
      <c r="AD1001" s="4">
        <v>4.8054177962892997</v>
      </c>
      <c r="AE1001" s="4">
        <v>5.9133490917752001</v>
      </c>
      <c r="AF1001" s="4">
        <v>13.742129</v>
      </c>
      <c r="AG1001" s="4">
        <v>12.8409191231029</v>
      </c>
      <c r="AH1001" s="4">
        <v>24.722938441558401</v>
      </c>
      <c r="AI1001" s="4">
        <v>3.6184829999999999</v>
      </c>
      <c r="AJ1001" s="4" t="s">
        <v>2924</v>
      </c>
    </row>
    <row r="1002" spans="1:36" x14ac:dyDescent="0.3">
      <c r="A1002" s="1" t="s">
        <v>574</v>
      </c>
      <c r="B1002" s="2">
        <v>100199</v>
      </c>
      <c r="C1002" s="3" t="s">
        <v>2919</v>
      </c>
      <c r="D1002" s="4">
        <v>1780.2803162499999</v>
      </c>
      <c r="E1002" s="3" t="s">
        <v>2930</v>
      </c>
      <c r="F1002" s="3" t="s">
        <v>2931</v>
      </c>
      <c r="G1002" s="3" t="s">
        <v>2931</v>
      </c>
      <c r="H1002" s="3" t="s">
        <v>2932</v>
      </c>
      <c r="I1002" s="3" t="s">
        <v>2933</v>
      </c>
      <c r="J1002" s="4">
        <v>9.8222380000000005</v>
      </c>
      <c r="K1002" s="4">
        <v>3.7617820000000002</v>
      </c>
      <c r="L1002" s="4">
        <v>-8.348471</v>
      </c>
      <c r="M1002" s="4">
        <v>-0.247137</v>
      </c>
      <c r="N1002" s="4">
        <v>15.5442875481386</v>
      </c>
      <c r="O1002" s="4">
        <v>13.768050000000001</v>
      </c>
      <c r="P1002" s="4">
        <v>2.4015789999999999</v>
      </c>
      <c r="Q1002" s="4" t="s">
        <v>2934</v>
      </c>
      <c r="R1002" s="4" t="s">
        <v>2934</v>
      </c>
      <c r="S1002" s="3" t="s">
        <v>4317</v>
      </c>
      <c r="T1002" s="4">
        <v>121.09</v>
      </c>
      <c r="U1002" s="4">
        <v>1780.2803162499999</v>
      </c>
      <c r="V1002" s="10" t="s">
        <v>2934</v>
      </c>
      <c r="W1002" s="4">
        <v>2.6096292014204301</v>
      </c>
      <c r="X1002" s="4">
        <v>137.28</v>
      </c>
      <c r="Y1002" s="4">
        <v>97.5</v>
      </c>
      <c r="Z1002" s="4">
        <v>15.526350000000001</v>
      </c>
      <c r="AA1002" s="10">
        <v>16.106034608800002</v>
      </c>
      <c r="AB1002" s="10">
        <v>15.4747603833</v>
      </c>
      <c r="AC1002" s="4" t="s">
        <v>2934</v>
      </c>
      <c r="AD1002" s="4" t="s">
        <v>2934</v>
      </c>
      <c r="AE1002" s="4" t="s">
        <v>2934</v>
      </c>
      <c r="AF1002" s="4" t="s">
        <v>2934</v>
      </c>
      <c r="AG1002" s="4" t="s">
        <v>2934</v>
      </c>
      <c r="AH1002" s="4" t="s">
        <v>2934</v>
      </c>
      <c r="AI1002" s="4">
        <v>2.4015789999999999</v>
      </c>
      <c r="AJ1002" s="4">
        <v>3.0659580000000002</v>
      </c>
    </row>
    <row r="1003" spans="1:36" x14ac:dyDescent="0.3">
      <c r="A1003" s="1" t="s">
        <v>1615</v>
      </c>
      <c r="B1003" s="2">
        <v>4226853</v>
      </c>
      <c r="C1003" s="3" t="s">
        <v>2935</v>
      </c>
      <c r="D1003" s="4">
        <v>1782.2701331999999</v>
      </c>
      <c r="E1003" s="3" t="s">
        <v>2930</v>
      </c>
      <c r="F1003" s="3" t="s">
        <v>2931</v>
      </c>
      <c r="G1003" s="3" t="s">
        <v>2931</v>
      </c>
      <c r="H1003" s="3" t="s">
        <v>2932</v>
      </c>
      <c r="I1003" s="3" t="s">
        <v>2933</v>
      </c>
      <c r="J1003" s="4">
        <v>-13.318681</v>
      </c>
      <c r="K1003" s="4">
        <v>-16.863406000000001</v>
      </c>
      <c r="L1003" s="4">
        <v>-18.157294</v>
      </c>
      <c r="M1003" s="4">
        <v>0.689303</v>
      </c>
      <c r="N1003" s="4">
        <v>21.551912568306001</v>
      </c>
      <c r="O1003" s="4">
        <v>3.7691129999999999</v>
      </c>
      <c r="P1003" s="4">
        <v>1.767104</v>
      </c>
      <c r="Q1003" s="4" t="s">
        <v>2934</v>
      </c>
      <c r="R1003" s="4" t="s">
        <v>2934</v>
      </c>
      <c r="S1003" s="3" t="s">
        <v>5356</v>
      </c>
      <c r="T1003" s="4">
        <v>39.44</v>
      </c>
      <c r="U1003" s="4">
        <v>1782.2701331999999</v>
      </c>
      <c r="V1003" s="10" t="s">
        <v>2934</v>
      </c>
      <c r="W1003" s="4">
        <v>0.30425963488843799</v>
      </c>
      <c r="X1003" s="4">
        <v>50.57</v>
      </c>
      <c r="Y1003" s="4">
        <v>31.03</v>
      </c>
      <c r="Z1003" s="4">
        <v>21.42314</v>
      </c>
      <c r="AA1003" s="10">
        <v>16.342767165200002</v>
      </c>
      <c r="AB1003" s="10">
        <v>22.885924344100001</v>
      </c>
      <c r="AC1003" s="4" t="s">
        <v>2934</v>
      </c>
      <c r="AD1003" s="4" t="s">
        <v>2934</v>
      </c>
      <c r="AE1003" s="4" t="s">
        <v>2934</v>
      </c>
      <c r="AF1003" s="4" t="s">
        <v>2934</v>
      </c>
      <c r="AG1003" s="4" t="s">
        <v>2934</v>
      </c>
      <c r="AH1003" s="4" t="s">
        <v>2934</v>
      </c>
      <c r="AI1003" s="4">
        <v>1.767104</v>
      </c>
      <c r="AJ1003" s="4">
        <v>1.767104</v>
      </c>
    </row>
    <row r="1004" spans="1:36" x14ac:dyDescent="0.3">
      <c r="A1004" s="1" t="s">
        <v>970</v>
      </c>
      <c r="B1004" s="2">
        <v>8884505</v>
      </c>
      <c r="C1004" s="3" t="s">
        <v>2935</v>
      </c>
      <c r="D1004" s="4">
        <v>1782.5369949799999</v>
      </c>
      <c r="E1004" s="3" t="s">
        <v>2930</v>
      </c>
      <c r="F1004" s="3" t="s">
        <v>2953</v>
      </c>
      <c r="G1004" s="3" t="s">
        <v>3101</v>
      </c>
      <c r="H1004" s="3" t="s">
        <v>3101</v>
      </c>
      <c r="I1004" s="3" t="s">
        <v>3041</v>
      </c>
      <c r="J1004" s="4">
        <v>40</v>
      </c>
      <c r="K1004" s="4">
        <v>13.953488</v>
      </c>
      <c r="L1004" s="4">
        <v>3.4690799999999999</v>
      </c>
      <c r="M1004" s="4">
        <v>1.1799409999999999</v>
      </c>
      <c r="N1004" s="4">
        <v>5.7690289999999997</v>
      </c>
      <c r="O1004" s="4">
        <v>5.5745449999999996</v>
      </c>
      <c r="P1004" s="4">
        <v>0.84399400000000002</v>
      </c>
      <c r="Q1004" s="4">
        <v>0.55116100000000001</v>
      </c>
      <c r="R1004" s="4">
        <v>0.638123</v>
      </c>
      <c r="S1004" s="3" t="s">
        <v>4712</v>
      </c>
      <c r="T1004" s="5">
        <v>6.86</v>
      </c>
      <c r="U1004" s="4">
        <v>1782.5369949799999</v>
      </c>
      <c r="V1004" s="10">
        <v>559.59066399999995</v>
      </c>
      <c r="W1004" s="4">
        <v>3.4548104956268202</v>
      </c>
      <c r="X1004" s="5">
        <v>7.29</v>
      </c>
      <c r="Y1004" s="4">
        <v>4.45</v>
      </c>
      <c r="Z1004" s="4">
        <v>5.7690289999999997</v>
      </c>
      <c r="AA1004" s="10">
        <v>5.0495511667960002</v>
      </c>
      <c r="AB1004" s="10">
        <v>5.2151758430869997</v>
      </c>
      <c r="AC1004" s="4">
        <v>0.30461700000000003</v>
      </c>
      <c r="AD1004" s="4">
        <v>0.30357078769410001</v>
      </c>
      <c r="AE1004" s="4">
        <v>0.3096564252158</v>
      </c>
      <c r="AF1004" s="4">
        <v>0.55116100000000001</v>
      </c>
      <c r="AG1004" s="4">
        <v>1.4345807204257</v>
      </c>
      <c r="AH1004" s="4">
        <v>1.4791353371503</v>
      </c>
      <c r="AI1004" s="4">
        <v>0.84399400000000002</v>
      </c>
      <c r="AJ1004" s="4">
        <v>0.855047</v>
      </c>
    </row>
    <row r="1005" spans="1:36" x14ac:dyDescent="0.3">
      <c r="A1005" s="1" t="s">
        <v>1183</v>
      </c>
      <c r="B1005" s="2">
        <v>4993180</v>
      </c>
      <c r="C1005" s="3" t="s">
        <v>2919</v>
      </c>
      <c r="D1005" s="4">
        <v>1784.4138209800001</v>
      </c>
      <c r="E1005" s="3" t="s">
        <v>2936</v>
      </c>
      <c r="F1005" s="3" t="s">
        <v>2937</v>
      </c>
      <c r="G1005" s="3" t="s">
        <v>3037</v>
      </c>
      <c r="H1005" s="3" t="s">
        <v>3037</v>
      </c>
      <c r="I1005" s="3" t="s">
        <v>3493</v>
      </c>
      <c r="J1005" s="4">
        <v>-5.5428139999999999</v>
      </c>
      <c r="K1005" s="4">
        <v>2.829796</v>
      </c>
      <c r="L1005" s="4">
        <v>-16.703185999999999</v>
      </c>
      <c r="M1005" s="4">
        <v>1.291248</v>
      </c>
      <c r="N1005" s="4">
        <v>12.549518000000001</v>
      </c>
      <c r="O1005" s="4">
        <v>18.670193000000001</v>
      </c>
      <c r="P1005" s="5">
        <v>2.987908</v>
      </c>
      <c r="Q1005" s="4">
        <v>10.479687999999999</v>
      </c>
      <c r="R1005" s="4">
        <v>12.860927</v>
      </c>
      <c r="S1005" s="3" t="s">
        <v>4925</v>
      </c>
      <c r="T1005" s="4">
        <v>49.42</v>
      </c>
      <c r="U1005" s="4">
        <v>1784.4138209800001</v>
      </c>
      <c r="V1005" s="10">
        <v>3535.0188199999998</v>
      </c>
      <c r="W1005" s="4">
        <v>2.2258195062727602</v>
      </c>
      <c r="X1005" s="4">
        <v>66.174999999999997</v>
      </c>
      <c r="Y1005" s="4">
        <v>40.924999999999997</v>
      </c>
      <c r="Z1005" s="4">
        <v>12.549518000000001</v>
      </c>
      <c r="AA1005" s="10">
        <v>14.1641110888</v>
      </c>
      <c r="AB1005" s="10">
        <v>14.919335362</v>
      </c>
      <c r="AC1005" s="4">
        <v>2.3282639999999999</v>
      </c>
      <c r="AD1005" s="4">
        <v>2.2985885181075001</v>
      </c>
      <c r="AE1005" s="4">
        <v>2.3476381769971</v>
      </c>
      <c r="AF1005" s="4">
        <v>10.479687999999999</v>
      </c>
      <c r="AG1005" s="4">
        <v>5.2002900084057</v>
      </c>
      <c r="AH1005" s="4">
        <v>5.2138948333365001</v>
      </c>
      <c r="AI1005" s="5">
        <v>2.987908</v>
      </c>
      <c r="AJ1005" s="4">
        <v>4.5058350000000003</v>
      </c>
    </row>
    <row r="1006" spans="1:36" x14ac:dyDescent="0.3">
      <c r="A1006" s="1" t="s">
        <v>1991</v>
      </c>
      <c r="B1006" s="2">
        <v>1027856</v>
      </c>
      <c r="C1006" s="3" t="s">
        <v>2919</v>
      </c>
      <c r="D1006" s="4">
        <v>1784.8435919999999</v>
      </c>
      <c r="E1006" s="3" t="s">
        <v>2930</v>
      </c>
      <c r="F1006" s="3" t="s">
        <v>2931</v>
      </c>
      <c r="G1006" s="3" t="s">
        <v>2931</v>
      </c>
      <c r="H1006" s="3" t="s">
        <v>2932</v>
      </c>
      <c r="I1006" s="3" t="s">
        <v>3216</v>
      </c>
      <c r="J1006" s="4">
        <v>39.807293000000001</v>
      </c>
      <c r="K1006" s="4">
        <v>13.496933</v>
      </c>
      <c r="L1006" s="4">
        <v>-12.384561</v>
      </c>
      <c r="M1006" s="4">
        <v>0.51616399999999996</v>
      </c>
      <c r="N1006" s="4">
        <v>11.178247734138999</v>
      </c>
      <c r="O1006" s="4">
        <v>10.535308000000001</v>
      </c>
      <c r="P1006" s="4">
        <v>2.1892200000000002</v>
      </c>
      <c r="Q1006" s="4" t="s">
        <v>2934</v>
      </c>
      <c r="R1006" s="4" t="s">
        <v>2934</v>
      </c>
      <c r="S1006" s="3" t="s">
        <v>5730</v>
      </c>
      <c r="T1006" s="4">
        <v>74</v>
      </c>
      <c r="U1006" s="4">
        <v>1784.8435919999999</v>
      </c>
      <c r="V1006" s="10" t="s">
        <v>2934</v>
      </c>
      <c r="W1006" s="4">
        <v>0.27027027027027001</v>
      </c>
      <c r="X1006" s="4">
        <v>86</v>
      </c>
      <c r="Y1006" s="4">
        <v>46.68</v>
      </c>
      <c r="Z1006" s="4">
        <v>11.179937000000001</v>
      </c>
      <c r="AA1006" s="10">
        <v>10.054347826000001</v>
      </c>
      <c r="AB1006" s="10">
        <v>10.054347826000001</v>
      </c>
      <c r="AC1006" s="4" t="s">
        <v>2934</v>
      </c>
      <c r="AD1006" s="4" t="s">
        <v>2934</v>
      </c>
      <c r="AE1006" s="4" t="s">
        <v>2934</v>
      </c>
      <c r="AF1006" s="4" t="s">
        <v>2934</v>
      </c>
      <c r="AG1006" s="4" t="s">
        <v>2934</v>
      </c>
      <c r="AH1006" s="4" t="s">
        <v>2934</v>
      </c>
      <c r="AI1006" s="4">
        <v>2.1892200000000002</v>
      </c>
      <c r="AJ1006" s="5">
        <v>3.5786829999999998</v>
      </c>
    </row>
    <row r="1007" spans="1:36" x14ac:dyDescent="0.3">
      <c r="A1007" s="1" t="s">
        <v>832</v>
      </c>
      <c r="B1007" s="2">
        <v>5721599</v>
      </c>
      <c r="C1007" s="3" t="s">
        <v>2935</v>
      </c>
      <c r="D1007" s="4">
        <v>1794.2447627399999</v>
      </c>
      <c r="E1007" s="3" t="s">
        <v>2930</v>
      </c>
      <c r="F1007" s="3" t="s">
        <v>2953</v>
      </c>
      <c r="G1007" s="3" t="s">
        <v>2954</v>
      </c>
      <c r="H1007" s="3" t="s">
        <v>2955</v>
      </c>
      <c r="I1007" s="3"/>
      <c r="J1007" s="4">
        <v>8.1797749999999994</v>
      </c>
      <c r="K1007" s="4">
        <v>-1.8752549999999999</v>
      </c>
      <c r="L1007" s="4">
        <v>-5.7556770000000004</v>
      </c>
      <c r="M1007" s="4">
        <v>0.54302399999999995</v>
      </c>
      <c r="N1007" s="4" t="s">
        <v>2934</v>
      </c>
      <c r="O1007" s="4" t="s">
        <v>2934</v>
      </c>
      <c r="P1007" s="4" t="s">
        <v>2934</v>
      </c>
      <c r="Q1007" s="4" t="s">
        <v>2934</v>
      </c>
      <c r="R1007" s="4" t="s">
        <v>2934</v>
      </c>
      <c r="S1007" s="3" t="s">
        <v>4575</v>
      </c>
      <c r="T1007" s="4">
        <v>24.07</v>
      </c>
      <c r="U1007" s="4">
        <v>1794.2447627399999</v>
      </c>
      <c r="V1007" s="10">
        <v>2240.989912</v>
      </c>
      <c r="W1007" s="4">
        <v>8.2060656418778599</v>
      </c>
      <c r="X1007" s="4">
        <v>25.829899999999999</v>
      </c>
      <c r="Y1007" s="4">
        <v>21.82</v>
      </c>
      <c r="Z1007" s="4" t="s">
        <v>2934</v>
      </c>
      <c r="AA1007" s="10" t="s">
        <v>2934</v>
      </c>
      <c r="AB1007" s="10" t="s">
        <v>2934</v>
      </c>
      <c r="AC1007" s="4" t="s">
        <v>2934</v>
      </c>
      <c r="AD1007" s="4" t="s">
        <v>2934</v>
      </c>
      <c r="AE1007" s="4" t="s">
        <v>2934</v>
      </c>
      <c r="AF1007" s="4" t="s">
        <v>2934</v>
      </c>
      <c r="AG1007" s="4" t="s">
        <v>2934</v>
      </c>
      <c r="AH1007" s="4" t="s">
        <v>2934</v>
      </c>
      <c r="AI1007" s="4" t="s">
        <v>2934</v>
      </c>
      <c r="AJ1007" s="4" t="s">
        <v>2934</v>
      </c>
    </row>
    <row r="1008" spans="1:36" x14ac:dyDescent="0.3">
      <c r="A1008" s="1" t="s">
        <v>1605</v>
      </c>
      <c r="B1008" s="2">
        <v>4121683</v>
      </c>
      <c r="C1008" s="3" t="s">
        <v>2935</v>
      </c>
      <c r="D1008" s="4">
        <v>1796.5665684000001</v>
      </c>
      <c r="E1008" s="3" t="s">
        <v>3102</v>
      </c>
      <c r="F1008" s="3" t="s">
        <v>3103</v>
      </c>
      <c r="G1008" s="3" t="s">
        <v>3196</v>
      </c>
      <c r="H1008" s="3" t="s">
        <v>3197</v>
      </c>
      <c r="I1008" s="3" t="s">
        <v>3561</v>
      </c>
      <c r="J1008" s="4">
        <v>-25.963303</v>
      </c>
      <c r="K1008" s="4">
        <v>0.62344100000000002</v>
      </c>
      <c r="L1008" s="4">
        <v>-3.699284</v>
      </c>
      <c r="M1008" s="4">
        <v>1.001252</v>
      </c>
      <c r="N1008" s="4" t="s">
        <v>2924</v>
      </c>
      <c r="O1008" s="4" t="s">
        <v>2924</v>
      </c>
      <c r="P1008" s="4" t="s">
        <v>2924</v>
      </c>
      <c r="Q1008" s="4">
        <v>15.246363000000001</v>
      </c>
      <c r="R1008" s="4">
        <v>3.2453810000000001</v>
      </c>
      <c r="S1008" s="3" t="s">
        <v>5346</v>
      </c>
      <c r="T1008" s="4">
        <v>8.07</v>
      </c>
      <c r="U1008" s="4">
        <v>1796.5665684000001</v>
      </c>
      <c r="V1008" s="10">
        <v>6375.266568</v>
      </c>
      <c r="W1008" s="4">
        <v>0</v>
      </c>
      <c r="X1008" s="5">
        <v>11.3</v>
      </c>
      <c r="Y1008" s="5">
        <v>7.27</v>
      </c>
      <c r="Z1008" s="4" t="s">
        <v>2924</v>
      </c>
      <c r="AA1008" s="10">
        <v>6.8786225707000002</v>
      </c>
      <c r="AB1008" s="10">
        <v>18.485854999400001</v>
      </c>
      <c r="AC1008" s="4">
        <v>1.644763</v>
      </c>
      <c r="AD1008" s="4">
        <v>1.5592341538173999</v>
      </c>
      <c r="AE1008" s="4">
        <v>1.6178879387325</v>
      </c>
      <c r="AF1008" s="4">
        <v>15.246363000000001</v>
      </c>
      <c r="AG1008" s="4">
        <v>10.7259915120997</v>
      </c>
      <c r="AH1008" s="4">
        <v>14.3381871176404</v>
      </c>
      <c r="AI1008" s="4" t="s">
        <v>2924</v>
      </c>
      <c r="AJ1008" s="4" t="s">
        <v>2924</v>
      </c>
    </row>
    <row r="1009" spans="1:36" x14ac:dyDescent="0.3">
      <c r="A1009" s="1" t="s">
        <v>1110</v>
      </c>
      <c r="B1009" s="2">
        <v>4987350</v>
      </c>
      <c r="C1009" s="3" t="s">
        <v>2919</v>
      </c>
      <c r="D1009" s="4">
        <v>1796.8011856200001</v>
      </c>
      <c r="E1009" s="3" t="s">
        <v>2936</v>
      </c>
      <c r="F1009" s="3" t="s">
        <v>2937</v>
      </c>
      <c r="G1009" s="3" t="s">
        <v>2943</v>
      </c>
      <c r="H1009" s="3" t="s">
        <v>2943</v>
      </c>
      <c r="I1009" s="3" t="s">
        <v>3474</v>
      </c>
      <c r="J1009" s="5">
        <v>-25.018992000000001</v>
      </c>
      <c r="K1009" s="4">
        <v>-15.641026</v>
      </c>
      <c r="L1009" s="4">
        <v>-17.578288000000001</v>
      </c>
      <c r="M1009" s="4">
        <v>-2.2933509999999999</v>
      </c>
      <c r="N1009" s="4">
        <v>16.495822</v>
      </c>
      <c r="O1009" s="4">
        <v>12.407291000000001</v>
      </c>
      <c r="P1009" s="4">
        <v>1.791776</v>
      </c>
      <c r="Q1009" s="4">
        <v>7.6944759999999999</v>
      </c>
      <c r="R1009" s="4">
        <v>12.617616</v>
      </c>
      <c r="S1009" s="3" t="s">
        <v>4852</v>
      </c>
      <c r="T1009" s="4">
        <v>59.22</v>
      </c>
      <c r="U1009" s="4">
        <v>1796.8011856200001</v>
      </c>
      <c r="V1009" s="10">
        <v>1598.9121849999999</v>
      </c>
      <c r="W1009" s="4">
        <v>0</v>
      </c>
      <c r="X1009" s="4">
        <v>87.396900000000002</v>
      </c>
      <c r="Y1009" s="4">
        <v>59.05</v>
      </c>
      <c r="Z1009" s="4">
        <v>16.495822</v>
      </c>
      <c r="AA1009" s="10">
        <v>12.925333391500001</v>
      </c>
      <c r="AB1009" s="10">
        <v>14.269879518</v>
      </c>
      <c r="AC1009" s="4">
        <v>1.197222</v>
      </c>
      <c r="AD1009" s="4">
        <v>1.156801840248</v>
      </c>
      <c r="AE1009" s="4">
        <v>1.2159644512167</v>
      </c>
      <c r="AF1009" s="4">
        <v>7.6944759999999999</v>
      </c>
      <c r="AG1009" s="4">
        <v>7.3541369407225998</v>
      </c>
      <c r="AH1009" s="4">
        <v>8.0807555158229007</v>
      </c>
      <c r="AI1009" s="4">
        <v>1.791776</v>
      </c>
      <c r="AJ1009" s="4">
        <v>4.8279800000000002</v>
      </c>
    </row>
    <row r="1010" spans="1:36" x14ac:dyDescent="0.3">
      <c r="A1010" s="1" t="s">
        <v>1566</v>
      </c>
      <c r="B1010" s="2">
        <v>4915501</v>
      </c>
      <c r="C1010" s="3" t="s">
        <v>2935</v>
      </c>
      <c r="D1010" s="4">
        <v>1796.9567033999999</v>
      </c>
      <c r="E1010" s="3" t="s">
        <v>2925</v>
      </c>
      <c r="F1010" s="3" t="s">
        <v>2996</v>
      </c>
      <c r="G1010" s="3" t="s">
        <v>3230</v>
      </c>
      <c r="H1010" s="3" t="s">
        <v>3428</v>
      </c>
      <c r="I1010" s="3" t="s">
        <v>3550</v>
      </c>
      <c r="J1010" s="4">
        <v>17.334778</v>
      </c>
      <c r="K1010" s="4">
        <v>1.785714</v>
      </c>
      <c r="L1010" s="4">
        <v>-4.0319010000000004</v>
      </c>
      <c r="M1010" s="4">
        <v>1.3096350000000001</v>
      </c>
      <c r="N1010" s="4">
        <v>14.917355000000001</v>
      </c>
      <c r="O1010" s="4">
        <v>16.687211000000001</v>
      </c>
      <c r="P1010" s="4">
        <v>1.786392</v>
      </c>
      <c r="Q1010" s="4">
        <v>6.495266</v>
      </c>
      <c r="R1010" s="4">
        <v>11.273562</v>
      </c>
      <c r="S1010" s="3" t="s">
        <v>5307</v>
      </c>
      <c r="T1010" s="4">
        <v>43.32</v>
      </c>
      <c r="U1010" s="4">
        <v>1796.9567033999999</v>
      </c>
      <c r="V1010" s="10">
        <v>1979.0977029999999</v>
      </c>
      <c r="W1010" s="4">
        <v>2.0313942751615901</v>
      </c>
      <c r="X1010" s="4">
        <v>46.47</v>
      </c>
      <c r="Y1010" s="4">
        <v>32</v>
      </c>
      <c r="Z1010" s="4">
        <v>14.917355000000001</v>
      </c>
      <c r="AA1010" s="10">
        <v>13.5375</v>
      </c>
      <c r="AB1010" s="10">
        <v>14.488294314299999</v>
      </c>
      <c r="AC1010" s="4">
        <v>0.95585500000000001</v>
      </c>
      <c r="AD1010" s="4">
        <v>0.92513451090889998</v>
      </c>
      <c r="AE1010" s="4">
        <v>0.94273229439420003</v>
      </c>
      <c r="AF1010" s="4">
        <v>6.495266</v>
      </c>
      <c r="AG1010" s="4">
        <v>9.1244707376670995</v>
      </c>
      <c r="AH1010" s="4">
        <v>9.7205191699411007</v>
      </c>
      <c r="AI1010" s="4">
        <v>1.786392</v>
      </c>
      <c r="AJ1010" s="4">
        <v>2.442628</v>
      </c>
    </row>
    <row r="1011" spans="1:36" x14ac:dyDescent="0.3">
      <c r="A1011" s="1" t="s">
        <v>2589</v>
      </c>
      <c r="B1011" s="2">
        <v>4911833</v>
      </c>
      <c r="C1011" s="3" t="s">
        <v>2935</v>
      </c>
      <c r="D1011" s="4">
        <v>1799.68</v>
      </c>
      <c r="E1011" s="3" t="s">
        <v>3006</v>
      </c>
      <c r="F1011" s="3" t="s">
        <v>3007</v>
      </c>
      <c r="G1011" s="3" t="s">
        <v>3008</v>
      </c>
      <c r="H1011" s="3" t="s">
        <v>3009</v>
      </c>
      <c r="I1011" s="3" t="s">
        <v>3356</v>
      </c>
      <c r="J1011" s="4">
        <v>-15.199035</v>
      </c>
      <c r="K1011" s="4">
        <v>-16.389153</v>
      </c>
      <c r="L1011" s="4">
        <v>1.384482</v>
      </c>
      <c r="M1011" s="4">
        <v>4.519774</v>
      </c>
      <c r="N1011" s="4" t="s">
        <v>2924</v>
      </c>
      <c r="O1011" s="4" t="s">
        <v>2924</v>
      </c>
      <c r="P1011" s="4">
        <v>1.1749959999999999</v>
      </c>
      <c r="Q1011" s="4">
        <v>8.6162100000000006</v>
      </c>
      <c r="R1011" s="4">
        <v>180.628412</v>
      </c>
      <c r="S1011" s="3" t="s">
        <v>6327</v>
      </c>
      <c r="T1011" s="4">
        <v>35.15</v>
      </c>
      <c r="U1011" s="4">
        <v>1799.68</v>
      </c>
      <c r="V1011" s="10">
        <v>3242.28</v>
      </c>
      <c r="W1011" s="4">
        <v>0</v>
      </c>
      <c r="X1011" s="4">
        <v>43.84</v>
      </c>
      <c r="Y1011" s="4">
        <v>28.04</v>
      </c>
      <c r="Z1011" s="4" t="s">
        <v>2924</v>
      </c>
      <c r="AA1011" s="10">
        <v>15.2620381225</v>
      </c>
      <c r="AB1011" s="10">
        <v>17.776047092599999</v>
      </c>
      <c r="AC1011" s="4">
        <v>0.96522300000000005</v>
      </c>
      <c r="AD1011" s="4">
        <v>0.95908580334530003</v>
      </c>
      <c r="AE1011" s="4">
        <v>0.96244042605290003</v>
      </c>
      <c r="AF1011" s="4">
        <v>8.6162100000000006</v>
      </c>
      <c r="AG1011" s="4">
        <v>8.8462409451182005</v>
      </c>
      <c r="AH1011" s="4">
        <v>9.5975924851834993</v>
      </c>
      <c r="AI1011" s="4">
        <v>1.1749959999999999</v>
      </c>
      <c r="AJ1011" s="4" t="s">
        <v>2924</v>
      </c>
    </row>
    <row r="1012" spans="1:36" x14ac:dyDescent="0.3">
      <c r="A1012" s="1" t="s">
        <v>2854</v>
      </c>
      <c r="B1012" s="2">
        <v>4019417</v>
      </c>
      <c r="C1012" s="3" t="s">
        <v>2935</v>
      </c>
      <c r="D1012" s="4">
        <v>1799.9049910399999</v>
      </c>
      <c r="E1012" s="3" t="s">
        <v>2925</v>
      </c>
      <c r="F1012" s="3" t="s">
        <v>2996</v>
      </c>
      <c r="G1012" s="3" t="s">
        <v>3120</v>
      </c>
      <c r="H1012" s="3" t="s">
        <v>3247</v>
      </c>
      <c r="I1012" s="3" t="s">
        <v>3248</v>
      </c>
      <c r="J1012" s="4">
        <v>152.868392</v>
      </c>
      <c r="K1012" s="4">
        <v>28.383780999999999</v>
      </c>
      <c r="L1012" s="4">
        <v>-2.977989</v>
      </c>
      <c r="M1012" s="4">
        <v>-2.5151780000000001</v>
      </c>
      <c r="N1012" s="4" t="s">
        <v>2924</v>
      </c>
      <c r="O1012" s="4">
        <v>8.78125</v>
      </c>
      <c r="P1012" s="4">
        <v>6.247916</v>
      </c>
      <c r="Q1012" s="4">
        <v>37.383209999999998</v>
      </c>
      <c r="R1012" s="4">
        <v>6.8720350000000003</v>
      </c>
      <c r="S1012" s="3" t="s">
        <v>6592</v>
      </c>
      <c r="T1012" s="4">
        <v>22.48</v>
      </c>
      <c r="U1012" s="4">
        <v>1799.9049910399999</v>
      </c>
      <c r="V1012" s="10">
        <v>2527.1049910000002</v>
      </c>
      <c r="W1012" s="4">
        <v>1.77935943060498</v>
      </c>
      <c r="X1012" s="4">
        <v>24.64</v>
      </c>
      <c r="Y1012" s="4">
        <v>7.58</v>
      </c>
      <c r="Z1012" s="4" t="s">
        <v>2924</v>
      </c>
      <c r="AA1012" s="10">
        <v>17.0380475973</v>
      </c>
      <c r="AB1012" s="10">
        <v>25.135573321399999</v>
      </c>
      <c r="AC1012" s="4">
        <v>1.414161</v>
      </c>
      <c r="AD1012" s="4">
        <v>1.3758080445876</v>
      </c>
      <c r="AE1012" s="4">
        <v>1.4499361635753001</v>
      </c>
      <c r="AF1012" s="4">
        <v>37.383209999999998</v>
      </c>
      <c r="AG1012" s="4">
        <v>14.6711465370102</v>
      </c>
      <c r="AH1012" s="4">
        <v>16.437612006256298</v>
      </c>
      <c r="AI1012" s="4">
        <v>6.247916</v>
      </c>
      <c r="AJ1012" s="4" t="s">
        <v>2924</v>
      </c>
    </row>
    <row r="1013" spans="1:36" x14ac:dyDescent="0.3">
      <c r="A1013" s="1" t="s">
        <v>2363</v>
      </c>
      <c r="B1013" s="2">
        <v>5197650</v>
      </c>
      <c r="C1013" s="3" t="s">
        <v>2956</v>
      </c>
      <c r="D1013" s="4">
        <v>1802.9061079200001</v>
      </c>
      <c r="E1013" s="3" t="s">
        <v>2945</v>
      </c>
      <c r="F1013" s="3" t="s">
        <v>2946</v>
      </c>
      <c r="G1013" s="3" t="s">
        <v>2947</v>
      </c>
      <c r="H1013" s="3" t="s">
        <v>2989</v>
      </c>
      <c r="I1013" s="3" t="s">
        <v>2949</v>
      </c>
      <c r="J1013" s="4">
        <v>-48.876953</v>
      </c>
      <c r="K1013" s="4">
        <v>8.0495359999999998</v>
      </c>
      <c r="L1013" s="4">
        <v>-0.88356000000000001</v>
      </c>
      <c r="M1013" s="4">
        <v>-3.2049310000000002</v>
      </c>
      <c r="N1013" s="4" t="s">
        <v>2924</v>
      </c>
      <c r="O1013" s="4">
        <v>105.40268500000001</v>
      </c>
      <c r="P1013" s="4">
        <v>11.405229</v>
      </c>
      <c r="Q1013" s="4" t="s">
        <v>2924</v>
      </c>
      <c r="R1013" s="4">
        <v>20.117867</v>
      </c>
      <c r="S1013" s="3" t="s">
        <v>6102</v>
      </c>
      <c r="T1013" s="4">
        <v>31.41</v>
      </c>
      <c r="U1013" s="4">
        <v>1802.9061079200001</v>
      </c>
      <c r="V1013" s="10">
        <v>1758.1431070000001</v>
      </c>
      <c r="W1013" s="4">
        <v>0</v>
      </c>
      <c r="X1013" s="4">
        <v>68.409899999999993</v>
      </c>
      <c r="Y1013" s="4">
        <v>25.0533</v>
      </c>
      <c r="Z1013" s="4" t="s">
        <v>2924</v>
      </c>
      <c r="AA1013" s="10">
        <v>50</v>
      </c>
      <c r="AB1013" s="10">
        <v>67.259100642299998</v>
      </c>
      <c r="AC1013" s="4">
        <v>4.4804639999999996</v>
      </c>
      <c r="AD1013" s="4">
        <v>3.9255578047155999</v>
      </c>
      <c r="AE1013" s="4">
        <v>4.3352775404693</v>
      </c>
      <c r="AF1013" s="4" t="s">
        <v>2924</v>
      </c>
      <c r="AG1013" s="4">
        <v>35.853033025745603</v>
      </c>
      <c r="AH1013" s="4">
        <v>48.286626379819502</v>
      </c>
      <c r="AI1013" s="4">
        <v>11.405229</v>
      </c>
      <c r="AJ1013" s="4">
        <v>134.80686700000001</v>
      </c>
    </row>
    <row r="1014" spans="1:36" x14ac:dyDescent="0.3">
      <c r="A1014" s="1" t="s">
        <v>782</v>
      </c>
      <c r="B1014" s="2">
        <v>4998292</v>
      </c>
      <c r="C1014" s="3" t="s">
        <v>2935</v>
      </c>
      <c r="D1014" s="4">
        <v>1803.9283948699999</v>
      </c>
      <c r="E1014" s="3" t="s">
        <v>2930</v>
      </c>
      <c r="F1014" s="3" t="s">
        <v>2953</v>
      </c>
      <c r="G1014" s="3" t="s">
        <v>2954</v>
      </c>
      <c r="H1014" s="3" t="s">
        <v>3346</v>
      </c>
      <c r="I1014" s="3" t="s">
        <v>3402</v>
      </c>
      <c r="J1014" s="4">
        <v>0.224467</v>
      </c>
      <c r="K1014" s="4">
        <v>-4.7394090000000002</v>
      </c>
      <c r="L1014" s="4">
        <v>4.4444439999999998</v>
      </c>
      <c r="M1014" s="4">
        <v>1.7746660000000001</v>
      </c>
      <c r="N1014" s="4">
        <v>19.644877000000001</v>
      </c>
      <c r="O1014" s="4">
        <v>15.235194</v>
      </c>
      <c r="P1014" s="4">
        <v>4.0641049999999996</v>
      </c>
      <c r="Q1014" s="4">
        <v>12.233599</v>
      </c>
      <c r="R1014" s="4">
        <v>13.356973999999999</v>
      </c>
      <c r="S1014" s="3" t="s">
        <v>4525</v>
      </c>
      <c r="T1014" s="4">
        <v>62.51</v>
      </c>
      <c r="U1014" s="4">
        <v>1803.9283948699999</v>
      </c>
      <c r="V1014" s="10">
        <v>1918.228394</v>
      </c>
      <c r="W1014" s="4">
        <v>0</v>
      </c>
      <c r="X1014" s="4">
        <v>71.010000000000005</v>
      </c>
      <c r="Y1014" s="4">
        <v>56.02</v>
      </c>
      <c r="Z1014" s="4">
        <v>19.644877000000001</v>
      </c>
      <c r="AA1014" s="10">
        <v>16.0282051282</v>
      </c>
      <c r="AB1014" s="10">
        <v>17.6748184026</v>
      </c>
      <c r="AC1014" s="4">
        <v>2.391508</v>
      </c>
      <c r="AD1014" s="4">
        <v>2.3469353249157998</v>
      </c>
      <c r="AE1014" s="4">
        <v>2.4153977577528001</v>
      </c>
      <c r="AF1014" s="4">
        <v>12.233599</v>
      </c>
      <c r="AG1014" s="4">
        <v>8.1568878331838999</v>
      </c>
      <c r="AH1014" s="4">
        <v>8.5737265609912008</v>
      </c>
      <c r="AI1014" s="4">
        <v>4.0641049999999996</v>
      </c>
      <c r="AJ1014" s="4" t="s">
        <v>2924</v>
      </c>
    </row>
    <row r="1015" spans="1:36" x14ac:dyDescent="0.3">
      <c r="A1015" s="1" t="s">
        <v>1837</v>
      </c>
      <c r="B1015" s="2">
        <v>4571228</v>
      </c>
      <c r="C1015" s="3" t="s">
        <v>2956</v>
      </c>
      <c r="D1015" s="4">
        <v>1809.0237427</v>
      </c>
      <c r="E1015" s="3" t="s">
        <v>3093</v>
      </c>
      <c r="F1015" s="3" t="s">
        <v>3093</v>
      </c>
      <c r="G1015" s="3" t="s">
        <v>3094</v>
      </c>
      <c r="H1015" s="3" t="s">
        <v>3145</v>
      </c>
      <c r="I1015" s="3" t="s">
        <v>3419</v>
      </c>
      <c r="J1015" s="4">
        <v>45.702306</v>
      </c>
      <c r="K1015" s="4">
        <v>44.791666999999997</v>
      </c>
      <c r="L1015" s="4">
        <v>-3.3379690000000002</v>
      </c>
      <c r="M1015" s="4">
        <v>0</v>
      </c>
      <c r="N1015" s="4" t="s">
        <v>2924</v>
      </c>
      <c r="O1015" s="4" t="s">
        <v>2924</v>
      </c>
      <c r="P1015" s="4">
        <v>2.6990289999999999</v>
      </c>
      <c r="Q1015" s="4" t="s">
        <v>2924</v>
      </c>
      <c r="R1015" s="4" t="s">
        <v>2924</v>
      </c>
      <c r="S1015" s="3" t="s">
        <v>5577</v>
      </c>
      <c r="T1015" s="4">
        <v>6.95</v>
      </c>
      <c r="U1015" s="4">
        <v>1809.0237427</v>
      </c>
      <c r="V1015" s="10">
        <v>5609.3627420000003</v>
      </c>
      <c r="W1015" s="4">
        <v>0</v>
      </c>
      <c r="X1015" s="4">
        <v>8.52</v>
      </c>
      <c r="Y1015" s="5">
        <v>4.2549999999999999</v>
      </c>
      <c r="Z1015" s="4" t="s">
        <v>2924</v>
      </c>
      <c r="AA1015" s="10" t="s">
        <v>2924</v>
      </c>
      <c r="AB1015" s="10" t="s">
        <v>2924</v>
      </c>
      <c r="AC1015" s="4" t="s">
        <v>2934</v>
      </c>
      <c r="AD1015" s="4" t="s">
        <v>2934</v>
      </c>
      <c r="AE1015" s="4" t="s">
        <v>2934</v>
      </c>
      <c r="AF1015" s="4" t="s">
        <v>2924</v>
      </c>
      <c r="AG1015" s="4" t="s">
        <v>2924</v>
      </c>
      <c r="AH1015" s="4" t="s">
        <v>2924</v>
      </c>
      <c r="AI1015" s="4">
        <v>2.6990289999999999</v>
      </c>
      <c r="AJ1015" s="4">
        <v>2.6990289999999999</v>
      </c>
    </row>
    <row r="1016" spans="1:36" x14ac:dyDescent="0.3">
      <c r="A1016" s="1" t="s">
        <v>934</v>
      </c>
      <c r="B1016" s="2">
        <v>4972727</v>
      </c>
      <c r="C1016" s="3" t="s">
        <v>2940</v>
      </c>
      <c r="D1016" s="4">
        <v>1811.9063547999999</v>
      </c>
      <c r="E1016" s="3" t="s">
        <v>2976</v>
      </c>
      <c r="F1016" s="3" t="s">
        <v>3316</v>
      </c>
      <c r="G1016" s="3" t="s">
        <v>3316</v>
      </c>
      <c r="H1016" s="3" t="s">
        <v>3317</v>
      </c>
      <c r="I1016" s="3" t="s">
        <v>3276</v>
      </c>
      <c r="J1016" s="4">
        <v>-23.969072000000001</v>
      </c>
      <c r="K1016" s="4">
        <v>-17.884481999999998</v>
      </c>
      <c r="L1016" s="4">
        <v>-16.193182</v>
      </c>
      <c r="M1016" s="4">
        <v>-7.8844649999999996</v>
      </c>
      <c r="N1016" s="4" t="s">
        <v>2924</v>
      </c>
      <c r="O1016" s="4">
        <v>8.9393940000000001</v>
      </c>
      <c r="P1016" s="4">
        <v>8.5818180000000002</v>
      </c>
      <c r="Q1016" s="4">
        <v>148.018869</v>
      </c>
      <c r="R1016" s="4">
        <v>7.5878379999999996</v>
      </c>
      <c r="S1016" s="3" t="s">
        <v>4676</v>
      </c>
      <c r="T1016" s="4">
        <v>11.8</v>
      </c>
      <c r="U1016" s="4">
        <v>1811.9063547999999</v>
      </c>
      <c r="V1016" s="10">
        <v>1681.4943539999999</v>
      </c>
      <c r="W1016" s="4">
        <v>1.6949152542372901</v>
      </c>
      <c r="X1016" s="4">
        <v>16.48</v>
      </c>
      <c r="Y1016" s="4">
        <v>8.91</v>
      </c>
      <c r="Z1016" s="4" t="s">
        <v>2924</v>
      </c>
      <c r="AA1016" s="10">
        <v>17.7443609022</v>
      </c>
      <c r="AB1016" s="10">
        <v>73.75</v>
      </c>
      <c r="AC1016" s="4">
        <v>0.37716699999999997</v>
      </c>
      <c r="AD1016" s="4">
        <v>0.35482424461110001</v>
      </c>
      <c r="AE1016" s="4">
        <v>0.37360607754320002</v>
      </c>
      <c r="AF1016" s="4">
        <v>148.018869</v>
      </c>
      <c r="AG1016" s="4">
        <v>18.486106009351399</v>
      </c>
      <c r="AH1016" s="4">
        <v>23.4576145220908</v>
      </c>
      <c r="AI1016" s="4">
        <v>8.5818180000000002</v>
      </c>
      <c r="AJ1016" s="4">
        <v>9.8006639999999994</v>
      </c>
    </row>
    <row r="1017" spans="1:36" x14ac:dyDescent="0.3">
      <c r="A1017" s="1" t="s">
        <v>865</v>
      </c>
      <c r="B1017" s="2">
        <v>5257345</v>
      </c>
      <c r="C1017" s="3" t="s">
        <v>2935</v>
      </c>
      <c r="D1017" s="4">
        <v>1812.9637674999999</v>
      </c>
      <c r="E1017" s="3" t="s">
        <v>2945</v>
      </c>
      <c r="F1017" s="3" t="s">
        <v>2946</v>
      </c>
      <c r="G1017" s="3" t="s">
        <v>2984</v>
      </c>
      <c r="H1017" s="3" t="s">
        <v>2985</v>
      </c>
      <c r="I1017" s="3" t="s">
        <v>3262</v>
      </c>
      <c r="J1017" s="4">
        <v>-60.822094</v>
      </c>
      <c r="K1017" s="4">
        <v>16.634799000000001</v>
      </c>
      <c r="L1017" s="4">
        <v>7.1679550000000001</v>
      </c>
      <c r="M1017" s="4">
        <v>0.66006600000000004</v>
      </c>
      <c r="N1017" s="4">
        <v>191.22731099999999</v>
      </c>
      <c r="O1017" s="4">
        <v>36.703305999999998</v>
      </c>
      <c r="P1017" s="4">
        <v>2.1449760000000002</v>
      </c>
      <c r="Q1017" s="4">
        <v>23.300039999999999</v>
      </c>
      <c r="R1017" s="4">
        <v>16.196467999999999</v>
      </c>
      <c r="S1017" s="3" t="s">
        <v>4608</v>
      </c>
      <c r="T1017" s="4">
        <v>30.5</v>
      </c>
      <c r="U1017" s="4">
        <v>1812.9637674999999</v>
      </c>
      <c r="V1017" s="10">
        <v>1993.6352569999999</v>
      </c>
      <c r="W1017" s="4">
        <v>0</v>
      </c>
      <c r="X1017" s="4">
        <v>81.06</v>
      </c>
      <c r="Y1017" s="4">
        <v>23.28</v>
      </c>
      <c r="Z1017" s="4">
        <v>191.22731099999999</v>
      </c>
      <c r="AA1017" s="10">
        <v>19.2518675991119</v>
      </c>
      <c r="AB1017" s="10">
        <v>21.141736922006601</v>
      </c>
      <c r="AC1017" s="4">
        <v>1.990202</v>
      </c>
      <c r="AD1017" s="4">
        <v>1.9252315439087</v>
      </c>
      <c r="AE1017" s="4">
        <v>1.9675687672446001</v>
      </c>
      <c r="AF1017" s="4">
        <v>23.300039999999999</v>
      </c>
      <c r="AG1017" s="4">
        <v>13.0973181024087</v>
      </c>
      <c r="AH1017" s="4">
        <v>13.910692462762</v>
      </c>
      <c r="AI1017" s="4">
        <v>2.1449760000000002</v>
      </c>
      <c r="AJ1017" s="4">
        <v>81.856295000000003</v>
      </c>
    </row>
    <row r="1018" spans="1:36" x14ac:dyDescent="0.3">
      <c r="A1018" s="1" t="s">
        <v>564</v>
      </c>
      <c r="B1018" s="2">
        <v>4122576</v>
      </c>
      <c r="C1018" s="3" t="s">
        <v>2919</v>
      </c>
      <c r="D1018" s="4">
        <v>1815.5823006600001</v>
      </c>
      <c r="E1018" s="3" t="s">
        <v>2936</v>
      </c>
      <c r="F1018" s="3" t="s">
        <v>2966</v>
      </c>
      <c r="G1018" s="3" t="s">
        <v>2967</v>
      </c>
      <c r="H1018" s="3" t="s">
        <v>3267</v>
      </c>
      <c r="I1018" s="3" t="s">
        <v>3340</v>
      </c>
      <c r="J1018" s="4">
        <v>-9.8313550000000003</v>
      </c>
      <c r="K1018" s="4">
        <v>-11.803519</v>
      </c>
      <c r="L1018" s="4">
        <v>-10.290827999999999</v>
      </c>
      <c r="M1018" s="4">
        <v>-2.7354799999999999</v>
      </c>
      <c r="N1018" s="4">
        <v>12.238047</v>
      </c>
      <c r="O1018" s="4">
        <v>9.0929710000000004</v>
      </c>
      <c r="P1018" s="4" t="s">
        <v>2924</v>
      </c>
      <c r="Q1018" s="4">
        <v>9.2944929999999992</v>
      </c>
      <c r="R1018" s="4">
        <v>10.612895</v>
      </c>
      <c r="S1018" s="3" t="s">
        <v>4307</v>
      </c>
      <c r="T1018" s="4">
        <v>72.180000000000007</v>
      </c>
      <c r="U1018" s="4">
        <v>1815.5823006600001</v>
      </c>
      <c r="V1018" s="10">
        <v>3414.4203000000002</v>
      </c>
      <c r="W1018" s="4">
        <v>0</v>
      </c>
      <c r="X1018" s="4">
        <v>104.91500000000001</v>
      </c>
      <c r="Y1018" s="4">
        <v>58.05</v>
      </c>
      <c r="Z1018" s="4">
        <v>12.238047</v>
      </c>
      <c r="AA1018" s="10">
        <v>16.192933258499998</v>
      </c>
      <c r="AB1018" s="10">
        <v>17.498181818100001</v>
      </c>
      <c r="AC1018" s="4">
        <v>1.0224249999999999</v>
      </c>
      <c r="AD1018" s="4">
        <v>0.97129441535490002</v>
      </c>
      <c r="AE1018" s="4">
        <v>0.98477615035400001</v>
      </c>
      <c r="AF1018" s="4">
        <v>9.2944929999999992</v>
      </c>
      <c r="AG1018" s="4">
        <v>6.6579431827953997</v>
      </c>
      <c r="AH1018" s="4">
        <v>6.8182450471967</v>
      </c>
      <c r="AI1018" s="4" t="s">
        <v>2924</v>
      </c>
      <c r="AJ1018" s="4" t="s">
        <v>2924</v>
      </c>
    </row>
    <row r="1019" spans="1:36" x14ac:dyDescent="0.3">
      <c r="A1019" s="1" t="s">
        <v>147</v>
      </c>
      <c r="B1019" s="2">
        <v>4260544</v>
      </c>
      <c r="C1019" s="3" t="s">
        <v>2919</v>
      </c>
      <c r="D1019" s="4">
        <v>1817.4781674000001</v>
      </c>
      <c r="E1019" s="3" t="s">
        <v>2920</v>
      </c>
      <c r="F1019" s="3" t="s">
        <v>2921</v>
      </c>
      <c r="G1019" s="3" t="s">
        <v>3109</v>
      </c>
      <c r="H1019" s="3" t="s">
        <v>3109</v>
      </c>
      <c r="I1019" s="3" t="s">
        <v>3048</v>
      </c>
      <c r="J1019" s="4">
        <v>-38.884397999999997</v>
      </c>
      <c r="K1019" s="4">
        <v>-21.282799000000001</v>
      </c>
      <c r="L1019" s="4">
        <v>-16.390179</v>
      </c>
      <c r="M1019" s="4">
        <v>-3.4236080000000002</v>
      </c>
      <c r="N1019" s="4">
        <v>12.562313</v>
      </c>
      <c r="O1019" s="4">
        <v>10.756971999999999</v>
      </c>
      <c r="P1019" s="4">
        <v>2.5127969999999999</v>
      </c>
      <c r="Q1019" s="4">
        <v>8.0892540000000004</v>
      </c>
      <c r="R1019" s="4">
        <v>91.785775000000001</v>
      </c>
      <c r="S1019" s="3" t="s">
        <v>3894</v>
      </c>
      <c r="T1019" s="4">
        <v>37.799999999999997</v>
      </c>
      <c r="U1019" s="4">
        <v>1817.4781674000001</v>
      </c>
      <c r="V1019" s="10">
        <v>2196.8351670000002</v>
      </c>
      <c r="W1019" s="4">
        <v>0</v>
      </c>
      <c r="X1019" s="4">
        <v>65.924899999999994</v>
      </c>
      <c r="Y1019" s="4">
        <v>36.56</v>
      </c>
      <c r="Z1019" s="4">
        <v>12.562313</v>
      </c>
      <c r="AA1019" s="10">
        <v>9.5885546140999995</v>
      </c>
      <c r="AB1019" s="10">
        <v>9.7177732415999998</v>
      </c>
      <c r="AC1019" s="4">
        <v>3.0361940000000001</v>
      </c>
      <c r="AD1019" s="4">
        <v>2.7738609296173999</v>
      </c>
      <c r="AE1019" s="4">
        <v>2.9781194244188001</v>
      </c>
      <c r="AF1019" s="4">
        <v>8.0892540000000004</v>
      </c>
      <c r="AG1019" s="4">
        <v>6.7351571445082996</v>
      </c>
      <c r="AH1019" s="4">
        <v>7.3440932662182004</v>
      </c>
      <c r="AI1019" s="4">
        <v>2.5127969999999999</v>
      </c>
      <c r="AJ1019" s="4">
        <v>13.760465999999999</v>
      </c>
    </row>
    <row r="1020" spans="1:36" x14ac:dyDescent="0.3">
      <c r="A1020" s="1" t="s">
        <v>473</v>
      </c>
      <c r="B1020" s="2">
        <v>4109349</v>
      </c>
      <c r="C1020" s="3" t="s">
        <v>2919</v>
      </c>
      <c r="D1020" s="4">
        <v>1818.58990285</v>
      </c>
      <c r="E1020" s="3" t="s">
        <v>3093</v>
      </c>
      <c r="F1020" s="3" t="s">
        <v>3093</v>
      </c>
      <c r="G1020" s="3" t="s">
        <v>3094</v>
      </c>
      <c r="H1020" s="3" t="s">
        <v>3299</v>
      </c>
      <c r="I1020" s="3" t="s">
        <v>3300</v>
      </c>
      <c r="J1020" s="4">
        <v>18.466704</v>
      </c>
      <c r="K1020" s="4">
        <v>20.833333</v>
      </c>
      <c r="L1020" s="4">
        <v>-5.4910709999999998</v>
      </c>
      <c r="M1020" s="4">
        <v>3.8254049999999999</v>
      </c>
      <c r="N1020" s="4" t="s">
        <v>2924</v>
      </c>
      <c r="O1020" s="4" t="s">
        <v>2924</v>
      </c>
      <c r="P1020" s="4" t="s">
        <v>2924</v>
      </c>
      <c r="Q1020" s="4">
        <v>13.239126000000001</v>
      </c>
      <c r="R1020" s="4">
        <v>21.765383</v>
      </c>
      <c r="S1020" s="3" t="s">
        <v>4216</v>
      </c>
      <c r="T1020" s="4">
        <v>21.17</v>
      </c>
      <c r="U1020" s="4">
        <v>1818.58990285</v>
      </c>
      <c r="V1020" s="10">
        <v>4212.6899020000001</v>
      </c>
      <c r="W1020" s="4">
        <v>0</v>
      </c>
      <c r="X1020" s="4">
        <v>25.289899999999999</v>
      </c>
      <c r="Y1020" s="5">
        <v>9.9719999999999995</v>
      </c>
      <c r="Z1020" s="4" t="s">
        <v>2924</v>
      </c>
      <c r="AA1020" s="10">
        <v>75.607142857100001</v>
      </c>
      <c r="AB1020" s="10" t="s">
        <v>2924</v>
      </c>
      <c r="AC1020" s="4">
        <v>0.99912000000000001</v>
      </c>
      <c r="AD1020" s="4">
        <v>1.0118089661087</v>
      </c>
      <c r="AE1020" s="4">
        <v>1.0110525907585</v>
      </c>
      <c r="AF1020" s="4">
        <v>13.239126000000001</v>
      </c>
      <c r="AG1020" s="4">
        <v>15.725540568385901</v>
      </c>
      <c r="AH1020" s="4">
        <v>23.0791451179714</v>
      </c>
      <c r="AI1020" s="4" t="s">
        <v>2924</v>
      </c>
      <c r="AJ1020" s="4" t="s">
        <v>2924</v>
      </c>
    </row>
    <row r="1021" spans="1:36" x14ac:dyDescent="0.3">
      <c r="A1021" s="1" t="s">
        <v>1609</v>
      </c>
      <c r="B1021" s="2">
        <v>108528467</v>
      </c>
      <c r="C1021" s="3" t="s">
        <v>2940</v>
      </c>
      <c r="D1021" s="4">
        <v>1820.5856000000001</v>
      </c>
      <c r="E1021" s="3" t="s">
        <v>2930</v>
      </c>
      <c r="F1021" s="3" t="s">
        <v>2953</v>
      </c>
      <c r="G1021" s="3" t="s">
        <v>2954</v>
      </c>
      <c r="H1021" s="3" t="s">
        <v>2955</v>
      </c>
      <c r="I1021" s="3"/>
      <c r="J1021" s="4">
        <v>68.400598000000002</v>
      </c>
      <c r="K1021" s="4">
        <v>18.990283000000002</v>
      </c>
      <c r="L1021" s="4">
        <v>10.450979999999999</v>
      </c>
      <c r="M1021" s="4">
        <v>0.75120699999999996</v>
      </c>
      <c r="N1021" s="4" t="s">
        <v>2934</v>
      </c>
      <c r="O1021" s="4" t="s">
        <v>2934</v>
      </c>
      <c r="P1021" s="4" t="s">
        <v>2934</v>
      </c>
      <c r="Q1021" s="4" t="s">
        <v>2934</v>
      </c>
      <c r="R1021" s="4" t="s">
        <v>2934</v>
      </c>
      <c r="S1021" s="3" t="s">
        <v>5350</v>
      </c>
      <c r="T1021" s="4">
        <v>56.33</v>
      </c>
      <c r="U1021" s="4">
        <v>1820.5856000000001</v>
      </c>
      <c r="V1021" s="10" t="s">
        <v>2934</v>
      </c>
      <c r="W1021" s="4">
        <v>0.25905609248400002</v>
      </c>
      <c r="X1021" s="4">
        <v>58.69</v>
      </c>
      <c r="Y1021" s="4">
        <v>32.03</v>
      </c>
      <c r="Z1021" s="4" t="s">
        <v>2934</v>
      </c>
      <c r="AA1021" s="10" t="s">
        <v>2934</v>
      </c>
      <c r="AB1021" s="10" t="s">
        <v>2934</v>
      </c>
      <c r="AC1021" s="4" t="s">
        <v>2934</v>
      </c>
      <c r="AD1021" s="4" t="s">
        <v>2934</v>
      </c>
      <c r="AE1021" s="4" t="s">
        <v>2934</v>
      </c>
      <c r="AF1021" s="4" t="s">
        <v>2934</v>
      </c>
      <c r="AG1021" s="4" t="s">
        <v>2934</v>
      </c>
      <c r="AH1021" s="4" t="s">
        <v>2934</v>
      </c>
      <c r="AI1021" s="4" t="s">
        <v>2934</v>
      </c>
      <c r="AJ1021" s="4" t="s">
        <v>2934</v>
      </c>
    </row>
    <row r="1022" spans="1:36" x14ac:dyDescent="0.3">
      <c r="A1022" s="1" t="s">
        <v>2224</v>
      </c>
      <c r="B1022" s="2">
        <v>5720673</v>
      </c>
      <c r="C1022" s="3" t="s">
        <v>2935</v>
      </c>
      <c r="D1022" s="4">
        <v>1821.3158821899999</v>
      </c>
      <c r="E1022" s="3" t="s">
        <v>2930</v>
      </c>
      <c r="F1022" s="3" t="s">
        <v>2953</v>
      </c>
      <c r="G1022" s="3" t="s">
        <v>2954</v>
      </c>
      <c r="H1022" s="3" t="s">
        <v>2955</v>
      </c>
      <c r="I1022" s="3" t="s">
        <v>3001</v>
      </c>
      <c r="J1022" s="4">
        <v>8.4478019999999994</v>
      </c>
      <c r="K1022" s="4">
        <v>1.5434079999999999</v>
      </c>
      <c r="L1022" s="4">
        <v>-5.1081729999999999</v>
      </c>
      <c r="M1022" s="4">
        <v>0.38143700000000003</v>
      </c>
      <c r="N1022" s="4">
        <v>7.9908910000000004</v>
      </c>
      <c r="O1022" s="4">
        <v>24.866142</v>
      </c>
      <c r="P1022" s="4">
        <v>0.95465500000000003</v>
      </c>
      <c r="Q1022" s="4" t="s">
        <v>2934</v>
      </c>
      <c r="R1022" s="4">
        <v>189.301289</v>
      </c>
      <c r="S1022" s="3" t="s">
        <v>5963</v>
      </c>
      <c r="T1022" s="4">
        <v>15.79</v>
      </c>
      <c r="U1022" s="4">
        <v>1821.3158821899999</v>
      </c>
      <c r="V1022" s="10">
        <v>1856.2322220000001</v>
      </c>
      <c r="W1022" s="4">
        <v>11.1462951234959</v>
      </c>
      <c r="X1022" s="4">
        <v>16.928899999999999</v>
      </c>
      <c r="Y1022" s="4">
        <v>13.67</v>
      </c>
      <c r="Z1022" s="4">
        <v>7.9908910000000004</v>
      </c>
      <c r="AA1022" s="10" t="s">
        <v>2934</v>
      </c>
      <c r="AB1022" s="10" t="s">
        <v>2934</v>
      </c>
      <c r="AC1022" s="4">
        <v>81.004722999999998</v>
      </c>
      <c r="AD1022" s="4" t="s">
        <v>2934</v>
      </c>
      <c r="AE1022" s="4" t="s">
        <v>2934</v>
      </c>
      <c r="AF1022" s="4" t="s">
        <v>2934</v>
      </c>
      <c r="AG1022" s="4" t="s">
        <v>2934</v>
      </c>
      <c r="AH1022" s="4" t="s">
        <v>2934</v>
      </c>
      <c r="AI1022" s="4">
        <v>0.95465500000000003</v>
      </c>
      <c r="AJ1022" s="4">
        <v>0.95465500000000003</v>
      </c>
    </row>
    <row r="1023" spans="1:36" x14ac:dyDescent="0.3">
      <c r="A1023" s="1" t="s">
        <v>1237</v>
      </c>
      <c r="B1023" s="2">
        <v>19515131</v>
      </c>
      <c r="C1023" s="3" t="s">
        <v>2940</v>
      </c>
      <c r="D1023" s="4">
        <v>1825.93568682</v>
      </c>
      <c r="E1023" s="3" t="s">
        <v>3093</v>
      </c>
      <c r="F1023" s="3" t="s">
        <v>3093</v>
      </c>
      <c r="G1023" s="3" t="s">
        <v>3094</v>
      </c>
      <c r="H1023" s="3" t="s">
        <v>3147</v>
      </c>
      <c r="I1023" s="3" t="s">
        <v>3148</v>
      </c>
      <c r="J1023" s="4">
        <v>1.2640450000000001</v>
      </c>
      <c r="K1023" s="4">
        <v>-1.097394</v>
      </c>
      <c r="L1023" s="4">
        <v>-2.960969</v>
      </c>
      <c r="M1023" s="4">
        <v>2.6334520000000001</v>
      </c>
      <c r="N1023" s="4">
        <v>11.444444000000001</v>
      </c>
      <c r="O1023" s="4">
        <v>12.251486999999999</v>
      </c>
      <c r="P1023" s="4">
        <v>1.1371340000000001</v>
      </c>
      <c r="Q1023" s="4">
        <v>3.0727169999999999</v>
      </c>
      <c r="R1023" s="4">
        <v>25.936315</v>
      </c>
      <c r="S1023" s="3" t="s">
        <v>4979</v>
      </c>
      <c r="T1023" s="4">
        <v>14.42</v>
      </c>
      <c r="U1023" s="4">
        <v>1825.93568682</v>
      </c>
      <c r="V1023" s="10">
        <v>2764.6036859999999</v>
      </c>
      <c r="W1023" s="4">
        <v>1.1095700416088801</v>
      </c>
      <c r="X1023" s="4">
        <v>17.48</v>
      </c>
      <c r="Y1023" s="5">
        <v>12.47</v>
      </c>
      <c r="Z1023" s="4">
        <v>11.444444000000001</v>
      </c>
      <c r="AA1023" s="10">
        <v>17.7651841813</v>
      </c>
      <c r="AB1023" s="10">
        <v>16.111731843499999</v>
      </c>
      <c r="AC1023" s="4">
        <v>2.434142</v>
      </c>
      <c r="AD1023" s="4">
        <v>2.7029018427341001</v>
      </c>
      <c r="AE1023" s="4">
        <v>2.5573272016517001</v>
      </c>
      <c r="AF1023" s="4">
        <v>3.0727169999999999</v>
      </c>
      <c r="AG1023" s="4">
        <v>3.4027596040810999</v>
      </c>
      <c r="AH1023" s="4">
        <v>3.2191035387303999</v>
      </c>
      <c r="AI1023" s="4">
        <v>1.1371340000000001</v>
      </c>
      <c r="AJ1023" s="4">
        <v>1.1371340000000001</v>
      </c>
    </row>
    <row r="1024" spans="1:36" x14ac:dyDescent="0.3">
      <c r="A1024" s="1" t="s">
        <v>2005</v>
      </c>
      <c r="B1024" s="2">
        <v>4965896</v>
      </c>
      <c r="C1024" s="3" t="s">
        <v>2919</v>
      </c>
      <c r="D1024" s="4">
        <v>1826.3301756000001</v>
      </c>
      <c r="E1024" s="3" t="s">
        <v>2945</v>
      </c>
      <c r="F1024" s="3" t="s">
        <v>3021</v>
      </c>
      <c r="G1024" s="3" t="s">
        <v>3027</v>
      </c>
      <c r="H1024" s="3" t="s">
        <v>3184</v>
      </c>
      <c r="I1024" s="3" t="s">
        <v>3319</v>
      </c>
      <c r="J1024" s="4">
        <v>3.3625949999999998</v>
      </c>
      <c r="K1024" s="4">
        <v>-7.6933299999999996</v>
      </c>
      <c r="L1024" s="4">
        <v>-4.9007529999999999</v>
      </c>
      <c r="M1024" s="4">
        <v>0.68115899999999996</v>
      </c>
      <c r="N1024" s="4">
        <v>20.432352999999999</v>
      </c>
      <c r="O1024" s="4">
        <v>11.917996</v>
      </c>
      <c r="P1024" s="4">
        <v>2.035155</v>
      </c>
      <c r="Q1024" s="4">
        <v>11.354869000000001</v>
      </c>
      <c r="R1024" s="4">
        <v>10.475495</v>
      </c>
      <c r="S1024" s="3" t="s">
        <v>5744</v>
      </c>
      <c r="T1024" s="4">
        <v>69.47</v>
      </c>
      <c r="U1024" s="4">
        <v>1826.3301756000001</v>
      </c>
      <c r="V1024" s="10">
        <v>1401.168175</v>
      </c>
      <c r="W1024" s="4">
        <v>0.57578810997552898</v>
      </c>
      <c r="X1024" s="4">
        <v>77.19</v>
      </c>
      <c r="Y1024" s="4">
        <v>57.47</v>
      </c>
      <c r="Z1024" s="4">
        <v>20.432352999999999</v>
      </c>
      <c r="AA1024" s="10">
        <v>19.0589849108</v>
      </c>
      <c r="AB1024" s="10">
        <v>20.5228951255</v>
      </c>
      <c r="AC1024" s="4">
        <v>0.50226700000000002</v>
      </c>
      <c r="AD1024" s="4">
        <v>0.48026082985009999</v>
      </c>
      <c r="AE1024" s="4">
        <v>0.4978347763539</v>
      </c>
      <c r="AF1024" s="4">
        <v>11.354869000000001</v>
      </c>
      <c r="AG1024" s="4">
        <v>9.2915661472148994</v>
      </c>
      <c r="AH1024" s="4">
        <v>10.5812428258571</v>
      </c>
      <c r="AI1024" s="4">
        <v>2.035155</v>
      </c>
      <c r="AJ1024" s="5">
        <v>2.2238229999999999</v>
      </c>
    </row>
    <row r="1025" spans="1:36" x14ac:dyDescent="0.3">
      <c r="A1025" s="1" t="s">
        <v>2344</v>
      </c>
      <c r="B1025" s="2">
        <v>6356269</v>
      </c>
      <c r="C1025" s="3" t="s">
        <v>2919</v>
      </c>
      <c r="D1025" s="4">
        <v>1828.8919155200001</v>
      </c>
      <c r="E1025" s="3" t="s">
        <v>2925</v>
      </c>
      <c r="F1025" s="3" t="s">
        <v>2996</v>
      </c>
      <c r="G1025" s="3" t="s">
        <v>3230</v>
      </c>
      <c r="H1025" s="3" t="s">
        <v>3469</v>
      </c>
      <c r="I1025" s="3" t="s">
        <v>3662</v>
      </c>
      <c r="J1025" s="4">
        <v>-12.368728000000001</v>
      </c>
      <c r="K1025" s="4">
        <v>23.621399</v>
      </c>
      <c r="L1025" s="5">
        <v>10.117302</v>
      </c>
      <c r="M1025" s="4">
        <v>3.159341</v>
      </c>
      <c r="N1025" s="4" t="s">
        <v>2924</v>
      </c>
      <c r="O1025" s="4">
        <v>13.741994999999999</v>
      </c>
      <c r="P1025" s="4">
        <v>4.2670450000000004</v>
      </c>
      <c r="Q1025" s="4">
        <v>51.735143999999998</v>
      </c>
      <c r="R1025" s="4">
        <v>9.6187819999999995</v>
      </c>
      <c r="S1025" s="3" t="s">
        <v>6083</v>
      </c>
      <c r="T1025" s="4">
        <v>15.02</v>
      </c>
      <c r="U1025" s="4">
        <v>1828.8919155200001</v>
      </c>
      <c r="V1025" s="10">
        <v>1671.8729149999999</v>
      </c>
      <c r="W1025" s="4">
        <v>0</v>
      </c>
      <c r="X1025" s="4">
        <v>19.760000000000002</v>
      </c>
      <c r="Y1025" s="5">
        <v>10.228</v>
      </c>
      <c r="Z1025" s="4" t="s">
        <v>2924</v>
      </c>
      <c r="AA1025" s="10">
        <v>34.136363636299997</v>
      </c>
      <c r="AB1025" s="10">
        <v>34.136363636299997</v>
      </c>
      <c r="AC1025" s="4">
        <v>1.1013250000000001</v>
      </c>
      <c r="AD1025" s="4">
        <v>1.1312089961389</v>
      </c>
      <c r="AE1025" s="4">
        <v>1.1312089961389</v>
      </c>
      <c r="AF1025" s="4">
        <v>51.735143999999998</v>
      </c>
      <c r="AG1025" s="4">
        <v>16.979343393817398</v>
      </c>
      <c r="AH1025" s="4">
        <v>16.979343393817398</v>
      </c>
      <c r="AI1025" s="4">
        <v>4.2670450000000004</v>
      </c>
      <c r="AJ1025" s="4">
        <v>7.5439480000000003</v>
      </c>
    </row>
    <row r="1026" spans="1:36" x14ac:dyDescent="0.3">
      <c r="A1026" s="1" t="s">
        <v>1820</v>
      </c>
      <c r="B1026" s="2">
        <v>100416340</v>
      </c>
      <c r="C1026" s="3" t="s">
        <v>2919</v>
      </c>
      <c r="D1026" s="4">
        <v>1830.48685512</v>
      </c>
      <c r="E1026" s="3" t="s">
        <v>2920</v>
      </c>
      <c r="F1026" s="3" t="s">
        <v>2921</v>
      </c>
      <c r="G1026" s="3" t="s">
        <v>3109</v>
      </c>
      <c r="H1026" s="3" t="s">
        <v>3109</v>
      </c>
      <c r="I1026" s="3" t="s">
        <v>3048</v>
      </c>
      <c r="J1026" s="4">
        <v>-33.548386999999998</v>
      </c>
      <c r="K1026" s="4">
        <v>-12.306502</v>
      </c>
      <c r="L1026" s="4">
        <v>16.086065999999999</v>
      </c>
      <c r="M1026" s="4">
        <v>4.4239629999999996</v>
      </c>
      <c r="N1026" s="4" t="s">
        <v>2924</v>
      </c>
      <c r="O1026" s="4" t="s">
        <v>2924</v>
      </c>
      <c r="P1026" s="4">
        <v>5.667834</v>
      </c>
      <c r="Q1026" s="4" t="s">
        <v>2924</v>
      </c>
      <c r="R1026" s="4" t="s">
        <v>2924</v>
      </c>
      <c r="S1026" s="3" t="s">
        <v>5561</v>
      </c>
      <c r="T1026" s="4">
        <v>11.33</v>
      </c>
      <c r="U1026" s="4">
        <v>1830.48685512</v>
      </c>
      <c r="V1026" s="10">
        <v>1491.924855</v>
      </c>
      <c r="W1026" s="4">
        <v>0</v>
      </c>
      <c r="X1026" s="4">
        <v>21</v>
      </c>
      <c r="Y1026" s="4">
        <v>8.33</v>
      </c>
      <c r="Z1026" s="4" t="s">
        <v>2924</v>
      </c>
      <c r="AA1026" s="10" t="s">
        <v>2924</v>
      </c>
      <c r="AB1026" s="10" t="s">
        <v>2924</v>
      </c>
      <c r="AC1026" s="4" t="s">
        <v>2934</v>
      </c>
      <c r="AD1026" s="4" t="s">
        <v>2934</v>
      </c>
      <c r="AE1026" s="4" t="s">
        <v>2934</v>
      </c>
      <c r="AF1026" s="4" t="s">
        <v>2924</v>
      </c>
      <c r="AG1026" s="4" t="s">
        <v>2924</v>
      </c>
      <c r="AH1026" s="4" t="s">
        <v>2924</v>
      </c>
      <c r="AI1026" s="4">
        <v>5.667834</v>
      </c>
      <c r="AJ1026" s="4">
        <v>5.667834</v>
      </c>
    </row>
    <row r="1027" spans="1:36" x14ac:dyDescent="0.3">
      <c r="A1027" s="1" t="s">
        <v>397</v>
      </c>
      <c r="B1027" s="2">
        <v>20287339</v>
      </c>
      <c r="C1027" s="3" t="s">
        <v>2935</v>
      </c>
      <c r="D1027" s="4">
        <v>1830.9776775</v>
      </c>
      <c r="E1027" s="3" t="s">
        <v>2930</v>
      </c>
      <c r="F1027" s="3" t="s">
        <v>2953</v>
      </c>
      <c r="G1027" s="3" t="s">
        <v>2954</v>
      </c>
      <c r="H1027" s="3" t="s">
        <v>2955</v>
      </c>
      <c r="I1027" s="3" t="s">
        <v>3258</v>
      </c>
      <c r="J1027" s="4">
        <v>0.39499699999999999</v>
      </c>
      <c r="K1027" s="4">
        <v>5.2449969999999997</v>
      </c>
      <c r="L1027" s="4">
        <v>2.624495</v>
      </c>
      <c r="M1027" s="4">
        <v>1.396277</v>
      </c>
      <c r="N1027" s="5">
        <v>8.6647727272727302</v>
      </c>
      <c r="O1027" s="4" t="s">
        <v>2924</v>
      </c>
      <c r="P1027" s="4" t="s">
        <v>2934</v>
      </c>
      <c r="Q1027" s="4" t="s">
        <v>2934</v>
      </c>
      <c r="R1027" s="4" t="s">
        <v>2934</v>
      </c>
      <c r="S1027" s="3" t="s">
        <v>4142</v>
      </c>
      <c r="T1027" s="4">
        <v>15.25</v>
      </c>
      <c r="U1027" s="4">
        <v>1830.9776775</v>
      </c>
      <c r="V1027" s="10" t="s">
        <v>2934</v>
      </c>
      <c r="W1027" s="4">
        <v>9.1803278688524603</v>
      </c>
      <c r="X1027" s="4">
        <v>16.8</v>
      </c>
      <c r="Y1027" s="4">
        <v>13.6</v>
      </c>
      <c r="Z1027" s="4" t="s">
        <v>2934</v>
      </c>
      <c r="AA1027" s="10">
        <v>10.304054054</v>
      </c>
      <c r="AB1027" s="10" t="s">
        <v>2934</v>
      </c>
      <c r="AC1027" s="4" t="s">
        <v>2934</v>
      </c>
      <c r="AD1027" s="4" t="s">
        <v>2934</v>
      </c>
      <c r="AE1027" s="4" t="s">
        <v>2934</v>
      </c>
      <c r="AF1027" s="4" t="s">
        <v>2934</v>
      </c>
      <c r="AG1027" s="4" t="s">
        <v>2934</v>
      </c>
      <c r="AH1027" s="4" t="s">
        <v>2934</v>
      </c>
      <c r="AI1027" s="4" t="s">
        <v>2934</v>
      </c>
      <c r="AJ1027" s="4" t="s">
        <v>2934</v>
      </c>
    </row>
    <row r="1028" spans="1:36" x14ac:dyDescent="0.3">
      <c r="A1028" s="1" t="s">
        <v>1467</v>
      </c>
      <c r="B1028" s="2">
        <v>13039048</v>
      </c>
      <c r="C1028" s="3" t="s">
        <v>2919</v>
      </c>
      <c r="D1028" s="4">
        <v>1831.6255003599999</v>
      </c>
      <c r="E1028" s="3" t="s">
        <v>2945</v>
      </c>
      <c r="F1028" s="3" t="s">
        <v>2946</v>
      </c>
      <c r="G1028" s="3" t="s">
        <v>2947</v>
      </c>
      <c r="H1028" s="3" t="s">
        <v>2989</v>
      </c>
      <c r="I1028" s="3" t="s">
        <v>3063</v>
      </c>
      <c r="J1028" s="4">
        <v>-21.040975</v>
      </c>
      <c r="K1028" s="4">
        <v>-18.514285999999998</v>
      </c>
      <c r="L1028" s="4">
        <v>-2.8610350000000002</v>
      </c>
      <c r="M1028" s="4">
        <v>-2.9931969999999999</v>
      </c>
      <c r="N1028" s="4" t="s">
        <v>2924</v>
      </c>
      <c r="O1028" s="4">
        <v>59.915965999999997</v>
      </c>
      <c r="P1028" s="4">
        <v>2.5387219999999999</v>
      </c>
      <c r="Q1028" s="4" t="s">
        <v>2924</v>
      </c>
      <c r="R1028" s="4">
        <v>18.169606999999999</v>
      </c>
      <c r="S1028" s="3" t="s">
        <v>5208</v>
      </c>
      <c r="T1028" s="4">
        <v>14.26</v>
      </c>
      <c r="U1028" s="4">
        <v>1831.6255003599999</v>
      </c>
      <c r="V1028" s="10">
        <v>2005.2705000000001</v>
      </c>
      <c r="W1028" s="4">
        <v>0</v>
      </c>
      <c r="X1028" s="4">
        <v>21.41</v>
      </c>
      <c r="Y1028" s="4">
        <v>14.02</v>
      </c>
      <c r="Z1028" s="4" t="s">
        <v>2924</v>
      </c>
      <c r="AA1028" s="10">
        <v>18.3314050649</v>
      </c>
      <c r="AB1028" s="10">
        <v>23.754789272</v>
      </c>
      <c r="AC1028" s="4">
        <v>3.2602310000000001</v>
      </c>
      <c r="AD1028" s="4">
        <v>2.9309861225931</v>
      </c>
      <c r="AE1028" s="4">
        <v>3.1991204929535</v>
      </c>
      <c r="AF1028" s="4" t="s">
        <v>2924</v>
      </c>
      <c r="AG1028" s="4">
        <v>13.951299487385</v>
      </c>
      <c r="AH1028" s="4">
        <v>18.163583350090502</v>
      </c>
      <c r="AI1028" s="4">
        <v>2.5387219999999999</v>
      </c>
      <c r="AJ1028" s="4" t="s">
        <v>2924</v>
      </c>
    </row>
    <row r="1029" spans="1:36" x14ac:dyDescent="0.3">
      <c r="A1029" s="1" t="s">
        <v>2814</v>
      </c>
      <c r="B1029" s="2">
        <v>4058144</v>
      </c>
      <c r="C1029" s="3" t="s">
        <v>2935</v>
      </c>
      <c r="D1029" s="4">
        <v>1832.05295273</v>
      </c>
      <c r="E1029" s="3" t="s">
        <v>3006</v>
      </c>
      <c r="F1029" s="3" t="s">
        <v>3070</v>
      </c>
      <c r="G1029" s="3" t="s">
        <v>3070</v>
      </c>
      <c r="H1029" s="3" t="s">
        <v>3071</v>
      </c>
      <c r="I1029" s="3" t="s">
        <v>3489</v>
      </c>
      <c r="J1029" s="4">
        <v>6.4884300000000001</v>
      </c>
      <c r="K1029" s="4">
        <v>-1.002907</v>
      </c>
      <c r="L1029" s="4">
        <v>-6.4294549999999999</v>
      </c>
      <c r="M1029" s="4">
        <v>-1.432706</v>
      </c>
      <c r="N1029" s="4">
        <v>19.132021999999999</v>
      </c>
      <c r="O1029" s="4">
        <v>15.135555999999999</v>
      </c>
      <c r="P1029" s="4">
        <v>1.2876939999999999</v>
      </c>
      <c r="Q1029" s="5">
        <v>5.6660259999999996</v>
      </c>
      <c r="R1029" s="4">
        <v>18.277168</v>
      </c>
      <c r="S1029" s="3" t="s">
        <v>6552</v>
      </c>
      <c r="T1029" s="4">
        <v>68.11</v>
      </c>
      <c r="U1029" s="4">
        <v>1832.05295273</v>
      </c>
      <c r="V1029" s="10">
        <v>1626.715952</v>
      </c>
      <c r="W1029" s="4">
        <v>1.9967699309939799</v>
      </c>
      <c r="X1029" s="4">
        <v>76.622600000000006</v>
      </c>
      <c r="Y1029" s="4">
        <v>58.87</v>
      </c>
      <c r="Z1029" s="4">
        <v>19.132021999999999</v>
      </c>
      <c r="AA1029" s="10">
        <v>18.593091828138164</v>
      </c>
      <c r="AB1029" s="10">
        <v>21.47329650092081</v>
      </c>
      <c r="AC1029" s="4">
        <v>0.341777</v>
      </c>
      <c r="AD1029" s="4">
        <v>0.37288109755569998</v>
      </c>
      <c r="AE1029" s="4">
        <v>0.42220381768737586</v>
      </c>
      <c r="AF1029" s="5">
        <v>5.6660259999999996</v>
      </c>
      <c r="AG1029" s="4" t="s">
        <v>2934</v>
      </c>
      <c r="AH1029" s="4" t="s">
        <v>2934</v>
      </c>
      <c r="AI1029" s="4">
        <v>1.2876939999999999</v>
      </c>
      <c r="AJ1029" s="4">
        <v>1.356638</v>
      </c>
    </row>
    <row r="1030" spans="1:36" x14ac:dyDescent="0.3">
      <c r="A1030" s="1" t="s">
        <v>1102</v>
      </c>
      <c r="B1030" s="2">
        <v>5306551</v>
      </c>
      <c r="C1030" s="3" t="s">
        <v>2935</v>
      </c>
      <c r="D1030" s="4">
        <v>1834.5736850000001</v>
      </c>
      <c r="E1030" s="3" t="s">
        <v>2925</v>
      </c>
      <c r="F1030" s="3" t="s">
        <v>2980</v>
      </c>
      <c r="G1030" s="3" t="s">
        <v>2981</v>
      </c>
      <c r="H1030" s="3" t="s">
        <v>2982</v>
      </c>
      <c r="I1030" s="3" t="s">
        <v>2949</v>
      </c>
      <c r="J1030" s="4">
        <v>41.585760999999998</v>
      </c>
      <c r="K1030" s="4">
        <v>7.4938580000000004</v>
      </c>
      <c r="L1030" s="4">
        <v>-10.440123</v>
      </c>
      <c r="M1030" s="4">
        <v>0.45924199999999998</v>
      </c>
      <c r="N1030" s="4" t="s">
        <v>2924</v>
      </c>
      <c r="O1030" s="4" t="s">
        <v>2924</v>
      </c>
      <c r="P1030" s="4">
        <v>3.3043809999999998</v>
      </c>
      <c r="Q1030" s="4" t="s">
        <v>2924</v>
      </c>
      <c r="R1030" s="4" t="s">
        <v>2924</v>
      </c>
      <c r="S1030" s="3" t="s">
        <v>4844</v>
      </c>
      <c r="T1030" s="5">
        <v>8.75</v>
      </c>
      <c r="U1030" s="4">
        <v>1834.5736850000001</v>
      </c>
      <c r="V1030" s="10">
        <v>1800.4166849999999</v>
      </c>
      <c r="W1030" s="4">
        <v>0</v>
      </c>
      <c r="X1030" s="5">
        <v>10.332599999999999</v>
      </c>
      <c r="Y1030" s="4">
        <v>4.91</v>
      </c>
      <c r="Z1030" s="4" t="s">
        <v>2924</v>
      </c>
      <c r="AA1030" s="10" t="s">
        <v>2924</v>
      </c>
      <c r="AB1030" s="10" t="s">
        <v>2924</v>
      </c>
      <c r="AC1030" s="4">
        <v>3.8924979999999998</v>
      </c>
      <c r="AD1030" s="4">
        <v>3.1960974829101998</v>
      </c>
      <c r="AE1030" s="4">
        <v>3.5224922959401002</v>
      </c>
      <c r="AF1030" s="4" t="s">
        <v>2924</v>
      </c>
      <c r="AG1030" s="4">
        <v>17.394254703090802</v>
      </c>
      <c r="AH1030" s="4">
        <v>21.081999659019001</v>
      </c>
      <c r="AI1030" s="4">
        <v>3.3043809999999998</v>
      </c>
      <c r="AJ1030" s="4">
        <v>16.084558999999999</v>
      </c>
    </row>
    <row r="1031" spans="1:36" x14ac:dyDescent="0.3">
      <c r="A1031" s="1" t="s">
        <v>1674</v>
      </c>
      <c r="B1031" s="2">
        <v>7174888</v>
      </c>
      <c r="C1031" s="3" t="s">
        <v>2935</v>
      </c>
      <c r="D1031" s="4">
        <v>1835.3736447199999</v>
      </c>
      <c r="E1031" s="3" t="s">
        <v>2936</v>
      </c>
      <c r="F1031" s="3" t="s">
        <v>2937</v>
      </c>
      <c r="G1031" s="3" t="s">
        <v>2943</v>
      </c>
      <c r="H1031" s="3" t="s">
        <v>2943</v>
      </c>
      <c r="I1031" s="3" t="s">
        <v>3136</v>
      </c>
      <c r="J1031" s="4">
        <v>-2.7609430000000001</v>
      </c>
      <c r="K1031" s="4">
        <v>-21.264994999999999</v>
      </c>
      <c r="L1031" s="4">
        <v>-15.948778000000001</v>
      </c>
      <c r="M1031" s="4">
        <v>-0.13831299999999999</v>
      </c>
      <c r="N1031" s="4">
        <v>12.666667</v>
      </c>
      <c r="O1031" s="4">
        <v>10.448625</v>
      </c>
      <c r="P1031" s="4">
        <v>1.4253279999999999</v>
      </c>
      <c r="Q1031" s="4">
        <v>7.6051630000000001</v>
      </c>
      <c r="R1031" s="4">
        <v>14.567895999999999</v>
      </c>
      <c r="S1031" s="3" t="s">
        <v>5415</v>
      </c>
      <c r="T1031" s="4">
        <v>14.44</v>
      </c>
      <c r="U1031" s="4">
        <v>1835.3736447199999</v>
      </c>
      <c r="V1031" s="10">
        <v>2862.7736439999999</v>
      </c>
      <c r="W1031" s="4">
        <v>0</v>
      </c>
      <c r="X1031" s="4">
        <v>20.67</v>
      </c>
      <c r="Y1031" s="4">
        <v>13.365500000000001</v>
      </c>
      <c r="Z1031" s="4">
        <v>12.666667</v>
      </c>
      <c r="AA1031" s="10">
        <v>9.2268370606999994</v>
      </c>
      <c r="AB1031" s="10">
        <v>9.4688524590000007</v>
      </c>
      <c r="AC1031" s="4">
        <v>1.0564519999999999</v>
      </c>
      <c r="AD1031" s="4">
        <v>0.99369084642219996</v>
      </c>
      <c r="AE1031" s="4">
        <v>1.0389307363455</v>
      </c>
      <c r="AF1031" s="4">
        <v>7.6051630000000001</v>
      </c>
      <c r="AG1031" s="4">
        <v>6.5818453707323004</v>
      </c>
      <c r="AH1031" s="4">
        <v>7.284411307888</v>
      </c>
      <c r="AI1031" s="4">
        <v>1.4253279999999999</v>
      </c>
      <c r="AJ1031" s="4" t="s">
        <v>2924</v>
      </c>
    </row>
    <row r="1032" spans="1:36" x14ac:dyDescent="0.3">
      <c r="A1032" s="1" t="s">
        <v>973</v>
      </c>
      <c r="B1032" s="2">
        <v>100240</v>
      </c>
      <c r="C1032" s="3" t="s">
        <v>2919</v>
      </c>
      <c r="D1032" s="4">
        <v>1835.5812036</v>
      </c>
      <c r="E1032" s="3" t="s">
        <v>2930</v>
      </c>
      <c r="F1032" s="3" t="s">
        <v>2931</v>
      </c>
      <c r="G1032" s="3" t="s">
        <v>2931</v>
      </c>
      <c r="H1032" s="3" t="s">
        <v>2932</v>
      </c>
      <c r="I1032" s="3" t="s">
        <v>2933</v>
      </c>
      <c r="J1032" s="4">
        <v>19.967576000000001</v>
      </c>
      <c r="K1032" s="4">
        <v>7.5060529999999996</v>
      </c>
      <c r="L1032" s="4">
        <v>-7.229419</v>
      </c>
      <c r="M1032" s="4">
        <v>-0.64891500000000002</v>
      </c>
      <c r="N1032" s="4">
        <v>17.903225806451601</v>
      </c>
      <c r="O1032" s="4">
        <v>12.899476999999999</v>
      </c>
      <c r="P1032" s="4">
        <v>1.2422709999999999</v>
      </c>
      <c r="Q1032" s="4" t="s">
        <v>2934</v>
      </c>
      <c r="R1032" s="4" t="s">
        <v>2934</v>
      </c>
      <c r="S1032" s="3" t="s">
        <v>4715</v>
      </c>
      <c r="T1032" s="4">
        <v>44.4</v>
      </c>
      <c r="U1032" s="4">
        <v>1835.5812036</v>
      </c>
      <c r="V1032" s="10" t="s">
        <v>2934</v>
      </c>
      <c r="W1032" s="4">
        <v>1.9819819819819799</v>
      </c>
      <c r="X1032" s="4">
        <v>50.34</v>
      </c>
      <c r="Y1032" s="4">
        <v>29.53</v>
      </c>
      <c r="Z1032" s="4">
        <v>17.903226</v>
      </c>
      <c r="AA1032" s="10">
        <v>14.6134351446</v>
      </c>
      <c r="AB1032" s="10">
        <v>16.649979187500001</v>
      </c>
      <c r="AC1032" s="4" t="s">
        <v>2934</v>
      </c>
      <c r="AD1032" s="4" t="s">
        <v>2934</v>
      </c>
      <c r="AE1032" s="4" t="s">
        <v>2934</v>
      </c>
      <c r="AF1032" s="4" t="s">
        <v>2934</v>
      </c>
      <c r="AG1032" s="4" t="s">
        <v>2934</v>
      </c>
      <c r="AH1032" s="4" t="s">
        <v>2934</v>
      </c>
      <c r="AI1032" s="4">
        <v>1.2422709999999999</v>
      </c>
      <c r="AJ1032" s="4">
        <v>1.88391</v>
      </c>
    </row>
    <row r="1033" spans="1:36" x14ac:dyDescent="0.3">
      <c r="A1033" s="1" t="s">
        <v>2125</v>
      </c>
      <c r="B1033" s="2">
        <v>11172956</v>
      </c>
      <c r="C1033" s="3" t="s">
        <v>2956</v>
      </c>
      <c r="D1033" s="4">
        <v>1837.2775266000001</v>
      </c>
      <c r="E1033" s="3" t="s">
        <v>3031</v>
      </c>
      <c r="F1033" s="3" t="s">
        <v>3031</v>
      </c>
      <c r="G1033" s="3" t="s">
        <v>3032</v>
      </c>
      <c r="H1033" s="3" t="s">
        <v>3033</v>
      </c>
      <c r="I1033" s="3" t="s">
        <v>3240</v>
      </c>
      <c r="J1033" s="4">
        <v>161.481482</v>
      </c>
      <c r="K1033" s="4">
        <v>10.3125</v>
      </c>
      <c r="L1033" s="4">
        <v>-19.772727</v>
      </c>
      <c r="M1033" s="4">
        <v>-2.3963130000000001</v>
      </c>
      <c r="N1033" s="4" t="s">
        <v>2924</v>
      </c>
      <c r="O1033" s="4" t="s">
        <v>2924</v>
      </c>
      <c r="P1033" s="4">
        <v>7.6132280000000003</v>
      </c>
      <c r="Q1033" s="4" t="s">
        <v>2924</v>
      </c>
      <c r="R1033" s="4" t="s">
        <v>2924</v>
      </c>
      <c r="S1033" s="3" t="s">
        <v>5864</v>
      </c>
      <c r="T1033" s="4">
        <v>10.59</v>
      </c>
      <c r="U1033" s="4">
        <v>1837.2775266000001</v>
      </c>
      <c r="V1033" s="10">
        <v>2135.673526</v>
      </c>
      <c r="W1033" s="4">
        <v>0</v>
      </c>
      <c r="X1033" s="4">
        <v>15.5799</v>
      </c>
      <c r="Y1033" s="5">
        <v>2.3849999999999998</v>
      </c>
      <c r="Z1033" s="4" t="s">
        <v>2924</v>
      </c>
      <c r="AA1033" s="10" t="s">
        <v>2924</v>
      </c>
      <c r="AB1033" s="10" t="s">
        <v>2924</v>
      </c>
      <c r="AC1033" s="4" t="s">
        <v>2934</v>
      </c>
      <c r="AD1033" s="4">
        <v>30.256333068880501</v>
      </c>
      <c r="AE1033" s="4" t="s">
        <v>2924</v>
      </c>
      <c r="AF1033" s="4" t="s">
        <v>2924</v>
      </c>
      <c r="AG1033" s="4" t="s">
        <v>2924</v>
      </c>
      <c r="AH1033" s="4" t="s">
        <v>2924</v>
      </c>
      <c r="AI1033" s="4">
        <v>7.6132280000000003</v>
      </c>
      <c r="AJ1033" s="4">
        <v>7.6132280000000003</v>
      </c>
    </row>
    <row r="1034" spans="1:36" x14ac:dyDescent="0.3">
      <c r="A1034" s="1" t="s">
        <v>1441</v>
      </c>
      <c r="B1034" s="2">
        <v>5730887</v>
      </c>
      <c r="C1034" s="3" t="s">
        <v>2940</v>
      </c>
      <c r="D1034" s="4">
        <v>1845.027</v>
      </c>
      <c r="E1034" s="3" t="s">
        <v>2930</v>
      </c>
      <c r="F1034" s="3" t="s">
        <v>2953</v>
      </c>
      <c r="G1034" s="3" t="s">
        <v>2954</v>
      </c>
      <c r="H1034" s="3" t="s">
        <v>2955</v>
      </c>
      <c r="I1034" s="3"/>
      <c r="J1034" s="4">
        <v>11.354962</v>
      </c>
      <c r="K1034" s="4">
        <v>-6.3402890000000003</v>
      </c>
      <c r="L1034" s="4">
        <v>-0.933786</v>
      </c>
      <c r="M1034" s="4">
        <v>1.0827199999999999</v>
      </c>
      <c r="N1034" s="4" t="s">
        <v>2934</v>
      </c>
      <c r="O1034" s="4" t="s">
        <v>2934</v>
      </c>
      <c r="P1034" s="4" t="s">
        <v>2934</v>
      </c>
      <c r="Q1034" s="4" t="s">
        <v>2934</v>
      </c>
      <c r="R1034" s="4" t="s">
        <v>2934</v>
      </c>
      <c r="S1034" s="3" t="s">
        <v>5183</v>
      </c>
      <c r="T1034" s="4">
        <v>23.34</v>
      </c>
      <c r="U1034" s="4">
        <v>1845.027</v>
      </c>
      <c r="V1034" s="10" t="s">
        <v>2934</v>
      </c>
      <c r="W1034" s="4">
        <v>4.0716366752356503</v>
      </c>
      <c r="X1034" s="4">
        <v>25.09</v>
      </c>
      <c r="Y1034" s="4">
        <v>19.89</v>
      </c>
      <c r="Z1034" s="4" t="s">
        <v>2934</v>
      </c>
      <c r="AA1034" s="10" t="s">
        <v>2934</v>
      </c>
      <c r="AB1034" s="10" t="s">
        <v>2934</v>
      </c>
      <c r="AC1034" s="4" t="s">
        <v>2934</v>
      </c>
      <c r="AD1034" s="4" t="s">
        <v>2934</v>
      </c>
      <c r="AE1034" s="4" t="s">
        <v>2934</v>
      </c>
      <c r="AF1034" s="4" t="s">
        <v>2934</v>
      </c>
      <c r="AG1034" s="4" t="s">
        <v>2934</v>
      </c>
      <c r="AH1034" s="4" t="s">
        <v>2934</v>
      </c>
      <c r="AI1034" s="4" t="s">
        <v>2934</v>
      </c>
      <c r="AJ1034" s="4" t="s">
        <v>2934</v>
      </c>
    </row>
    <row r="1035" spans="1:36" x14ac:dyDescent="0.3">
      <c r="A1035" s="1" t="s">
        <v>2303</v>
      </c>
      <c r="B1035" s="2">
        <v>4967296</v>
      </c>
      <c r="C1035" s="3" t="s">
        <v>2919</v>
      </c>
      <c r="D1035" s="4">
        <v>1847.7736732000001</v>
      </c>
      <c r="E1035" s="3" t="s">
        <v>2945</v>
      </c>
      <c r="F1035" s="3" t="s">
        <v>2990</v>
      </c>
      <c r="G1035" s="3" t="s">
        <v>2990</v>
      </c>
      <c r="H1035" s="3" t="s">
        <v>3029</v>
      </c>
      <c r="I1035" s="3" t="s">
        <v>3030</v>
      </c>
      <c r="J1035" s="18">
        <v>-10.46189</v>
      </c>
      <c r="K1035" s="18">
        <v>-9.4570059999999998</v>
      </c>
      <c r="L1035" s="18">
        <v>4.6347509999999996</v>
      </c>
      <c r="M1035" s="18">
        <v>1.7810760000000001</v>
      </c>
      <c r="N1035" s="4">
        <v>20.788177000000001</v>
      </c>
      <c r="O1035" s="4">
        <v>22.660057999999999</v>
      </c>
      <c r="P1035" s="4">
        <v>2.2826949999999999</v>
      </c>
      <c r="Q1035" s="4">
        <v>13.279279000000001</v>
      </c>
      <c r="R1035" s="4">
        <v>34.636167</v>
      </c>
      <c r="S1035" s="3" t="s">
        <v>6042</v>
      </c>
      <c r="T1035" s="4">
        <v>54.86</v>
      </c>
      <c r="U1035" s="4">
        <v>1847.7736732000001</v>
      </c>
      <c r="V1035" s="10">
        <v>1533.8496729999999</v>
      </c>
      <c r="W1035" s="4">
        <v>3.6456434560700002</v>
      </c>
      <c r="X1035" s="18">
        <v>85.869900000000001</v>
      </c>
      <c r="Y1035" s="18">
        <v>50.5</v>
      </c>
      <c r="Z1035" s="4">
        <v>20.788177000000001</v>
      </c>
      <c r="AA1035" s="10">
        <v>15.258810113199999</v>
      </c>
      <c r="AB1035" s="10">
        <v>16.266333788899999</v>
      </c>
      <c r="AC1035" s="4">
        <v>1.8825529999999999</v>
      </c>
      <c r="AD1035" s="4">
        <v>1.8925273169414001</v>
      </c>
      <c r="AE1035" s="4">
        <v>1.8961916450405001</v>
      </c>
      <c r="AF1035" s="4">
        <v>13.279279000000001</v>
      </c>
      <c r="AG1035" s="4">
        <v>10.353355875801601</v>
      </c>
      <c r="AH1035" s="4">
        <v>11.0017286241607</v>
      </c>
      <c r="AI1035" s="4">
        <v>2.2826949999999999</v>
      </c>
      <c r="AJ1035" s="4">
        <v>2.2826949999999999</v>
      </c>
    </row>
    <row r="1036" spans="1:36" x14ac:dyDescent="0.3">
      <c r="A1036" s="1" t="s">
        <v>714</v>
      </c>
      <c r="B1036" s="2">
        <v>4203682</v>
      </c>
      <c r="C1036" s="3" t="s">
        <v>2935</v>
      </c>
      <c r="D1036" s="4">
        <v>1856.80016353</v>
      </c>
      <c r="E1036" s="3" t="s">
        <v>3093</v>
      </c>
      <c r="F1036" s="3" t="s">
        <v>3093</v>
      </c>
      <c r="G1036" s="3" t="s">
        <v>3094</v>
      </c>
      <c r="H1036" s="3" t="s">
        <v>3299</v>
      </c>
      <c r="I1036" s="3" t="s">
        <v>3300</v>
      </c>
      <c r="J1036" s="4">
        <v>-39.042904</v>
      </c>
      <c r="K1036" s="4">
        <v>-20.215983000000001</v>
      </c>
      <c r="L1036" s="4">
        <v>-4.1515310000000003</v>
      </c>
      <c r="M1036" s="4">
        <v>2.5541369999999999</v>
      </c>
      <c r="N1036" s="4">
        <v>26.885007000000002</v>
      </c>
      <c r="O1036" s="4">
        <v>45.269607999999998</v>
      </c>
      <c r="P1036" s="4">
        <v>2.7509679999999999</v>
      </c>
      <c r="Q1036" s="4">
        <v>6.3518220000000003</v>
      </c>
      <c r="R1036" s="4">
        <v>55.783113999999998</v>
      </c>
      <c r="S1036" s="3" t="s">
        <v>4457</v>
      </c>
      <c r="T1036" s="4">
        <v>18.47</v>
      </c>
      <c r="U1036" s="4">
        <v>1856.80016353</v>
      </c>
      <c r="V1036" s="10">
        <v>3137.8001629999999</v>
      </c>
      <c r="W1036" s="4">
        <v>0</v>
      </c>
      <c r="X1036" s="4">
        <v>38.07</v>
      </c>
      <c r="Y1036" s="4">
        <v>15.6</v>
      </c>
      <c r="Z1036" s="4">
        <v>26.885007000000002</v>
      </c>
      <c r="AA1036" s="10" t="s">
        <v>2924</v>
      </c>
      <c r="AB1036" s="10" t="s">
        <v>2924</v>
      </c>
      <c r="AC1036" s="4">
        <v>0.39895700000000001</v>
      </c>
      <c r="AD1036" s="4">
        <v>0.43551025385230002</v>
      </c>
      <c r="AE1036" s="4">
        <v>0.41497155217940002</v>
      </c>
      <c r="AF1036" s="4">
        <v>6.3518220000000003</v>
      </c>
      <c r="AG1036" s="4">
        <v>8.6488237153831999</v>
      </c>
      <c r="AH1036" s="4">
        <v>11.024736379411101</v>
      </c>
      <c r="AI1036" s="4">
        <v>2.7509679999999999</v>
      </c>
      <c r="AJ1036" s="4">
        <v>2.7509679999999999</v>
      </c>
    </row>
    <row r="1037" spans="1:36" x14ac:dyDescent="0.3">
      <c r="A1037" s="1" t="s">
        <v>1331</v>
      </c>
      <c r="B1037" s="2">
        <v>4403916</v>
      </c>
      <c r="C1037" s="3" t="s">
        <v>2919</v>
      </c>
      <c r="D1037" s="4">
        <v>1865.6818894999999</v>
      </c>
      <c r="E1037" s="3" t="s">
        <v>2930</v>
      </c>
      <c r="F1037" s="3" t="s">
        <v>2931</v>
      </c>
      <c r="G1037" s="3" t="s">
        <v>2931</v>
      </c>
      <c r="H1037" s="3" t="s">
        <v>3225</v>
      </c>
      <c r="I1037" s="3" t="s">
        <v>2933</v>
      </c>
      <c r="J1037" s="4">
        <v>-23.561150999999999</v>
      </c>
      <c r="K1037" s="4">
        <v>-36.943620000000003</v>
      </c>
      <c r="L1037" s="4">
        <v>-19.507576</v>
      </c>
      <c r="M1037" s="4">
        <v>-2.5229360000000001</v>
      </c>
      <c r="N1037" s="4">
        <v>12.722429999999999</v>
      </c>
      <c r="O1037" s="4" t="s">
        <v>2924</v>
      </c>
      <c r="P1037" s="4">
        <v>1.166731</v>
      </c>
      <c r="Q1037" s="4" t="s">
        <v>2934</v>
      </c>
      <c r="R1037" s="4" t="s">
        <v>2934</v>
      </c>
      <c r="S1037" s="3" t="s">
        <v>5073</v>
      </c>
      <c r="T1037" s="4">
        <v>4.25</v>
      </c>
      <c r="U1037" s="4">
        <v>1865.6818894999999</v>
      </c>
      <c r="V1037" s="10" t="s">
        <v>2934</v>
      </c>
      <c r="W1037" s="4">
        <v>0.70588235294117596</v>
      </c>
      <c r="X1037" s="5">
        <v>7.835</v>
      </c>
      <c r="Y1037" s="4">
        <v>3.88</v>
      </c>
      <c r="Z1037" s="4">
        <v>12.722429999999999</v>
      </c>
      <c r="AA1037" s="10">
        <v>8.4476247266000009</v>
      </c>
      <c r="AB1037" s="10">
        <v>11.7947437071</v>
      </c>
      <c r="AC1037" s="4" t="s">
        <v>2934</v>
      </c>
      <c r="AD1037" s="4" t="s">
        <v>2934</v>
      </c>
      <c r="AE1037" s="4" t="s">
        <v>2934</v>
      </c>
      <c r="AF1037" s="4" t="s">
        <v>2934</v>
      </c>
      <c r="AG1037" s="4" t="s">
        <v>2934</v>
      </c>
      <c r="AH1037" s="4" t="s">
        <v>2934</v>
      </c>
      <c r="AI1037" s="4">
        <v>1.166731</v>
      </c>
      <c r="AJ1037" s="4">
        <v>1.3925920000000001</v>
      </c>
    </row>
    <row r="1038" spans="1:36" x14ac:dyDescent="0.3">
      <c r="A1038" s="1" t="s">
        <v>756</v>
      </c>
      <c r="B1038" s="2">
        <v>4889095</v>
      </c>
      <c r="C1038" s="3" t="s">
        <v>2935</v>
      </c>
      <c r="D1038" s="4">
        <v>1867.2976969599999</v>
      </c>
      <c r="E1038" s="3" t="s">
        <v>2930</v>
      </c>
      <c r="F1038" s="3" t="s">
        <v>2953</v>
      </c>
      <c r="G1038" s="3" t="s">
        <v>2954</v>
      </c>
      <c r="H1038" s="3" t="s">
        <v>2955</v>
      </c>
      <c r="I1038" s="3" t="s">
        <v>2979</v>
      </c>
      <c r="J1038" s="4">
        <v>-38.882553999999999</v>
      </c>
      <c r="K1038" s="4">
        <v>-25.503822</v>
      </c>
      <c r="L1038" s="4">
        <v>-17.917304999999999</v>
      </c>
      <c r="M1038" s="4">
        <v>-2.9864250000000001</v>
      </c>
      <c r="N1038" s="4">
        <v>12.611764705882401</v>
      </c>
      <c r="O1038" s="4">
        <v>162.42424199999999</v>
      </c>
      <c r="P1038" s="4">
        <v>1.5748489999999999</v>
      </c>
      <c r="Q1038" s="4" t="s">
        <v>2924</v>
      </c>
      <c r="R1038" s="4">
        <v>12.304705999999999</v>
      </c>
      <c r="S1038" s="3" t="s">
        <v>4499</v>
      </c>
      <c r="T1038" s="4">
        <v>10.72</v>
      </c>
      <c r="U1038" s="4">
        <v>1867.2976969599999</v>
      </c>
      <c r="V1038" s="10">
        <v>3234.3166959999999</v>
      </c>
      <c r="W1038" s="4">
        <v>0.37313432835820898</v>
      </c>
      <c r="X1038" s="4">
        <v>20.99</v>
      </c>
      <c r="Y1038" s="5">
        <v>10.59</v>
      </c>
      <c r="Z1038" s="4">
        <v>14.068241</v>
      </c>
      <c r="AA1038" s="10" t="s">
        <v>2924</v>
      </c>
      <c r="AB1038" s="10">
        <v>47.007235255399998</v>
      </c>
      <c r="AC1038" s="5">
        <v>3.6894089999999999</v>
      </c>
      <c r="AD1038" s="4">
        <v>8.1039790950840995</v>
      </c>
      <c r="AE1038" s="4">
        <v>5.1150568654335</v>
      </c>
      <c r="AF1038" s="4" t="s">
        <v>2924</v>
      </c>
      <c r="AG1038" s="4">
        <v>25.189382367601201</v>
      </c>
      <c r="AH1038" s="4">
        <v>31.424173296770601</v>
      </c>
      <c r="AI1038" s="4">
        <v>1.5748489999999999</v>
      </c>
      <c r="AJ1038" s="4">
        <v>2.924966</v>
      </c>
    </row>
    <row r="1039" spans="1:36" x14ac:dyDescent="0.3">
      <c r="A1039" s="1" t="s">
        <v>1241</v>
      </c>
      <c r="B1039" s="2">
        <v>4383039</v>
      </c>
      <c r="C1039" s="3" t="s">
        <v>2935</v>
      </c>
      <c r="D1039" s="4">
        <v>1876.74472638</v>
      </c>
      <c r="E1039" s="3" t="s">
        <v>2930</v>
      </c>
      <c r="F1039" s="3" t="s">
        <v>2931</v>
      </c>
      <c r="G1039" s="3" t="s">
        <v>2931</v>
      </c>
      <c r="H1039" s="3" t="s">
        <v>2932</v>
      </c>
      <c r="I1039" s="3" t="s">
        <v>2933</v>
      </c>
      <c r="J1039" s="4">
        <v>-17.949445999999998</v>
      </c>
      <c r="K1039" s="4">
        <v>-8.4310620000000007</v>
      </c>
      <c r="L1039" s="4">
        <v>-9.1509429999999998</v>
      </c>
      <c r="M1039" s="4">
        <v>0.62695900000000004</v>
      </c>
      <c r="N1039" s="4">
        <v>17.723926380368098</v>
      </c>
      <c r="O1039" s="4">
        <v>4.635751</v>
      </c>
      <c r="P1039" s="4">
        <v>0.86202800000000002</v>
      </c>
      <c r="Q1039" s="4" t="s">
        <v>2934</v>
      </c>
      <c r="R1039" s="4" t="s">
        <v>2934</v>
      </c>
      <c r="S1039" s="3" t="s">
        <v>4983</v>
      </c>
      <c r="T1039" s="4">
        <v>28.89</v>
      </c>
      <c r="U1039" s="4">
        <v>1876.74472638</v>
      </c>
      <c r="V1039" s="10" t="s">
        <v>2934</v>
      </c>
      <c r="W1039" s="4">
        <v>2.35375562478366</v>
      </c>
      <c r="X1039" s="4">
        <v>35.619999999999997</v>
      </c>
      <c r="Y1039" s="4">
        <v>28.44</v>
      </c>
      <c r="Z1039" s="4">
        <v>17.723925999999999</v>
      </c>
      <c r="AA1039" s="10">
        <v>19.9585492227</v>
      </c>
      <c r="AB1039" s="10">
        <v>19.520270270200001</v>
      </c>
      <c r="AC1039" s="4" t="s">
        <v>2934</v>
      </c>
      <c r="AD1039" s="4" t="s">
        <v>2934</v>
      </c>
      <c r="AE1039" s="4" t="s">
        <v>2934</v>
      </c>
      <c r="AF1039" s="4" t="s">
        <v>2934</v>
      </c>
      <c r="AG1039" s="4" t="s">
        <v>2934</v>
      </c>
      <c r="AH1039" s="4" t="s">
        <v>2934</v>
      </c>
      <c r="AI1039" s="4">
        <v>0.86202800000000002</v>
      </c>
      <c r="AJ1039" s="4">
        <v>0.98634299999999997</v>
      </c>
    </row>
    <row r="1040" spans="1:36" x14ac:dyDescent="0.3">
      <c r="A1040" s="1" t="s">
        <v>1577</v>
      </c>
      <c r="B1040" s="2">
        <v>4213397</v>
      </c>
      <c r="C1040" s="3" t="s">
        <v>2935</v>
      </c>
      <c r="D1040" s="4">
        <v>1878.2372528999999</v>
      </c>
      <c r="E1040" s="3" t="s">
        <v>2930</v>
      </c>
      <c r="F1040" s="3" t="s">
        <v>2953</v>
      </c>
      <c r="G1040" s="3" t="s">
        <v>3101</v>
      </c>
      <c r="H1040" s="3" t="s">
        <v>3101</v>
      </c>
      <c r="I1040" s="3" t="s">
        <v>3041</v>
      </c>
      <c r="J1040" s="4">
        <v>91.189931000000001</v>
      </c>
      <c r="K1040" s="4">
        <v>51.495919999999998</v>
      </c>
      <c r="L1040" s="4">
        <v>1.3341419999999999</v>
      </c>
      <c r="M1040" s="4">
        <v>1.518834</v>
      </c>
      <c r="N1040" s="4">
        <v>36.326087000000001</v>
      </c>
      <c r="O1040" s="4" t="s">
        <v>2924</v>
      </c>
      <c r="P1040" s="4">
        <v>1.3986769999999999</v>
      </c>
      <c r="Q1040" s="4">
        <v>6.5845500000000001</v>
      </c>
      <c r="R1040" s="4">
        <v>0.83401099999999995</v>
      </c>
      <c r="S1040" s="3" t="s">
        <v>5318</v>
      </c>
      <c r="T1040" s="4">
        <v>16.71</v>
      </c>
      <c r="U1040" s="4">
        <v>1878.2372528999999</v>
      </c>
      <c r="V1040" s="10">
        <v>893.43125199999997</v>
      </c>
      <c r="W1040" s="4">
        <v>0</v>
      </c>
      <c r="X1040" s="4">
        <v>18.75</v>
      </c>
      <c r="Y1040" s="4">
        <v>7.48</v>
      </c>
      <c r="Z1040" s="4">
        <v>36.326087000000001</v>
      </c>
      <c r="AA1040" s="10">
        <v>25.0524737631</v>
      </c>
      <c r="AB1040" s="10">
        <v>36.0603379442</v>
      </c>
      <c r="AC1040" s="4">
        <v>0.80637300000000001</v>
      </c>
      <c r="AD1040" s="4">
        <v>1.0048841600524001</v>
      </c>
      <c r="AE1040" s="4">
        <v>1.1513693644526</v>
      </c>
      <c r="AF1040" s="4">
        <v>6.5845500000000001</v>
      </c>
      <c r="AG1040" s="4">
        <v>6.4391441585585998</v>
      </c>
      <c r="AH1040" s="4">
        <v>7.2636687154472002</v>
      </c>
      <c r="AI1040" s="4">
        <v>1.3986769999999999</v>
      </c>
      <c r="AJ1040" s="4">
        <v>1.568867</v>
      </c>
    </row>
    <row r="1041" spans="1:36" x14ac:dyDescent="0.3">
      <c r="A1041" s="1" t="s">
        <v>1507</v>
      </c>
      <c r="B1041" s="2">
        <v>4096035</v>
      </c>
      <c r="C1041" s="3" t="s">
        <v>2935</v>
      </c>
      <c r="D1041" s="4">
        <v>1878.6345679399999</v>
      </c>
      <c r="E1041" s="3" t="s">
        <v>2936</v>
      </c>
      <c r="F1041" s="3" t="s">
        <v>2937</v>
      </c>
      <c r="G1041" s="3" t="s">
        <v>3044</v>
      </c>
      <c r="H1041" s="3" t="s">
        <v>3066</v>
      </c>
      <c r="I1041" s="3" t="s">
        <v>3538</v>
      </c>
      <c r="J1041" s="4">
        <v>-6.2815050000000001</v>
      </c>
      <c r="K1041" s="4">
        <v>-8.4469700000000003</v>
      </c>
      <c r="L1041" s="4">
        <v>-15.133426999999999</v>
      </c>
      <c r="M1041" s="4">
        <v>-1.668023</v>
      </c>
      <c r="N1041" s="4">
        <v>18.882812999999999</v>
      </c>
      <c r="O1041" s="4">
        <v>9.6990370000000006</v>
      </c>
      <c r="P1041" s="4">
        <v>1.470731</v>
      </c>
      <c r="Q1041" s="4">
        <v>7.2993899999999998</v>
      </c>
      <c r="R1041" s="4">
        <v>12.033106999999999</v>
      </c>
      <c r="S1041" s="3" t="s">
        <v>5248</v>
      </c>
      <c r="T1041" s="4">
        <v>24.17</v>
      </c>
      <c r="U1041" s="4">
        <v>1878.6345679399999</v>
      </c>
      <c r="V1041" s="10">
        <v>2447.368567</v>
      </c>
      <c r="W1041" s="4">
        <v>3.3098882912701701</v>
      </c>
      <c r="X1041" s="4">
        <v>32.18</v>
      </c>
      <c r="Y1041" s="4">
        <v>22.5</v>
      </c>
      <c r="Z1041" s="4">
        <v>18.882812999999999</v>
      </c>
      <c r="AA1041" s="10">
        <v>16.346544028099999</v>
      </c>
      <c r="AB1041" s="10">
        <v>16.7135734684</v>
      </c>
      <c r="AC1041" s="4">
        <v>1.2018279999999999</v>
      </c>
      <c r="AD1041" s="4">
        <v>1.1934520544203999</v>
      </c>
      <c r="AE1041" s="4">
        <v>1.2052804228230001</v>
      </c>
      <c r="AF1041" s="4">
        <v>7.2993899999999998</v>
      </c>
      <c r="AG1041" s="4">
        <v>7.5162573846012002</v>
      </c>
      <c r="AH1041" s="4">
        <v>7.6460729612935996</v>
      </c>
      <c r="AI1041" s="4">
        <v>1.470731</v>
      </c>
      <c r="AJ1041" s="4">
        <v>2.0405229999999999</v>
      </c>
    </row>
    <row r="1042" spans="1:36" x14ac:dyDescent="0.3">
      <c r="A1042" s="1" t="s">
        <v>1653</v>
      </c>
      <c r="B1042" s="2">
        <v>4811695</v>
      </c>
      <c r="C1042" s="3" t="s">
        <v>2940</v>
      </c>
      <c r="D1042" s="4">
        <v>1880.8038662599999</v>
      </c>
      <c r="E1042" s="3" t="s">
        <v>2920</v>
      </c>
      <c r="F1042" s="3" t="s">
        <v>2921</v>
      </c>
      <c r="G1042" s="3" t="s">
        <v>2941</v>
      </c>
      <c r="H1042" s="3" t="s">
        <v>2941</v>
      </c>
      <c r="I1042" s="3" t="s">
        <v>2942</v>
      </c>
      <c r="J1042" s="4">
        <v>87.362637000000007</v>
      </c>
      <c r="K1042" s="4">
        <v>10</v>
      </c>
      <c r="L1042" s="4">
        <v>3.1770049999999999</v>
      </c>
      <c r="M1042" s="4">
        <v>-0.43795600000000001</v>
      </c>
      <c r="N1042" s="4">
        <v>86.329114000000004</v>
      </c>
      <c r="O1042" s="4">
        <v>64.339623000000003</v>
      </c>
      <c r="P1042" s="4" t="s">
        <v>2924</v>
      </c>
      <c r="Q1042" s="4">
        <v>30.005313999999998</v>
      </c>
      <c r="R1042" s="4">
        <v>38.954548000000003</v>
      </c>
      <c r="S1042" s="3" t="s">
        <v>5394</v>
      </c>
      <c r="T1042" s="4">
        <v>6.82</v>
      </c>
      <c r="U1042" s="4">
        <v>1880.8038662599999</v>
      </c>
      <c r="V1042" s="10">
        <v>1970.0288660000001</v>
      </c>
      <c r="W1042" s="4">
        <v>0</v>
      </c>
      <c r="X1042" s="4">
        <v>7.63</v>
      </c>
      <c r="Y1042" s="5">
        <v>3.17</v>
      </c>
      <c r="Z1042" s="4">
        <v>86.329114000000004</v>
      </c>
      <c r="AA1042" s="10">
        <v>44.868421052599999</v>
      </c>
      <c r="AB1042" s="10">
        <v>65.576923076900002</v>
      </c>
      <c r="AC1042" s="4">
        <v>7.3728629999999997</v>
      </c>
      <c r="AD1042" s="4">
        <v>6.2847053122528003</v>
      </c>
      <c r="AE1042" s="4">
        <v>6.9433321937506998</v>
      </c>
      <c r="AF1042" s="4">
        <v>30.005313999999998</v>
      </c>
      <c r="AG1042" s="4" t="s">
        <v>2934</v>
      </c>
      <c r="AH1042" s="4" t="s">
        <v>2934</v>
      </c>
      <c r="AI1042" s="4" t="s">
        <v>2924</v>
      </c>
      <c r="AJ1042" s="4" t="s">
        <v>2924</v>
      </c>
    </row>
    <row r="1043" spans="1:36" x14ac:dyDescent="0.3">
      <c r="A1043" s="1" t="s">
        <v>1762</v>
      </c>
      <c r="B1043" s="2">
        <v>19082995</v>
      </c>
      <c r="C1043" s="3" t="s">
        <v>2935</v>
      </c>
      <c r="D1043" s="4">
        <v>1884.7530205</v>
      </c>
      <c r="E1043" s="3" t="s">
        <v>2930</v>
      </c>
      <c r="F1043" s="3" t="s">
        <v>2953</v>
      </c>
      <c r="G1043" s="3" t="s">
        <v>2954</v>
      </c>
      <c r="H1043" s="3" t="s">
        <v>2955</v>
      </c>
      <c r="I1043" s="3" t="s">
        <v>3211</v>
      </c>
      <c r="J1043" s="4">
        <v>3.4399229999999998</v>
      </c>
      <c r="K1043" s="4">
        <v>6.643357</v>
      </c>
      <c r="L1043" s="4">
        <v>2.4472170000000002</v>
      </c>
      <c r="M1043" s="4">
        <v>2.4472170000000002</v>
      </c>
      <c r="N1043" s="4">
        <v>8.37254901960784</v>
      </c>
      <c r="O1043" s="4" t="s">
        <v>2924</v>
      </c>
      <c r="P1043" s="4" t="s">
        <v>2934</v>
      </c>
      <c r="Q1043" s="4" t="s">
        <v>2934</v>
      </c>
      <c r="R1043" s="4" t="s">
        <v>2934</v>
      </c>
      <c r="S1043" s="3" t="s">
        <v>5503</v>
      </c>
      <c r="T1043" s="4">
        <v>21.35</v>
      </c>
      <c r="U1043" s="4">
        <v>1884.7530205</v>
      </c>
      <c r="V1043" s="10" t="s">
        <v>2934</v>
      </c>
      <c r="W1043" s="4">
        <v>9.3676814988290396</v>
      </c>
      <c r="X1043" s="4">
        <v>24.18</v>
      </c>
      <c r="Y1043" s="4">
        <v>19.05</v>
      </c>
      <c r="Z1043" s="4" t="s">
        <v>2934</v>
      </c>
      <c r="AA1043" s="10">
        <v>9.2324324323999996</v>
      </c>
      <c r="AB1043" s="10">
        <v>8.4157498689000008</v>
      </c>
      <c r="AC1043" s="4" t="s">
        <v>2934</v>
      </c>
      <c r="AD1043" s="4" t="s">
        <v>2934</v>
      </c>
      <c r="AE1043" s="4" t="s">
        <v>2934</v>
      </c>
      <c r="AF1043" s="4" t="s">
        <v>2934</v>
      </c>
      <c r="AG1043" s="4" t="s">
        <v>2934</v>
      </c>
      <c r="AH1043" s="4" t="s">
        <v>2934</v>
      </c>
      <c r="AI1043" s="4" t="s">
        <v>2934</v>
      </c>
      <c r="AJ1043" s="4" t="s">
        <v>2934</v>
      </c>
    </row>
    <row r="1044" spans="1:36" x14ac:dyDescent="0.3">
      <c r="A1044" s="1" t="s">
        <v>1423</v>
      </c>
      <c r="B1044" s="2">
        <v>5738220</v>
      </c>
      <c r="C1044" s="3" t="s">
        <v>2940</v>
      </c>
      <c r="D1044" s="4">
        <v>1887.1379999999999</v>
      </c>
      <c r="E1044" s="3" t="s">
        <v>2930</v>
      </c>
      <c r="F1044" s="3" t="s">
        <v>2953</v>
      </c>
      <c r="G1044" s="3" t="s">
        <v>2954</v>
      </c>
      <c r="H1044" s="3" t="s">
        <v>2955</v>
      </c>
      <c r="I1044" s="3"/>
      <c r="J1044" s="4">
        <v>1.25</v>
      </c>
      <c r="K1044" s="4">
        <v>-2.4808460000000001</v>
      </c>
      <c r="L1044" s="4">
        <v>-1.764057</v>
      </c>
      <c r="M1044" s="4">
        <v>0.149869</v>
      </c>
      <c r="N1044" s="4" t="s">
        <v>2934</v>
      </c>
      <c r="O1044" s="4" t="s">
        <v>2934</v>
      </c>
      <c r="P1044" s="4" t="s">
        <v>2934</v>
      </c>
      <c r="Q1044" s="4" t="s">
        <v>2934</v>
      </c>
      <c r="R1044" s="4" t="s">
        <v>2934</v>
      </c>
      <c r="S1044" s="3" t="s">
        <v>5165</v>
      </c>
      <c r="T1044" s="4">
        <v>26.73</v>
      </c>
      <c r="U1044" s="4">
        <v>1887.1379999999999</v>
      </c>
      <c r="V1044" s="10" t="s">
        <v>2934</v>
      </c>
      <c r="W1044" s="4">
        <v>6.1535353535353501</v>
      </c>
      <c r="X1044" s="4">
        <v>27.43</v>
      </c>
      <c r="Y1044" s="4">
        <v>25.9</v>
      </c>
      <c r="Z1044" s="4" t="s">
        <v>2934</v>
      </c>
      <c r="AA1044" s="10" t="s">
        <v>2934</v>
      </c>
      <c r="AB1044" s="10" t="s">
        <v>2934</v>
      </c>
      <c r="AC1044" s="4" t="s">
        <v>2934</v>
      </c>
      <c r="AD1044" s="4" t="s">
        <v>2934</v>
      </c>
      <c r="AE1044" s="4" t="s">
        <v>2934</v>
      </c>
      <c r="AF1044" s="4" t="s">
        <v>2934</v>
      </c>
      <c r="AG1044" s="4" t="s">
        <v>2934</v>
      </c>
      <c r="AH1044" s="4" t="s">
        <v>2934</v>
      </c>
      <c r="AI1044" s="4" t="s">
        <v>2934</v>
      </c>
      <c r="AJ1044" s="4" t="s">
        <v>2934</v>
      </c>
    </row>
    <row r="1045" spans="1:36" x14ac:dyDescent="0.3">
      <c r="A1045" s="1" t="s">
        <v>1166</v>
      </c>
      <c r="B1045" s="2">
        <v>5149304</v>
      </c>
      <c r="C1045" s="3" t="s">
        <v>2956</v>
      </c>
      <c r="D1045" s="4">
        <v>1893.8608411</v>
      </c>
      <c r="E1045" s="3" t="s">
        <v>2945</v>
      </c>
      <c r="F1045" s="3" t="s">
        <v>2946</v>
      </c>
      <c r="G1045" s="3" t="s">
        <v>2984</v>
      </c>
      <c r="H1045" s="3" t="s">
        <v>2985</v>
      </c>
      <c r="I1045" s="3" t="s">
        <v>3487</v>
      </c>
      <c r="J1045" s="4">
        <v>70.292573000000004</v>
      </c>
      <c r="K1045" s="4">
        <v>61.565835999999997</v>
      </c>
      <c r="L1045" s="4">
        <v>19.410836</v>
      </c>
      <c r="M1045" s="4">
        <v>10.731707</v>
      </c>
      <c r="N1045" s="4" t="s">
        <v>2924</v>
      </c>
      <c r="O1045" s="4">
        <v>89.723320000000001</v>
      </c>
      <c r="P1045" s="4">
        <v>4.3528279999999997</v>
      </c>
      <c r="Q1045" s="4">
        <v>94.148183000000003</v>
      </c>
      <c r="R1045" s="4">
        <v>83.393884999999997</v>
      </c>
      <c r="S1045" s="3" t="s">
        <v>4908</v>
      </c>
      <c r="T1045" s="4">
        <v>22.7</v>
      </c>
      <c r="U1045" s="4">
        <v>1893.8608411</v>
      </c>
      <c r="V1045" s="10">
        <v>1674.048841</v>
      </c>
      <c r="W1045" s="4">
        <v>0</v>
      </c>
      <c r="X1045" s="4">
        <v>24.16</v>
      </c>
      <c r="Y1045" s="5">
        <v>9.07</v>
      </c>
      <c r="Z1045" s="4" t="s">
        <v>2924</v>
      </c>
      <c r="AA1045" s="10">
        <v>57.584982242499997</v>
      </c>
      <c r="AB1045" s="10">
        <v>65.829539193200006</v>
      </c>
      <c r="AC1045" s="4">
        <v>5.0982430000000001</v>
      </c>
      <c r="AD1045" s="4">
        <v>4.2688284932164002</v>
      </c>
      <c r="AE1045" s="4">
        <v>4.8324778095715999</v>
      </c>
      <c r="AF1045" s="4">
        <v>94.148183000000003</v>
      </c>
      <c r="AG1045" s="4">
        <v>28.4879991593392</v>
      </c>
      <c r="AH1045" s="4">
        <v>32.5448439117839</v>
      </c>
      <c r="AI1045" s="4">
        <v>4.3528279999999997</v>
      </c>
      <c r="AJ1045" s="4">
        <v>6.3055560000000002</v>
      </c>
    </row>
    <row r="1046" spans="1:36" x14ac:dyDescent="0.3">
      <c r="A1046" s="1" t="s">
        <v>1192</v>
      </c>
      <c r="B1046" s="2">
        <v>4426691</v>
      </c>
      <c r="C1046" s="3" t="s">
        <v>2935</v>
      </c>
      <c r="D1046" s="4">
        <v>1894.01604696</v>
      </c>
      <c r="E1046" s="3" t="s">
        <v>2930</v>
      </c>
      <c r="F1046" s="3" t="s">
        <v>2957</v>
      </c>
      <c r="G1046" s="3" t="s">
        <v>2957</v>
      </c>
      <c r="H1046" s="3" t="s">
        <v>3113</v>
      </c>
      <c r="I1046" s="3" t="s">
        <v>3125</v>
      </c>
      <c r="J1046" s="4">
        <v>24.949833000000002</v>
      </c>
      <c r="K1046" s="4">
        <v>-5.6565659999999998</v>
      </c>
      <c r="L1046" s="4">
        <v>-1.7359290000000001</v>
      </c>
      <c r="M1046" s="4">
        <v>-2.5560770000000002</v>
      </c>
      <c r="N1046" s="4">
        <v>4.1789709172259499</v>
      </c>
      <c r="O1046" s="4">
        <v>3.8940999999999999</v>
      </c>
      <c r="P1046" s="4">
        <v>0.81865200000000005</v>
      </c>
      <c r="Q1046" s="4">
        <v>1.635284</v>
      </c>
      <c r="R1046" s="4">
        <v>3.474046</v>
      </c>
      <c r="S1046" s="3" t="s">
        <v>4934</v>
      </c>
      <c r="T1046" s="4">
        <v>18.68</v>
      </c>
      <c r="U1046" s="4">
        <v>1894.01604696</v>
      </c>
      <c r="V1046" s="10">
        <v>1146.620046</v>
      </c>
      <c r="W1046" s="4">
        <v>0</v>
      </c>
      <c r="X1046" s="4">
        <v>20.71</v>
      </c>
      <c r="Y1046" s="4">
        <v>12.44</v>
      </c>
      <c r="Z1046" s="4">
        <v>4.1659230000000003</v>
      </c>
      <c r="AA1046" s="10">
        <v>5.6102835175000001</v>
      </c>
      <c r="AB1046" s="10">
        <v>5.0278171790000004</v>
      </c>
      <c r="AC1046" s="4">
        <v>0.505853</v>
      </c>
      <c r="AD1046" s="4">
        <v>0.5720515096787</v>
      </c>
      <c r="AE1046" s="4">
        <v>0.53701217019439995</v>
      </c>
      <c r="AF1046" s="4">
        <v>1.635284</v>
      </c>
      <c r="AG1046" s="4">
        <v>2.0709680604006002</v>
      </c>
      <c r="AH1046" s="4">
        <v>1.7042294799852</v>
      </c>
      <c r="AI1046" s="4">
        <v>0.81865200000000005</v>
      </c>
      <c r="AJ1046" s="4">
        <v>0.85347499999999998</v>
      </c>
    </row>
    <row r="1047" spans="1:36" x14ac:dyDescent="0.3">
      <c r="A1047" s="1" t="s">
        <v>2629</v>
      </c>
      <c r="B1047" s="2">
        <v>4981287</v>
      </c>
      <c r="C1047" s="3" t="s">
        <v>2956</v>
      </c>
      <c r="D1047" s="4">
        <v>1895.567661</v>
      </c>
      <c r="E1047" s="3" t="s">
        <v>2920</v>
      </c>
      <c r="F1047" s="3" t="s">
        <v>2960</v>
      </c>
      <c r="G1047" s="3" t="s">
        <v>2961</v>
      </c>
      <c r="H1047" s="3" t="s">
        <v>3085</v>
      </c>
      <c r="I1047" s="3" t="s">
        <v>3106</v>
      </c>
      <c r="J1047" s="4">
        <v>43.571263000000002</v>
      </c>
      <c r="K1047" s="4">
        <v>-23.720700000000001</v>
      </c>
      <c r="L1047" s="5">
        <v>-23.272863000000001</v>
      </c>
      <c r="M1047" s="4">
        <v>-2.313625</v>
      </c>
      <c r="N1047" s="4">
        <v>35.326087000000001</v>
      </c>
      <c r="O1047" s="4">
        <v>41.610512</v>
      </c>
      <c r="P1047" s="4">
        <v>5.7590519999999996</v>
      </c>
      <c r="Q1047" s="4">
        <v>23.114618</v>
      </c>
      <c r="R1047" s="4">
        <v>118.68351699999999</v>
      </c>
      <c r="S1047" s="3" t="s">
        <v>6367</v>
      </c>
      <c r="T1047" s="4">
        <v>247</v>
      </c>
      <c r="U1047" s="4">
        <v>1895.567661</v>
      </c>
      <c r="V1047" s="10">
        <v>2107.1516609999999</v>
      </c>
      <c r="W1047" s="4">
        <v>0</v>
      </c>
      <c r="X1047" s="4">
        <v>366.40940000000001</v>
      </c>
      <c r="Y1047" s="4">
        <v>152.43010000000001</v>
      </c>
      <c r="Z1047" s="4">
        <v>35.326087000000001</v>
      </c>
      <c r="AA1047" s="10">
        <v>29.6340731853</v>
      </c>
      <c r="AB1047" s="10">
        <v>32.5</v>
      </c>
      <c r="AC1047" s="4">
        <v>4.5624349999999998</v>
      </c>
      <c r="AD1047" s="4">
        <v>3.6929503217385</v>
      </c>
      <c r="AE1047" s="4">
        <v>4.1979286297111997</v>
      </c>
      <c r="AF1047" s="4">
        <v>23.114618</v>
      </c>
      <c r="AG1047" s="4">
        <v>17.6276398648784</v>
      </c>
      <c r="AH1047" s="4">
        <v>20.030910794239301</v>
      </c>
      <c r="AI1047" s="4">
        <v>5.7590519999999996</v>
      </c>
      <c r="AJ1047" s="4" t="s">
        <v>2924</v>
      </c>
    </row>
    <row r="1048" spans="1:36" x14ac:dyDescent="0.3">
      <c r="A1048" s="1" t="s">
        <v>2028</v>
      </c>
      <c r="B1048" s="2">
        <v>29469235</v>
      </c>
      <c r="C1048" s="3" t="s">
        <v>2935</v>
      </c>
      <c r="D1048" s="4">
        <v>1896.57679684</v>
      </c>
      <c r="E1048" s="3" t="s">
        <v>3031</v>
      </c>
      <c r="F1048" s="3" t="s">
        <v>3031</v>
      </c>
      <c r="G1048" s="3" t="s">
        <v>3032</v>
      </c>
      <c r="H1048" s="3" t="s">
        <v>3068</v>
      </c>
      <c r="I1048" s="3" t="s">
        <v>3622</v>
      </c>
      <c r="J1048" s="4">
        <v>181.95652200000001</v>
      </c>
      <c r="K1048" s="4">
        <v>-2.0392749999999999</v>
      </c>
      <c r="L1048" s="4">
        <v>2.9365079999999999</v>
      </c>
      <c r="M1048" s="4">
        <v>0.30935800000000002</v>
      </c>
      <c r="N1048" s="4" t="s">
        <v>2924</v>
      </c>
      <c r="O1048" s="4">
        <v>9.8556229999999996</v>
      </c>
      <c r="P1048" s="4">
        <v>1.883532</v>
      </c>
      <c r="Q1048" s="4" t="s">
        <v>2924</v>
      </c>
      <c r="R1048" s="4">
        <v>5.6990730000000003</v>
      </c>
      <c r="S1048" s="3" t="s">
        <v>5767</v>
      </c>
      <c r="T1048" s="4">
        <v>12.97</v>
      </c>
      <c r="U1048" s="4">
        <v>1896.57679684</v>
      </c>
      <c r="V1048" s="10">
        <v>2475.396796</v>
      </c>
      <c r="W1048" s="4">
        <v>0</v>
      </c>
      <c r="X1048" s="4">
        <v>14.44</v>
      </c>
      <c r="Y1048" s="4">
        <v>3.88</v>
      </c>
      <c r="Z1048" s="4" t="s">
        <v>2924</v>
      </c>
      <c r="AA1048" s="10">
        <v>21.934720108200001</v>
      </c>
      <c r="AB1048" s="10">
        <v>19.103870853699998</v>
      </c>
      <c r="AC1048" s="4">
        <v>4.6339079999999999</v>
      </c>
      <c r="AD1048" s="4">
        <v>5.1759537931463999</v>
      </c>
      <c r="AE1048" s="4">
        <v>4.5593610476561004</v>
      </c>
      <c r="AF1048" s="4" t="s">
        <v>2924</v>
      </c>
      <c r="AG1048" s="4">
        <v>12.511393884501199</v>
      </c>
      <c r="AH1048" s="4">
        <v>9.3272920105201003</v>
      </c>
      <c r="AI1048" s="4">
        <v>1.883532</v>
      </c>
      <c r="AJ1048" s="4" t="s">
        <v>2924</v>
      </c>
    </row>
    <row r="1049" spans="1:36" x14ac:dyDescent="0.3">
      <c r="A1049" s="1" t="s">
        <v>999</v>
      </c>
      <c r="B1049" s="2">
        <v>5724753</v>
      </c>
      <c r="C1049" s="3" t="s">
        <v>2940</v>
      </c>
      <c r="D1049" s="4">
        <v>1899.9957541799999</v>
      </c>
      <c r="E1049" s="3" t="s">
        <v>2930</v>
      </c>
      <c r="F1049" s="3" t="s">
        <v>2953</v>
      </c>
      <c r="G1049" s="3" t="s">
        <v>2954</v>
      </c>
      <c r="H1049" s="3" t="s">
        <v>2955</v>
      </c>
      <c r="I1049" s="3"/>
      <c r="J1049" s="4">
        <v>8.2077480000000005</v>
      </c>
      <c r="K1049" s="4">
        <v>1.1299440000000001</v>
      </c>
      <c r="L1049" s="4">
        <v>-2.8363909999999999</v>
      </c>
      <c r="M1049" s="4">
        <v>0.51407800000000003</v>
      </c>
      <c r="N1049" s="4" t="s">
        <v>2934</v>
      </c>
      <c r="O1049" s="4" t="s">
        <v>2934</v>
      </c>
      <c r="P1049" s="4" t="s">
        <v>2934</v>
      </c>
      <c r="Q1049" s="4" t="s">
        <v>2934</v>
      </c>
      <c r="R1049" s="4" t="s">
        <v>2934</v>
      </c>
      <c r="S1049" s="3" t="s">
        <v>4741</v>
      </c>
      <c r="T1049" s="4">
        <v>127.09</v>
      </c>
      <c r="U1049" s="4">
        <v>1899.9957541799999</v>
      </c>
      <c r="V1049" s="10" t="s">
        <v>2934</v>
      </c>
      <c r="W1049" s="4">
        <v>0.45340685309176798</v>
      </c>
      <c r="X1049" s="4">
        <v>133.76320000000001</v>
      </c>
      <c r="Y1049" s="4">
        <v>113.15</v>
      </c>
      <c r="Z1049" s="4" t="s">
        <v>2934</v>
      </c>
      <c r="AA1049" s="10" t="s">
        <v>2934</v>
      </c>
      <c r="AB1049" s="10" t="s">
        <v>2934</v>
      </c>
      <c r="AC1049" s="4" t="s">
        <v>2934</v>
      </c>
      <c r="AD1049" s="4" t="s">
        <v>2934</v>
      </c>
      <c r="AE1049" s="4" t="s">
        <v>2934</v>
      </c>
      <c r="AF1049" s="4" t="s">
        <v>2934</v>
      </c>
      <c r="AG1049" s="4" t="s">
        <v>2934</v>
      </c>
      <c r="AH1049" s="4" t="s">
        <v>2934</v>
      </c>
      <c r="AI1049" s="4" t="s">
        <v>2934</v>
      </c>
      <c r="AJ1049" s="4" t="s">
        <v>2934</v>
      </c>
    </row>
    <row r="1050" spans="1:36" x14ac:dyDescent="0.3">
      <c r="A1050" s="1" t="s">
        <v>351</v>
      </c>
      <c r="B1050" s="2">
        <v>4627052</v>
      </c>
      <c r="C1050" s="3" t="s">
        <v>2935</v>
      </c>
      <c r="D1050" s="4">
        <v>1901.2233615299999</v>
      </c>
      <c r="E1050" s="3" t="s">
        <v>3093</v>
      </c>
      <c r="F1050" s="3" t="s">
        <v>3093</v>
      </c>
      <c r="G1050" s="3" t="s">
        <v>3094</v>
      </c>
      <c r="H1050" s="3" t="s">
        <v>3147</v>
      </c>
      <c r="I1050" s="3" t="s">
        <v>3252</v>
      </c>
      <c r="J1050" s="4">
        <v>25.166667</v>
      </c>
      <c r="K1050" s="4">
        <v>24.819945000000001</v>
      </c>
      <c r="L1050" s="4">
        <v>3.4435259999999999</v>
      </c>
      <c r="M1050" s="4">
        <v>3.8727520000000002</v>
      </c>
      <c r="N1050" s="4" t="s">
        <v>2924</v>
      </c>
      <c r="O1050" s="4" t="s">
        <v>2924</v>
      </c>
      <c r="P1050" s="4">
        <v>1.1789639999999999</v>
      </c>
      <c r="Q1050" s="4">
        <v>8.9770699999999994</v>
      </c>
      <c r="R1050" s="4">
        <v>10.544779</v>
      </c>
      <c r="S1050" s="3" t="s">
        <v>4096</v>
      </c>
      <c r="T1050" s="4">
        <v>22.53</v>
      </c>
      <c r="U1050" s="4">
        <v>1901.2233615299999</v>
      </c>
      <c r="V1050" s="10">
        <v>2059.9053610000001</v>
      </c>
      <c r="W1050" s="4">
        <v>0</v>
      </c>
      <c r="X1050" s="4">
        <v>24.03</v>
      </c>
      <c r="Y1050" s="4">
        <v>17.39</v>
      </c>
      <c r="Z1050" s="4" t="s">
        <v>2924</v>
      </c>
      <c r="AA1050" s="10">
        <v>30.413066954600001</v>
      </c>
      <c r="AB1050" s="10" t="s">
        <v>2924</v>
      </c>
      <c r="AC1050" s="4">
        <v>3.2980860000000001</v>
      </c>
      <c r="AD1050" s="4">
        <v>2.5903600740776</v>
      </c>
      <c r="AE1050" s="4">
        <v>3.0584240030679002</v>
      </c>
      <c r="AF1050" s="4">
        <v>8.9770699999999994</v>
      </c>
      <c r="AG1050" s="4">
        <v>7.6919542979836004</v>
      </c>
      <c r="AH1050" s="4">
        <v>9.7935280204996999</v>
      </c>
      <c r="AI1050" s="4">
        <v>1.1789639999999999</v>
      </c>
      <c r="AJ1050" s="4">
        <v>1.1926950000000001</v>
      </c>
    </row>
    <row r="1051" spans="1:36" x14ac:dyDescent="0.3">
      <c r="A1051" s="1" t="s">
        <v>60</v>
      </c>
      <c r="B1051" s="2">
        <v>4318095</v>
      </c>
      <c r="C1051" s="3" t="s">
        <v>2919</v>
      </c>
      <c r="D1051" s="4">
        <v>1904.8085129999999</v>
      </c>
      <c r="E1051" s="3" t="s">
        <v>2920</v>
      </c>
      <c r="F1051" s="3" t="s">
        <v>2921</v>
      </c>
      <c r="G1051" s="3" t="s">
        <v>2941</v>
      </c>
      <c r="H1051" s="3" t="s">
        <v>2941</v>
      </c>
      <c r="I1051" s="3" t="s">
        <v>3048</v>
      </c>
      <c r="J1051" s="4">
        <v>49.977547999999999</v>
      </c>
      <c r="K1051" s="4">
        <v>-26.770444999999999</v>
      </c>
      <c r="L1051" s="4">
        <v>-43.061712</v>
      </c>
      <c r="M1051" s="4">
        <v>-5.7029930000000002</v>
      </c>
      <c r="N1051" s="4">
        <v>2.8309880000000001</v>
      </c>
      <c r="O1051" s="4" t="s">
        <v>2924</v>
      </c>
      <c r="P1051" s="4">
        <v>1.1708209999999999</v>
      </c>
      <c r="Q1051" s="4" t="s">
        <v>2924</v>
      </c>
      <c r="R1051" s="4" t="s">
        <v>2924</v>
      </c>
      <c r="S1051" s="3" t="s">
        <v>3807</v>
      </c>
      <c r="T1051" s="4">
        <v>33.4</v>
      </c>
      <c r="U1051" s="4">
        <v>1904.8085129999999</v>
      </c>
      <c r="V1051" s="10">
        <v>304.99651299999999</v>
      </c>
      <c r="W1051" s="4">
        <v>0</v>
      </c>
      <c r="X1051" s="4">
        <v>62.58</v>
      </c>
      <c r="Y1051" s="4">
        <v>20.96</v>
      </c>
      <c r="Z1051" s="4">
        <v>2.8309880000000001</v>
      </c>
      <c r="AA1051" s="10" t="s">
        <v>2924</v>
      </c>
      <c r="AB1051" s="10">
        <v>2.9188864186000001</v>
      </c>
      <c r="AC1051" s="4">
        <v>9.2785890000000002</v>
      </c>
      <c r="AD1051" s="4">
        <v>6.7274240068113</v>
      </c>
      <c r="AE1051" s="4">
        <v>8.6844010712972004</v>
      </c>
      <c r="AF1051" s="4" t="s">
        <v>2924</v>
      </c>
      <c r="AG1051" s="4" t="s">
        <v>2924</v>
      </c>
      <c r="AH1051" s="4" t="s">
        <v>2924</v>
      </c>
      <c r="AI1051" s="4">
        <v>1.1708209999999999</v>
      </c>
      <c r="AJ1051" s="4">
        <v>1.1708209999999999</v>
      </c>
    </row>
    <row r="1052" spans="1:36" x14ac:dyDescent="0.3">
      <c r="A1052" s="1" t="s">
        <v>766</v>
      </c>
      <c r="B1052" s="2">
        <v>19396826</v>
      </c>
      <c r="C1052" s="3" t="s">
        <v>2940</v>
      </c>
      <c r="D1052" s="4">
        <v>1908.06577584</v>
      </c>
      <c r="E1052" s="3" t="s">
        <v>2920</v>
      </c>
      <c r="F1052" s="3" t="s">
        <v>2921</v>
      </c>
      <c r="G1052" s="3" t="s">
        <v>2941</v>
      </c>
      <c r="H1052" s="3" t="s">
        <v>2941</v>
      </c>
      <c r="I1052" s="3" t="s">
        <v>2942</v>
      </c>
      <c r="J1052" s="4">
        <v>11.01108</v>
      </c>
      <c r="K1052" s="4">
        <v>28.060714999999998</v>
      </c>
      <c r="L1052" s="4">
        <v>-0.66615000000000002</v>
      </c>
      <c r="M1052" s="4">
        <v>-0.58914699999999998</v>
      </c>
      <c r="N1052" s="4" t="s">
        <v>2924</v>
      </c>
      <c r="O1052" s="4" t="s">
        <v>2924</v>
      </c>
      <c r="P1052" s="4">
        <v>4.076028</v>
      </c>
      <c r="Q1052" s="4" t="s">
        <v>2924</v>
      </c>
      <c r="R1052" s="4" t="s">
        <v>2924</v>
      </c>
      <c r="S1052" s="3" t="s">
        <v>4509</v>
      </c>
      <c r="T1052" s="4">
        <v>64.12</v>
      </c>
      <c r="U1052" s="4">
        <v>1908.06577584</v>
      </c>
      <c r="V1052" s="10">
        <v>1422.490775</v>
      </c>
      <c r="W1052" s="4">
        <v>0</v>
      </c>
      <c r="X1052" s="4">
        <v>77.599999999999994</v>
      </c>
      <c r="Y1052" s="4">
        <v>25.6</v>
      </c>
      <c r="Z1052" s="4" t="s">
        <v>2924</v>
      </c>
      <c r="AA1052" s="10" t="s">
        <v>2924</v>
      </c>
      <c r="AB1052" s="10" t="s">
        <v>2924</v>
      </c>
      <c r="AC1052" s="4" t="s">
        <v>2934</v>
      </c>
      <c r="AD1052" s="4" t="s">
        <v>2934</v>
      </c>
      <c r="AE1052" s="4" t="s">
        <v>2934</v>
      </c>
      <c r="AF1052" s="4" t="s">
        <v>2924</v>
      </c>
      <c r="AG1052" s="4" t="s">
        <v>2924</v>
      </c>
      <c r="AH1052" s="4" t="s">
        <v>2924</v>
      </c>
      <c r="AI1052" s="4">
        <v>4.076028</v>
      </c>
      <c r="AJ1052" s="4">
        <v>4.076028</v>
      </c>
    </row>
    <row r="1053" spans="1:36" x14ac:dyDescent="0.3">
      <c r="A1053" s="1" t="s">
        <v>749</v>
      </c>
      <c r="B1053" s="2">
        <v>4098626</v>
      </c>
      <c r="C1053" s="3" t="s">
        <v>2935</v>
      </c>
      <c r="D1053" s="4">
        <v>1911.9242541000001</v>
      </c>
      <c r="E1053" s="3" t="s">
        <v>2976</v>
      </c>
      <c r="F1053" s="3" t="s">
        <v>2977</v>
      </c>
      <c r="G1053" s="3" t="s">
        <v>3156</v>
      </c>
      <c r="H1053" s="3" t="s">
        <v>3156</v>
      </c>
      <c r="I1053" s="3" t="s">
        <v>2979</v>
      </c>
      <c r="J1053" s="4">
        <v>-1.916933</v>
      </c>
      <c r="K1053" s="4">
        <v>2.9050280000000002</v>
      </c>
      <c r="L1053" s="4">
        <v>0.108696</v>
      </c>
      <c r="M1053" s="4">
        <v>-1.180258</v>
      </c>
      <c r="N1053" s="4">
        <v>32.892857142857103</v>
      </c>
      <c r="O1053" s="4">
        <v>10.132013000000001</v>
      </c>
      <c r="P1053" s="4">
        <v>1.1576169999999999</v>
      </c>
      <c r="Q1053" s="4">
        <v>10.890112999999999</v>
      </c>
      <c r="R1053" s="4">
        <v>14.069632</v>
      </c>
      <c r="S1053" s="3" t="s">
        <v>4492</v>
      </c>
      <c r="T1053" s="5">
        <v>9.2100000000000009</v>
      </c>
      <c r="U1053" s="4">
        <v>1911.9242541000001</v>
      </c>
      <c r="V1053" s="10">
        <v>3057.0372539999998</v>
      </c>
      <c r="W1053" s="4">
        <v>1.30293159609121</v>
      </c>
      <c r="X1053" s="4">
        <v>10</v>
      </c>
      <c r="Y1053" s="4">
        <v>7.74</v>
      </c>
      <c r="Z1053" s="4">
        <v>32.202796999999997</v>
      </c>
      <c r="AA1053" s="10">
        <v>20.3176704169</v>
      </c>
      <c r="AB1053" s="10">
        <v>28.8615211055</v>
      </c>
      <c r="AC1053" s="4">
        <v>2.7432650000000001</v>
      </c>
      <c r="AD1053" s="4">
        <v>2.6749011440510002</v>
      </c>
      <c r="AE1053" s="4">
        <v>2.7266948467487002</v>
      </c>
      <c r="AF1053" s="4">
        <v>10.890112999999999</v>
      </c>
      <c r="AG1053" s="4">
        <v>10.742658496207801</v>
      </c>
      <c r="AH1053" s="4">
        <v>10.804594812663099</v>
      </c>
      <c r="AI1053" s="4">
        <v>1.1576169999999999</v>
      </c>
      <c r="AJ1053" s="4">
        <v>1.1576169999999999</v>
      </c>
    </row>
    <row r="1054" spans="1:36" x14ac:dyDescent="0.3">
      <c r="A1054" s="1" t="s">
        <v>1083</v>
      </c>
      <c r="B1054" s="2">
        <v>10875661</v>
      </c>
      <c r="C1054" s="3" t="s">
        <v>2919</v>
      </c>
      <c r="D1054" s="4">
        <v>1913.51831552</v>
      </c>
      <c r="E1054" s="3" t="s">
        <v>2925</v>
      </c>
      <c r="F1054" s="3" t="s">
        <v>3011</v>
      </c>
      <c r="G1054" s="3" t="s">
        <v>3012</v>
      </c>
      <c r="H1054" s="3" t="s">
        <v>3013</v>
      </c>
      <c r="I1054" s="3" t="s">
        <v>3470</v>
      </c>
      <c r="J1054" s="4">
        <v>-7.3422960000000002</v>
      </c>
      <c r="K1054" s="4">
        <v>7.3053889999999999</v>
      </c>
      <c r="L1054" s="5">
        <v>7.0489850000000001</v>
      </c>
      <c r="M1054" s="4">
        <v>-0.55493899999999996</v>
      </c>
      <c r="N1054" s="4">
        <v>8.8450150000000001</v>
      </c>
      <c r="O1054" s="4">
        <v>6.4974619999999996</v>
      </c>
      <c r="P1054" s="4" t="s">
        <v>2924</v>
      </c>
      <c r="Q1054" s="4">
        <v>5.7022500000000003</v>
      </c>
      <c r="R1054" s="4">
        <v>9.6960999999999995</v>
      </c>
      <c r="S1054" s="3" t="s">
        <v>4825</v>
      </c>
      <c r="T1054" s="5">
        <v>8.9600000000000009</v>
      </c>
      <c r="U1054" s="4">
        <v>1913.51831552</v>
      </c>
      <c r="V1054" s="10">
        <v>3341.5183149999998</v>
      </c>
      <c r="W1054" s="4">
        <v>0.66964285714285698</v>
      </c>
      <c r="X1054" s="5">
        <v>10.16</v>
      </c>
      <c r="Y1054" s="5">
        <v>7.13</v>
      </c>
      <c r="Z1054" s="4">
        <v>8.8450150000000001</v>
      </c>
      <c r="AA1054" s="10">
        <v>7.2462596037000004</v>
      </c>
      <c r="AB1054" s="10">
        <v>8.2504604051000001</v>
      </c>
      <c r="AC1054" s="4">
        <v>0.93442899999999995</v>
      </c>
      <c r="AD1054" s="4">
        <v>0.94008111267409999</v>
      </c>
      <c r="AE1054" s="4">
        <v>0.95254227907639999</v>
      </c>
      <c r="AF1054" s="4">
        <v>5.7022500000000003</v>
      </c>
      <c r="AG1054" s="4">
        <v>5.5553089193682004</v>
      </c>
      <c r="AH1054" s="4">
        <v>5.6683940882102997</v>
      </c>
      <c r="AI1054" s="4" t="s">
        <v>2924</v>
      </c>
      <c r="AJ1054" s="4" t="s">
        <v>2924</v>
      </c>
    </row>
    <row r="1055" spans="1:36" x14ac:dyDescent="0.3">
      <c r="A1055" s="1" t="s">
        <v>2391</v>
      </c>
      <c r="B1055" s="2">
        <v>103414</v>
      </c>
      <c r="C1055" s="3" t="s">
        <v>2935</v>
      </c>
      <c r="D1055" s="4">
        <v>1914.1815896999999</v>
      </c>
      <c r="E1055" s="3" t="s">
        <v>2930</v>
      </c>
      <c r="F1055" s="3" t="s">
        <v>2957</v>
      </c>
      <c r="G1055" s="3" t="s">
        <v>2957</v>
      </c>
      <c r="H1055" s="3" t="s">
        <v>3113</v>
      </c>
      <c r="I1055" s="3" t="s">
        <v>3446</v>
      </c>
      <c r="J1055" s="4">
        <v>17.531915000000001</v>
      </c>
      <c r="K1055" s="4">
        <v>-7.1159540000000003</v>
      </c>
      <c r="L1055" s="4">
        <v>-8.494567</v>
      </c>
      <c r="M1055" s="4">
        <v>-1.357143</v>
      </c>
      <c r="N1055" s="4">
        <v>32.570754716981099</v>
      </c>
      <c r="O1055" s="4">
        <v>26.719341629271302</v>
      </c>
      <c r="P1055" s="4">
        <v>1.3600019999999999</v>
      </c>
      <c r="Q1055" s="4">
        <v>10.143568</v>
      </c>
      <c r="R1055" s="4">
        <v>24.793236</v>
      </c>
      <c r="S1055" s="3" t="s">
        <v>6130</v>
      </c>
      <c r="T1055" s="4">
        <v>69.05</v>
      </c>
      <c r="U1055" s="4">
        <v>1914.1815896999999</v>
      </c>
      <c r="V1055" s="10">
        <v>2315.8555889999998</v>
      </c>
      <c r="W1055" s="4">
        <v>2.8964518464880502</v>
      </c>
      <c r="X1055" s="4">
        <v>78.44</v>
      </c>
      <c r="Y1055" s="4">
        <v>56.16</v>
      </c>
      <c r="Z1055" s="4">
        <v>32.540056999999997</v>
      </c>
      <c r="AA1055" s="10">
        <v>13.907351460199999</v>
      </c>
      <c r="AB1055" s="10">
        <v>21.444099378800001</v>
      </c>
      <c r="AC1055" s="4">
        <v>0.96135400000000004</v>
      </c>
      <c r="AD1055" s="4">
        <v>0.84948117856359995</v>
      </c>
      <c r="AE1055" s="4">
        <v>0.93744154347469999</v>
      </c>
      <c r="AF1055" s="4">
        <v>10.143568</v>
      </c>
      <c r="AG1055" s="4">
        <v>8.5267142452134994</v>
      </c>
      <c r="AH1055" s="4">
        <v>11.5388918236173</v>
      </c>
      <c r="AI1055" s="4">
        <v>1.3600019999999999</v>
      </c>
      <c r="AJ1055" s="4">
        <v>25.442152</v>
      </c>
    </row>
    <row r="1056" spans="1:36" x14ac:dyDescent="0.3">
      <c r="A1056" s="1" t="s">
        <v>319</v>
      </c>
      <c r="B1056" s="2">
        <v>105883072</v>
      </c>
      <c r="C1056" s="3" t="s">
        <v>2956</v>
      </c>
      <c r="D1056" s="4">
        <v>1914.5185839999999</v>
      </c>
      <c r="E1056" s="3" t="s">
        <v>2920</v>
      </c>
      <c r="F1056" s="3" t="s">
        <v>2921</v>
      </c>
      <c r="G1056" s="3" t="s">
        <v>3109</v>
      </c>
      <c r="H1056" s="3" t="s">
        <v>3109</v>
      </c>
      <c r="I1056" s="3" t="s">
        <v>3048</v>
      </c>
      <c r="J1056" s="4">
        <v>35.519126</v>
      </c>
      <c r="K1056" s="4">
        <v>33.190117999999998</v>
      </c>
      <c r="L1056" s="4">
        <v>-8.0664289999999994</v>
      </c>
      <c r="M1056" s="4">
        <v>-3.3063009999999999</v>
      </c>
      <c r="N1056" s="4" t="s">
        <v>2924</v>
      </c>
      <c r="O1056" s="4" t="s">
        <v>2934</v>
      </c>
      <c r="P1056" s="4">
        <v>17.065785999999999</v>
      </c>
      <c r="Q1056" s="4" t="s">
        <v>2924</v>
      </c>
      <c r="R1056" s="4" t="s">
        <v>2934</v>
      </c>
      <c r="S1056" s="3" t="s">
        <v>4064</v>
      </c>
      <c r="T1056" s="4">
        <v>62</v>
      </c>
      <c r="U1056" s="4">
        <v>1914.5185839999999</v>
      </c>
      <c r="V1056" s="10">
        <v>1827.247584</v>
      </c>
      <c r="W1056" s="4">
        <v>0</v>
      </c>
      <c r="X1056" s="4">
        <v>86.53</v>
      </c>
      <c r="Y1056" s="4">
        <v>31.004999999999999</v>
      </c>
      <c r="Z1056" s="4" t="s">
        <v>2924</v>
      </c>
      <c r="AA1056" s="10" t="s">
        <v>2924</v>
      </c>
      <c r="AB1056" s="10" t="s">
        <v>2924</v>
      </c>
      <c r="AC1056" s="4" t="s">
        <v>2934</v>
      </c>
      <c r="AD1056" s="4" t="s">
        <v>2934</v>
      </c>
      <c r="AE1056" s="4" t="s">
        <v>2934</v>
      </c>
      <c r="AF1056" s="4" t="s">
        <v>2924</v>
      </c>
      <c r="AG1056" s="4" t="s">
        <v>2934</v>
      </c>
      <c r="AH1056" s="4" t="s">
        <v>2934</v>
      </c>
      <c r="AI1056" s="4">
        <v>17.065785999999999</v>
      </c>
      <c r="AJ1056" s="4">
        <v>17.065785999999999</v>
      </c>
    </row>
    <row r="1057" spans="1:36" x14ac:dyDescent="0.3">
      <c r="A1057" s="1" t="s">
        <v>2499</v>
      </c>
      <c r="B1057" s="2">
        <v>4911224</v>
      </c>
      <c r="C1057" s="3" t="s">
        <v>2919</v>
      </c>
      <c r="D1057" s="4">
        <v>1925.51359548</v>
      </c>
      <c r="E1057" s="3" t="s">
        <v>3006</v>
      </c>
      <c r="F1057" s="3" t="s">
        <v>3070</v>
      </c>
      <c r="G1057" s="3" t="s">
        <v>3070</v>
      </c>
      <c r="H1057" s="3" t="s">
        <v>3620</v>
      </c>
      <c r="I1057" s="3" t="s">
        <v>3621</v>
      </c>
      <c r="J1057" s="4">
        <v>65.409446000000003</v>
      </c>
      <c r="K1057" s="4">
        <v>16.459330000000001</v>
      </c>
      <c r="L1057" s="4">
        <v>9.2459609999999994</v>
      </c>
      <c r="M1057" s="4">
        <v>0.70335099999999995</v>
      </c>
      <c r="N1057" s="4">
        <v>43.698383999999997</v>
      </c>
      <c r="O1057" s="4">
        <v>31.630928999999998</v>
      </c>
      <c r="P1057" s="4">
        <v>4.0085639999999998</v>
      </c>
      <c r="Q1057" s="4">
        <v>11.546519999999999</v>
      </c>
      <c r="R1057" s="4">
        <v>43.170090000000002</v>
      </c>
      <c r="S1057" s="3" t="s">
        <v>6237</v>
      </c>
      <c r="T1057" s="4">
        <v>48.68</v>
      </c>
      <c r="U1057" s="4">
        <v>1925.51359548</v>
      </c>
      <c r="V1057" s="10">
        <v>2804.1185949999999</v>
      </c>
      <c r="W1057" s="4">
        <v>0</v>
      </c>
      <c r="X1057" s="4">
        <v>49.78</v>
      </c>
      <c r="Y1057" s="4">
        <v>27.6355</v>
      </c>
      <c r="Z1057" s="4">
        <v>43.698383999999997</v>
      </c>
      <c r="AA1057" s="10">
        <v>30.2397813392</v>
      </c>
      <c r="AB1057" s="10">
        <v>34.428861400400002</v>
      </c>
      <c r="AC1057" s="4">
        <v>0.75560000000000005</v>
      </c>
      <c r="AD1057" s="4">
        <v>0.71154731422039996</v>
      </c>
      <c r="AE1057" s="4">
        <v>0.74512166439960004</v>
      </c>
      <c r="AF1057" s="4">
        <v>11.546519999999999</v>
      </c>
      <c r="AG1057" s="4">
        <v>12.070085296253399</v>
      </c>
      <c r="AH1057" s="4">
        <v>13.048182400849599</v>
      </c>
      <c r="AI1057" s="4">
        <v>4.0085639999999998</v>
      </c>
      <c r="AJ1057" s="4" t="s">
        <v>2924</v>
      </c>
    </row>
    <row r="1058" spans="1:36" x14ac:dyDescent="0.3">
      <c r="A1058" s="1" t="s">
        <v>1240</v>
      </c>
      <c r="B1058" s="2">
        <v>8685694</v>
      </c>
      <c r="C1058" s="3" t="s">
        <v>2940</v>
      </c>
      <c r="D1058" s="4">
        <v>1926.5919274</v>
      </c>
      <c r="E1058" s="3" t="s">
        <v>2936</v>
      </c>
      <c r="F1058" s="3" t="s">
        <v>2937</v>
      </c>
      <c r="G1058" s="3" t="s">
        <v>3044</v>
      </c>
      <c r="H1058" s="3" t="s">
        <v>3066</v>
      </c>
      <c r="I1058" s="3" t="s">
        <v>3503</v>
      </c>
      <c r="J1058" s="4">
        <v>6.4060800000000002</v>
      </c>
      <c r="K1058" s="4">
        <v>-7.5471700000000004</v>
      </c>
      <c r="L1058" s="4">
        <v>-13.043478</v>
      </c>
      <c r="M1058" s="4">
        <v>-1.6064259999999999</v>
      </c>
      <c r="N1058" s="4">
        <v>251.282051</v>
      </c>
      <c r="O1058" s="4">
        <v>14.871017</v>
      </c>
      <c r="P1058" s="4">
        <v>1.630344</v>
      </c>
      <c r="Q1058" s="4">
        <v>11.003811000000001</v>
      </c>
      <c r="R1058" s="4">
        <v>19.091943000000001</v>
      </c>
      <c r="S1058" s="3" t="s">
        <v>4982</v>
      </c>
      <c r="T1058" s="5">
        <v>9.8000000000000007</v>
      </c>
      <c r="U1058" s="4">
        <v>1926.5919274</v>
      </c>
      <c r="V1058" s="10">
        <v>2702.3929269999999</v>
      </c>
      <c r="W1058" s="4">
        <v>0</v>
      </c>
      <c r="X1058" s="5">
        <v>12.08</v>
      </c>
      <c r="Y1058" s="5">
        <v>8.4250000000000007</v>
      </c>
      <c r="Z1058" s="4">
        <v>251.282051</v>
      </c>
      <c r="AA1058" s="10">
        <v>17.792302106000001</v>
      </c>
      <c r="AB1058" s="10">
        <v>18.773946360099998</v>
      </c>
      <c r="AC1058" s="4">
        <v>1.8373109999999999</v>
      </c>
      <c r="AD1058" s="4">
        <v>1.7662285594886</v>
      </c>
      <c r="AE1058" s="4">
        <v>1.8343782159740001</v>
      </c>
      <c r="AF1058" s="4">
        <v>11.003811000000001</v>
      </c>
      <c r="AG1058" s="4">
        <v>10.317981783888399</v>
      </c>
      <c r="AH1058" s="4">
        <v>10.807410225954801</v>
      </c>
      <c r="AI1058" s="4">
        <v>1.630344</v>
      </c>
      <c r="AJ1058" s="4" t="s">
        <v>2924</v>
      </c>
    </row>
    <row r="1059" spans="1:36" x14ac:dyDescent="0.3">
      <c r="A1059" s="1" t="s">
        <v>1314</v>
      </c>
      <c r="B1059" s="2">
        <v>4835257</v>
      </c>
      <c r="C1059" s="3" t="s">
        <v>2935</v>
      </c>
      <c r="D1059" s="4">
        <v>1929.6811456299999</v>
      </c>
      <c r="E1059" s="3" t="s">
        <v>2976</v>
      </c>
      <c r="F1059" s="3" t="s">
        <v>2977</v>
      </c>
      <c r="G1059" s="3" t="s">
        <v>3137</v>
      </c>
      <c r="H1059" s="3" t="s">
        <v>3137</v>
      </c>
      <c r="I1059" s="3" t="s">
        <v>3383</v>
      </c>
      <c r="J1059" s="4">
        <v>-32.443959999999997</v>
      </c>
      <c r="K1059" s="4">
        <v>-49.852746000000003</v>
      </c>
      <c r="L1059" s="4">
        <v>-37.611065000000004</v>
      </c>
      <c r="M1059" s="4">
        <v>-7.5346190000000002</v>
      </c>
      <c r="N1059" s="4">
        <v>12.119217081850501</v>
      </c>
      <c r="O1059" s="4">
        <v>7.228059</v>
      </c>
      <c r="P1059" s="4">
        <v>1.0035210000000001</v>
      </c>
      <c r="Q1059" s="4">
        <v>8.5401120000000006</v>
      </c>
      <c r="R1059" s="4">
        <v>11.249468</v>
      </c>
      <c r="S1059" s="3" t="s">
        <v>5056</v>
      </c>
      <c r="T1059" s="5">
        <v>68.11</v>
      </c>
      <c r="U1059" s="4">
        <v>1929.6811456299999</v>
      </c>
      <c r="V1059" s="10">
        <v>2104.8471450000002</v>
      </c>
      <c r="W1059" s="4">
        <v>11.158420202613399</v>
      </c>
      <c r="X1059" s="4">
        <v>138.35</v>
      </c>
      <c r="Y1059" s="4">
        <v>67.66</v>
      </c>
      <c r="Z1059" s="4">
        <v>12.147316</v>
      </c>
      <c r="AA1059" s="10">
        <v>13.992809450399999</v>
      </c>
      <c r="AB1059" s="10">
        <v>12.378009995399999</v>
      </c>
      <c r="AC1059" s="4">
        <v>6.7695429999999996</v>
      </c>
      <c r="AD1059" s="4">
        <v>7.1719437208564996</v>
      </c>
      <c r="AE1059" s="4">
        <v>6.8525040493751996</v>
      </c>
      <c r="AF1059" s="4">
        <v>8.5401120000000006</v>
      </c>
      <c r="AG1059" s="4">
        <v>8.8378427589507993</v>
      </c>
      <c r="AH1059" s="4">
        <v>8.5865165378935995</v>
      </c>
      <c r="AI1059" s="4">
        <v>1.0035210000000001</v>
      </c>
      <c r="AJ1059" s="4">
        <v>1.0075000000000001</v>
      </c>
    </row>
    <row r="1060" spans="1:36" x14ac:dyDescent="0.3">
      <c r="A1060" s="1" t="s">
        <v>2340</v>
      </c>
      <c r="B1060" s="2">
        <v>4810426</v>
      </c>
      <c r="C1060" s="3" t="s">
        <v>2956</v>
      </c>
      <c r="D1060" s="4">
        <v>1932.52330224</v>
      </c>
      <c r="E1060" s="3" t="s">
        <v>2920</v>
      </c>
      <c r="F1060" s="3" t="s">
        <v>2921</v>
      </c>
      <c r="G1060" s="3" t="s">
        <v>2941</v>
      </c>
      <c r="H1060" s="3" t="s">
        <v>2941</v>
      </c>
      <c r="I1060" s="3" t="s">
        <v>2942</v>
      </c>
      <c r="J1060" s="4">
        <v>11.354037</v>
      </c>
      <c r="K1060" s="4">
        <v>-8.7726439999999997</v>
      </c>
      <c r="L1060" s="4">
        <v>-19.734957000000001</v>
      </c>
      <c r="M1060" s="4">
        <v>-0.79681299999999999</v>
      </c>
      <c r="N1060" s="4" t="s">
        <v>2924</v>
      </c>
      <c r="O1060" s="4" t="s">
        <v>2924</v>
      </c>
      <c r="P1060" s="4">
        <v>6.9488370000000002</v>
      </c>
      <c r="Q1060" s="4" t="s">
        <v>2924</v>
      </c>
      <c r="R1060" s="4" t="s">
        <v>2924</v>
      </c>
      <c r="S1060" s="3" t="s">
        <v>6079</v>
      </c>
      <c r="T1060" s="4">
        <v>44.82</v>
      </c>
      <c r="U1060" s="4">
        <v>1932.52330224</v>
      </c>
      <c r="V1060" s="10">
        <v>1650.8313020000001</v>
      </c>
      <c r="W1060" s="4">
        <v>0</v>
      </c>
      <c r="X1060" s="4">
        <v>60.92</v>
      </c>
      <c r="Y1060" s="4">
        <v>35.700000000000003</v>
      </c>
      <c r="Z1060" s="4" t="s">
        <v>2924</v>
      </c>
      <c r="AA1060" s="10" t="s">
        <v>2924</v>
      </c>
      <c r="AB1060" s="10" t="s">
        <v>2924</v>
      </c>
      <c r="AC1060" s="4" t="s">
        <v>2934</v>
      </c>
      <c r="AD1060" s="4">
        <v>120.8913113397532</v>
      </c>
      <c r="AE1060" s="4" t="s">
        <v>2934</v>
      </c>
      <c r="AF1060" s="4" t="s">
        <v>2924</v>
      </c>
      <c r="AG1060" s="4" t="s">
        <v>2934</v>
      </c>
      <c r="AH1060" s="4" t="s">
        <v>2934</v>
      </c>
      <c r="AI1060" s="4">
        <v>6.9488370000000002</v>
      </c>
      <c r="AJ1060" s="4">
        <v>7.1460460000000001</v>
      </c>
    </row>
    <row r="1061" spans="1:36" x14ac:dyDescent="0.3">
      <c r="A1061" s="1" t="s">
        <v>1293</v>
      </c>
      <c r="B1061" s="2">
        <v>5298533</v>
      </c>
      <c r="C1061" s="3" t="s">
        <v>2919</v>
      </c>
      <c r="D1061" s="4">
        <v>1937.19100288</v>
      </c>
      <c r="E1061" s="3" t="s">
        <v>2920</v>
      </c>
      <c r="F1061" s="3" t="s">
        <v>2921</v>
      </c>
      <c r="G1061" s="3" t="s">
        <v>2941</v>
      </c>
      <c r="H1061" s="3" t="s">
        <v>2941</v>
      </c>
      <c r="I1061" s="3" t="s">
        <v>2942</v>
      </c>
      <c r="J1061" s="4">
        <v>-44.621513999999998</v>
      </c>
      <c r="K1061" s="4">
        <v>-29.262087000000001</v>
      </c>
      <c r="L1061" s="4">
        <v>-45.490195999999997</v>
      </c>
      <c r="M1061" s="4">
        <v>6.1068699999999998</v>
      </c>
      <c r="N1061" s="4" t="s">
        <v>2924</v>
      </c>
      <c r="O1061" s="4" t="s">
        <v>2924</v>
      </c>
      <c r="P1061" s="4" t="s">
        <v>2924</v>
      </c>
      <c r="Q1061" s="4" t="s">
        <v>2924</v>
      </c>
      <c r="R1061" s="4" t="s">
        <v>2924</v>
      </c>
      <c r="S1061" s="3" t="s">
        <v>5035</v>
      </c>
      <c r="T1061" s="5">
        <v>2.78</v>
      </c>
      <c r="U1061" s="4">
        <v>1937.19100288</v>
      </c>
      <c r="V1061" s="10">
        <v>2826.5420020000001</v>
      </c>
      <c r="W1061" s="4">
        <v>0</v>
      </c>
      <c r="X1061" s="4">
        <v>10.53</v>
      </c>
      <c r="Y1061" s="5">
        <v>2.5</v>
      </c>
      <c r="Z1061" s="4" t="s">
        <v>2924</v>
      </c>
      <c r="AA1061" s="10" t="s">
        <v>2924</v>
      </c>
      <c r="AB1061" s="10" t="s">
        <v>2924</v>
      </c>
      <c r="AC1061" s="4" t="s">
        <v>2924</v>
      </c>
      <c r="AD1061" s="4">
        <v>29.246342342155899</v>
      </c>
      <c r="AE1061" s="4">
        <v>118.1599017278722</v>
      </c>
      <c r="AF1061" s="4" t="s">
        <v>2924</v>
      </c>
      <c r="AG1061" s="4" t="s">
        <v>2934</v>
      </c>
      <c r="AH1061" s="4" t="s">
        <v>2934</v>
      </c>
      <c r="AI1061" s="4" t="s">
        <v>2924</v>
      </c>
      <c r="AJ1061" s="4" t="s">
        <v>2924</v>
      </c>
    </row>
    <row r="1062" spans="1:36" x14ac:dyDescent="0.3">
      <c r="A1062" s="1" t="s">
        <v>201</v>
      </c>
      <c r="B1062" s="2">
        <v>4212815</v>
      </c>
      <c r="C1062" s="3" t="s">
        <v>2935</v>
      </c>
      <c r="D1062" s="4">
        <v>1940.5628322</v>
      </c>
      <c r="E1062" s="3" t="s">
        <v>2936</v>
      </c>
      <c r="F1062" s="3" t="s">
        <v>2937</v>
      </c>
      <c r="G1062" s="3" t="s">
        <v>3035</v>
      </c>
      <c r="H1062" s="3" t="s">
        <v>3035</v>
      </c>
      <c r="I1062" s="3" t="s">
        <v>3036</v>
      </c>
      <c r="J1062" s="4">
        <v>205.51399900000001</v>
      </c>
      <c r="K1062" s="4">
        <v>42.337947</v>
      </c>
      <c r="L1062" s="4">
        <v>-7.8039339999999999</v>
      </c>
      <c r="M1062" s="4">
        <v>2.5981480000000001</v>
      </c>
      <c r="N1062" s="4">
        <v>29.737881999999999</v>
      </c>
      <c r="O1062" s="4">
        <v>13.493487</v>
      </c>
      <c r="P1062" s="4">
        <v>5.9011719999999999</v>
      </c>
      <c r="Q1062" s="4">
        <v>19.227501</v>
      </c>
      <c r="R1062" s="4">
        <v>13.104386999999999</v>
      </c>
      <c r="S1062" s="3" t="s">
        <v>3948</v>
      </c>
      <c r="T1062" s="4">
        <v>142.94999999999999</v>
      </c>
      <c r="U1062" s="4">
        <v>1940.5628322</v>
      </c>
      <c r="V1062" s="10">
        <v>1436.9288320000001</v>
      </c>
      <c r="W1062" s="4">
        <v>1.04931794333683</v>
      </c>
      <c r="X1062" s="4">
        <v>165.33</v>
      </c>
      <c r="Y1062" s="4">
        <v>43.44</v>
      </c>
      <c r="Z1062" s="4">
        <v>29.737881999999999</v>
      </c>
      <c r="AA1062" s="10">
        <v>29.626943005099999</v>
      </c>
      <c r="AB1062" s="10">
        <v>28.2789317507</v>
      </c>
      <c r="AC1062" s="4">
        <v>1.7822169999999999</v>
      </c>
      <c r="AD1062" s="4">
        <v>1.7525659617025999</v>
      </c>
      <c r="AE1062" s="4">
        <v>1.7122602859867</v>
      </c>
      <c r="AF1062" s="4">
        <v>19.227501</v>
      </c>
      <c r="AG1062" s="4">
        <v>14.8904542176166</v>
      </c>
      <c r="AH1062" s="4">
        <v>15.125566652631599</v>
      </c>
      <c r="AI1062" s="4">
        <v>5.9011719999999999</v>
      </c>
      <c r="AJ1062" s="4">
        <v>6.4927099999999998</v>
      </c>
    </row>
    <row r="1063" spans="1:36" x14ac:dyDescent="0.3">
      <c r="A1063" s="1" t="s">
        <v>2516</v>
      </c>
      <c r="B1063" s="2">
        <v>4989049</v>
      </c>
      <c r="C1063" s="3" t="s">
        <v>2935</v>
      </c>
      <c r="D1063" s="4">
        <v>1945.2093150999999</v>
      </c>
      <c r="E1063" s="3" t="s">
        <v>2936</v>
      </c>
      <c r="F1063" s="3" t="s">
        <v>2937</v>
      </c>
      <c r="G1063" s="3" t="s">
        <v>3044</v>
      </c>
      <c r="H1063" s="3" t="s">
        <v>3099</v>
      </c>
      <c r="I1063" s="3" t="s">
        <v>3685</v>
      </c>
      <c r="J1063" s="4">
        <v>40.402897000000003</v>
      </c>
      <c r="K1063" s="4">
        <v>23.960830999999999</v>
      </c>
      <c r="L1063" s="4">
        <v>-8.9133630000000004</v>
      </c>
      <c r="M1063" s="4">
        <v>-0.51323200000000002</v>
      </c>
      <c r="N1063" s="4">
        <v>12.501008000000001</v>
      </c>
      <c r="O1063" s="4" t="s">
        <v>2924</v>
      </c>
      <c r="P1063" s="4">
        <v>1.403457</v>
      </c>
      <c r="Q1063" s="4">
        <v>7.7670750000000002</v>
      </c>
      <c r="R1063" s="4">
        <v>122.26709700000001</v>
      </c>
      <c r="S1063" s="3" t="s">
        <v>6254</v>
      </c>
      <c r="T1063" s="4">
        <v>62.03</v>
      </c>
      <c r="U1063" s="4">
        <v>1945.2093150999999</v>
      </c>
      <c r="V1063" s="10">
        <v>3597.7093150000001</v>
      </c>
      <c r="W1063" s="4">
        <v>1.93454779945188</v>
      </c>
      <c r="X1063" s="4">
        <v>69.12</v>
      </c>
      <c r="Y1063" s="4">
        <v>41.4</v>
      </c>
      <c r="Z1063" s="4">
        <v>12.501008000000001</v>
      </c>
      <c r="AA1063" s="10">
        <v>12.468341708500001</v>
      </c>
      <c r="AB1063" s="10">
        <v>12.468341708500001</v>
      </c>
      <c r="AC1063" s="4">
        <v>1.0149550000000001</v>
      </c>
      <c r="AD1063" s="4">
        <v>1.0152688439161</v>
      </c>
      <c r="AE1063" s="4">
        <v>1.0152688439161</v>
      </c>
      <c r="AF1063" s="4">
        <v>7.7670750000000002</v>
      </c>
      <c r="AG1063" s="4">
        <v>7.7970311608019003</v>
      </c>
      <c r="AH1063" s="4">
        <v>7.7970311608019003</v>
      </c>
      <c r="AI1063" s="4">
        <v>1.403457</v>
      </c>
      <c r="AJ1063" s="4">
        <v>1.5911249999999999</v>
      </c>
    </row>
    <row r="1064" spans="1:36" x14ac:dyDescent="0.3">
      <c r="A1064" s="1" t="s">
        <v>892</v>
      </c>
      <c r="B1064" s="2">
        <v>107320</v>
      </c>
      <c r="C1064" s="3" t="s">
        <v>2919</v>
      </c>
      <c r="D1064" s="4">
        <v>1950.0622364999999</v>
      </c>
      <c r="E1064" s="3" t="s">
        <v>2945</v>
      </c>
      <c r="F1064" s="3" t="s">
        <v>3021</v>
      </c>
      <c r="G1064" s="3" t="s">
        <v>3027</v>
      </c>
      <c r="H1064" s="3" t="s">
        <v>3184</v>
      </c>
      <c r="I1064" s="3" t="s">
        <v>3319</v>
      </c>
      <c r="J1064" s="4">
        <v>-7.9408820000000002</v>
      </c>
      <c r="K1064" s="4">
        <v>-25.622343999999998</v>
      </c>
      <c r="L1064" s="4">
        <v>-9.0459099999999992</v>
      </c>
      <c r="M1064" s="4">
        <v>-0.67567600000000005</v>
      </c>
      <c r="N1064" s="4">
        <v>18.233688999999998</v>
      </c>
      <c r="O1064" s="4">
        <v>6.3630849999999999</v>
      </c>
      <c r="P1064" s="4">
        <v>2.058824</v>
      </c>
      <c r="Q1064" s="4">
        <v>10.78454</v>
      </c>
      <c r="R1064" s="4">
        <v>6.1645440000000002</v>
      </c>
      <c r="S1064" s="3" t="s">
        <v>4635</v>
      </c>
      <c r="T1064" s="4">
        <v>73.5</v>
      </c>
      <c r="U1064" s="4">
        <v>1950.0622364999999</v>
      </c>
      <c r="V1064" s="10">
        <v>1916.887236</v>
      </c>
      <c r="W1064" s="4">
        <v>0</v>
      </c>
      <c r="X1064" s="4">
        <v>106.98</v>
      </c>
      <c r="Y1064" s="4">
        <v>56.33</v>
      </c>
      <c r="Z1064" s="4">
        <v>18.233688999999998</v>
      </c>
      <c r="AA1064" s="10">
        <v>13.691485200100001</v>
      </c>
      <c r="AB1064" s="10">
        <v>14.6123260437</v>
      </c>
      <c r="AC1064" s="4">
        <v>0.90281800000000001</v>
      </c>
      <c r="AD1064" s="4">
        <v>0.81791840619669998</v>
      </c>
      <c r="AE1064" s="4">
        <v>0.86179347929689998</v>
      </c>
      <c r="AF1064" s="4">
        <v>10.78454</v>
      </c>
      <c r="AG1064" s="4">
        <v>9.4754682946119999</v>
      </c>
      <c r="AH1064" s="4">
        <v>9.8723804451093002</v>
      </c>
      <c r="AI1064" s="4">
        <v>2.058824</v>
      </c>
      <c r="AJ1064" s="4">
        <v>3.0013480000000001</v>
      </c>
    </row>
    <row r="1065" spans="1:36" x14ac:dyDescent="0.3">
      <c r="A1065" s="1" t="s">
        <v>2213</v>
      </c>
      <c r="B1065" s="2">
        <v>4963895</v>
      </c>
      <c r="C1065" s="3" t="s">
        <v>2935</v>
      </c>
      <c r="D1065" s="4">
        <v>1950.4014176400001</v>
      </c>
      <c r="E1065" s="3" t="s">
        <v>2945</v>
      </c>
      <c r="F1065" s="3" t="s">
        <v>3021</v>
      </c>
      <c r="G1065" s="3" t="s">
        <v>3027</v>
      </c>
      <c r="H1065" s="3" t="s">
        <v>3140</v>
      </c>
      <c r="I1065" s="3" t="s">
        <v>3234</v>
      </c>
      <c r="J1065" s="4">
        <v>-20.860150000000001</v>
      </c>
      <c r="K1065" s="4">
        <v>-5.1886789999999996</v>
      </c>
      <c r="L1065" s="4">
        <v>1.534875</v>
      </c>
      <c r="M1065" s="4">
        <v>4.5722860000000001</v>
      </c>
      <c r="N1065" s="4">
        <v>39.102131999999997</v>
      </c>
      <c r="O1065" s="4">
        <v>19.041720000000002</v>
      </c>
      <c r="P1065" s="4">
        <v>1.494637</v>
      </c>
      <c r="Q1065" s="4">
        <v>22.663384000000001</v>
      </c>
      <c r="R1065" s="4">
        <v>24.405280999999999</v>
      </c>
      <c r="S1065" s="3" t="s">
        <v>5952</v>
      </c>
      <c r="T1065" s="4">
        <v>104.52</v>
      </c>
      <c r="U1065" s="4">
        <v>1950.4014176400001</v>
      </c>
      <c r="V1065" s="10">
        <v>1831.201417</v>
      </c>
      <c r="W1065" s="4">
        <v>0</v>
      </c>
      <c r="X1065" s="4">
        <v>134.47</v>
      </c>
      <c r="Y1065" s="4">
        <v>96.1</v>
      </c>
      <c r="Z1065" s="4">
        <v>39.102131999999997</v>
      </c>
      <c r="AA1065" s="10">
        <v>35.370558375599998</v>
      </c>
      <c r="AB1065" s="10">
        <v>38.855018587300002</v>
      </c>
      <c r="AC1065" s="4">
        <v>2.1735329999999999</v>
      </c>
      <c r="AD1065" s="4">
        <v>2.2297734149163002</v>
      </c>
      <c r="AE1065" s="4">
        <v>2.2071975134092998</v>
      </c>
      <c r="AF1065" s="4">
        <v>22.663384000000001</v>
      </c>
      <c r="AG1065" s="4">
        <v>14.094296070810101</v>
      </c>
      <c r="AH1065" s="4">
        <v>15.637928411614</v>
      </c>
      <c r="AI1065" s="4">
        <v>1.494637</v>
      </c>
      <c r="AJ1065" s="4">
        <v>2.378644</v>
      </c>
    </row>
    <row r="1066" spans="1:36" x14ac:dyDescent="0.3">
      <c r="A1066" s="1" t="s">
        <v>1201</v>
      </c>
      <c r="B1066" s="2">
        <v>22795304</v>
      </c>
      <c r="C1066" s="3" t="s">
        <v>2940</v>
      </c>
      <c r="D1066" s="4">
        <v>1950.4703574</v>
      </c>
      <c r="E1066" s="3" t="s">
        <v>2920</v>
      </c>
      <c r="F1066" s="3" t="s">
        <v>2921</v>
      </c>
      <c r="G1066" s="3" t="s">
        <v>3109</v>
      </c>
      <c r="H1066" s="3" t="s">
        <v>3109</v>
      </c>
      <c r="I1066" s="3" t="s">
        <v>3048</v>
      </c>
      <c r="J1066" s="4">
        <v>5.8823530000000002</v>
      </c>
      <c r="K1066" s="4">
        <v>-12.599029</v>
      </c>
      <c r="L1066" s="4">
        <v>-4.3356640000000004</v>
      </c>
      <c r="M1066" s="4">
        <v>-0.233372</v>
      </c>
      <c r="N1066" s="4">
        <v>16.239315999999999</v>
      </c>
      <c r="O1066" s="5">
        <v>10.047003999999999</v>
      </c>
      <c r="P1066" s="4">
        <v>3.2680359999999999</v>
      </c>
      <c r="Q1066" s="4">
        <v>8.5533920000000006</v>
      </c>
      <c r="R1066" s="4">
        <v>9.6254270000000002</v>
      </c>
      <c r="S1066" s="3" t="s">
        <v>4943</v>
      </c>
      <c r="T1066" s="4">
        <v>34.200000000000003</v>
      </c>
      <c r="U1066" s="4">
        <v>1950.4703574</v>
      </c>
      <c r="V1066" s="10">
        <v>1725.236357</v>
      </c>
      <c r="W1066" s="4">
        <v>0</v>
      </c>
      <c r="X1066" s="4">
        <v>41.61</v>
      </c>
      <c r="Y1066" s="4">
        <v>28.14</v>
      </c>
      <c r="Z1066" s="4">
        <v>16.239315999999999</v>
      </c>
      <c r="AA1066" s="10">
        <v>11.751769637800001</v>
      </c>
      <c r="AB1066" s="10">
        <v>14.7673494766</v>
      </c>
      <c r="AC1066" s="4">
        <v>2.5301209999999998</v>
      </c>
      <c r="AD1066" s="4">
        <v>2.1366500295002999</v>
      </c>
      <c r="AE1066" s="4">
        <v>2.4229011818556998</v>
      </c>
      <c r="AF1066" s="4">
        <v>8.5533920000000006</v>
      </c>
      <c r="AG1066" s="4">
        <v>6.0640996731107002</v>
      </c>
      <c r="AH1066" s="4">
        <v>7.5469656911636003</v>
      </c>
      <c r="AI1066" s="4">
        <v>3.2680359999999999</v>
      </c>
      <c r="AJ1066" s="4">
        <v>4.0840699999999996</v>
      </c>
    </row>
    <row r="1067" spans="1:36" x14ac:dyDescent="0.3">
      <c r="A1067" s="1" t="s">
        <v>501</v>
      </c>
      <c r="B1067" s="2">
        <v>4436011</v>
      </c>
      <c r="C1067" s="3" t="s">
        <v>2935</v>
      </c>
      <c r="D1067" s="4">
        <v>1961.5926460200001</v>
      </c>
      <c r="E1067" s="3" t="s">
        <v>2925</v>
      </c>
      <c r="F1067" s="3" t="s">
        <v>2996</v>
      </c>
      <c r="G1067" s="3" t="s">
        <v>3120</v>
      </c>
      <c r="H1067" s="3" t="s">
        <v>3121</v>
      </c>
      <c r="I1067" s="3" t="s">
        <v>3305</v>
      </c>
      <c r="J1067" s="4">
        <v>-27.320069</v>
      </c>
      <c r="K1067" s="4">
        <v>-18.346834999999999</v>
      </c>
      <c r="L1067" s="4">
        <v>-1.054354</v>
      </c>
      <c r="M1067" s="4">
        <v>-2.1746949999999998</v>
      </c>
      <c r="N1067" s="4">
        <v>8.5973780000000009</v>
      </c>
      <c r="O1067" s="4">
        <v>7.0006430000000002</v>
      </c>
      <c r="P1067" s="4">
        <v>2.3652880000000001</v>
      </c>
      <c r="Q1067" s="4">
        <v>4.8471250000000001</v>
      </c>
      <c r="R1067" s="4">
        <v>11.934805000000001</v>
      </c>
      <c r="S1067" s="3" t="s">
        <v>4244</v>
      </c>
      <c r="T1067" s="4">
        <v>54.43</v>
      </c>
      <c r="U1067" s="4">
        <v>1961.5926460200001</v>
      </c>
      <c r="V1067" s="10">
        <v>2880.739646</v>
      </c>
      <c r="W1067" s="4">
        <v>5.8791107844938502</v>
      </c>
      <c r="X1067" s="4">
        <v>88.03</v>
      </c>
      <c r="Y1067" s="4">
        <v>50.27</v>
      </c>
      <c r="Z1067" s="4">
        <v>8.5973780000000009</v>
      </c>
      <c r="AA1067" s="10">
        <v>11.0916389868</v>
      </c>
      <c r="AB1067" s="10">
        <v>10.2510306589</v>
      </c>
      <c r="AC1067" s="5">
        <v>1.013541</v>
      </c>
      <c r="AD1067" s="4">
        <v>1.0275848702721999</v>
      </c>
      <c r="AE1067" s="4">
        <v>1.0220501349580999</v>
      </c>
      <c r="AF1067" s="4">
        <v>4.8471250000000001</v>
      </c>
      <c r="AG1067" s="4">
        <v>9.4783995554192995</v>
      </c>
      <c r="AH1067" s="4">
        <v>8.6721799321167001</v>
      </c>
      <c r="AI1067" s="4">
        <v>2.3652880000000001</v>
      </c>
      <c r="AJ1067" s="4">
        <v>6.5943779999999999</v>
      </c>
    </row>
    <row r="1068" spans="1:36" x14ac:dyDescent="0.3">
      <c r="A1068" s="1" t="s">
        <v>964</v>
      </c>
      <c r="B1068" s="2">
        <v>4599461</v>
      </c>
      <c r="C1068" s="3" t="s">
        <v>2935</v>
      </c>
      <c r="D1068" s="4">
        <v>1967.50125243</v>
      </c>
      <c r="E1068" s="3" t="s">
        <v>2930</v>
      </c>
      <c r="F1068" s="3" t="s">
        <v>2957</v>
      </c>
      <c r="G1068" s="3" t="s">
        <v>2957</v>
      </c>
      <c r="H1068" s="3" t="s">
        <v>3113</v>
      </c>
      <c r="I1068" s="3" t="s">
        <v>3125</v>
      </c>
      <c r="J1068" s="4">
        <v>38.989739999999998</v>
      </c>
      <c r="K1068" s="4">
        <v>-3.347969</v>
      </c>
      <c r="L1068" s="4">
        <v>-14.762827</v>
      </c>
      <c r="M1068" s="4">
        <v>-1.89415</v>
      </c>
      <c r="N1068" s="4">
        <v>4.4469696969696999</v>
      </c>
      <c r="O1068" s="4">
        <v>2.9990559239398702</v>
      </c>
      <c r="P1068" s="4">
        <v>0.74745300000000003</v>
      </c>
      <c r="Q1068" s="4">
        <v>3.7319490000000002</v>
      </c>
      <c r="R1068" s="4">
        <v>9.5932200000000005</v>
      </c>
      <c r="S1068" s="3" t="s">
        <v>4706</v>
      </c>
      <c r="T1068" s="4">
        <v>17.61</v>
      </c>
      <c r="U1068" s="4">
        <v>1967.50125243</v>
      </c>
      <c r="V1068" s="10">
        <v>1667.9012520000001</v>
      </c>
      <c r="W1068" s="4">
        <v>2.27143668370244</v>
      </c>
      <c r="X1068" s="4">
        <v>21.32</v>
      </c>
      <c r="Y1068" s="4">
        <v>11.8</v>
      </c>
      <c r="Z1068" s="4">
        <v>4.4458469999999997</v>
      </c>
      <c r="AA1068" s="10">
        <v>5.2349950949000004</v>
      </c>
      <c r="AB1068" s="10">
        <v>5.8836500680999997</v>
      </c>
      <c r="AC1068" s="4">
        <v>0.72520600000000002</v>
      </c>
      <c r="AD1068" s="4">
        <v>0.61667080097189997</v>
      </c>
      <c r="AE1068" s="4">
        <v>0.7031311461616</v>
      </c>
      <c r="AF1068" s="4">
        <v>3.7319490000000002</v>
      </c>
      <c r="AG1068" s="4" t="s">
        <v>2934</v>
      </c>
      <c r="AH1068" s="4" t="s">
        <v>2934</v>
      </c>
      <c r="AI1068" s="4">
        <v>0.74745300000000003</v>
      </c>
      <c r="AJ1068" s="4">
        <v>0.74745300000000003</v>
      </c>
    </row>
    <row r="1069" spans="1:36" x14ac:dyDescent="0.3">
      <c r="A1069" s="1" t="s">
        <v>2804</v>
      </c>
      <c r="B1069" s="2">
        <v>4811305</v>
      </c>
      <c r="C1069" s="3" t="s">
        <v>2940</v>
      </c>
      <c r="D1069" s="4">
        <v>1967.5050329999999</v>
      </c>
      <c r="E1069" s="3" t="s">
        <v>2920</v>
      </c>
      <c r="F1069" s="3" t="s">
        <v>2921</v>
      </c>
      <c r="G1069" s="3" t="s">
        <v>3109</v>
      </c>
      <c r="H1069" s="3" t="s">
        <v>3109</v>
      </c>
      <c r="I1069" s="3" t="s">
        <v>3048</v>
      </c>
      <c r="J1069" s="4">
        <v>155.44554500000001</v>
      </c>
      <c r="K1069" s="4">
        <v>55.609167999999997</v>
      </c>
      <c r="L1069" s="4">
        <v>-13.942627999999999</v>
      </c>
      <c r="M1069" s="4">
        <v>-4.515174</v>
      </c>
      <c r="N1069" s="4" t="s">
        <v>2924</v>
      </c>
      <c r="O1069" s="4" t="s">
        <v>2924</v>
      </c>
      <c r="P1069" s="4">
        <v>13.522012999999999</v>
      </c>
      <c r="Q1069" s="4" t="s">
        <v>2924</v>
      </c>
      <c r="R1069" s="4" t="s">
        <v>2924</v>
      </c>
      <c r="S1069" s="3" t="s">
        <v>6542</v>
      </c>
      <c r="T1069" s="4">
        <v>12.9</v>
      </c>
      <c r="U1069" s="4">
        <v>1967.5050329999999</v>
      </c>
      <c r="V1069" s="10">
        <v>1691.6010329999999</v>
      </c>
      <c r="W1069" s="4">
        <v>0</v>
      </c>
      <c r="X1069" s="4">
        <v>16.734999999999999</v>
      </c>
      <c r="Y1069" s="5">
        <v>3.5</v>
      </c>
      <c r="Z1069" s="4" t="s">
        <v>2924</v>
      </c>
      <c r="AA1069" s="10" t="s">
        <v>2924</v>
      </c>
      <c r="AB1069" s="10" t="s">
        <v>2924</v>
      </c>
      <c r="AC1069" s="4">
        <v>31.553833999999998</v>
      </c>
      <c r="AD1069" s="4">
        <v>21.8024662832721</v>
      </c>
      <c r="AE1069" s="4">
        <v>33.117063010087797</v>
      </c>
      <c r="AF1069" s="4" t="s">
        <v>2924</v>
      </c>
      <c r="AG1069" s="4" t="s">
        <v>2924</v>
      </c>
      <c r="AH1069" s="4" t="s">
        <v>2934</v>
      </c>
      <c r="AI1069" s="4">
        <v>13.522012999999999</v>
      </c>
      <c r="AJ1069" s="4">
        <v>13.522012999999999</v>
      </c>
    </row>
    <row r="1070" spans="1:36" x14ac:dyDescent="0.3">
      <c r="A1070" s="1" t="s">
        <v>2110</v>
      </c>
      <c r="B1070" s="2">
        <v>5730925</v>
      </c>
      <c r="C1070" s="3" t="s">
        <v>2940</v>
      </c>
      <c r="D1070" s="4">
        <v>1971.05551775</v>
      </c>
      <c r="E1070" s="3" t="s">
        <v>2930</v>
      </c>
      <c r="F1070" s="3" t="s">
        <v>2953</v>
      </c>
      <c r="G1070" s="3" t="s">
        <v>2954</v>
      </c>
      <c r="H1070" s="3" t="s">
        <v>2955</v>
      </c>
      <c r="I1070" s="3"/>
      <c r="J1070" s="4">
        <v>-56.654274999999998</v>
      </c>
      <c r="K1070" s="4">
        <v>-21.744966000000002</v>
      </c>
      <c r="L1070" s="4">
        <v>-12.750674</v>
      </c>
      <c r="M1070" s="4">
        <v>-5.203252</v>
      </c>
      <c r="N1070" s="4" t="s">
        <v>2934</v>
      </c>
      <c r="O1070" s="4" t="s">
        <v>2934</v>
      </c>
      <c r="P1070" s="4" t="s">
        <v>2934</v>
      </c>
      <c r="Q1070" s="4" t="s">
        <v>2934</v>
      </c>
      <c r="R1070" s="4" t="s">
        <v>2934</v>
      </c>
      <c r="S1070" s="3" t="s">
        <v>5849</v>
      </c>
      <c r="T1070" s="4">
        <v>29.15</v>
      </c>
      <c r="U1070" s="4">
        <v>1971.05551775</v>
      </c>
      <c r="V1070" s="10" t="s">
        <v>2934</v>
      </c>
      <c r="W1070" s="4">
        <v>11.203840877915001</v>
      </c>
      <c r="X1070" s="4">
        <v>74.8</v>
      </c>
      <c r="Y1070" s="4">
        <v>27.54</v>
      </c>
      <c r="Z1070" s="4" t="s">
        <v>2934</v>
      </c>
      <c r="AA1070" s="10" t="s">
        <v>2934</v>
      </c>
      <c r="AB1070" s="10" t="s">
        <v>2934</v>
      </c>
      <c r="AC1070" s="4" t="s">
        <v>2934</v>
      </c>
      <c r="AD1070" s="4" t="s">
        <v>2934</v>
      </c>
      <c r="AE1070" s="4" t="s">
        <v>2934</v>
      </c>
      <c r="AF1070" s="4" t="s">
        <v>2934</v>
      </c>
      <c r="AG1070" s="4" t="s">
        <v>2934</v>
      </c>
      <c r="AH1070" s="4" t="s">
        <v>2934</v>
      </c>
      <c r="AI1070" s="4" t="s">
        <v>2934</v>
      </c>
      <c r="AJ1070" s="4" t="s">
        <v>2934</v>
      </c>
    </row>
    <row r="1071" spans="1:36" x14ac:dyDescent="0.3">
      <c r="A1071" s="1" t="s">
        <v>69</v>
      </c>
      <c r="B1071" s="2">
        <v>10810390</v>
      </c>
      <c r="C1071" s="3" t="s">
        <v>2919</v>
      </c>
      <c r="D1071" s="4">
        <v>1971.8259310000001</v>
      </c>
      <c r="E1071" s="3" t="s">
        <v>2920</v>
      </c>
      <c r="F1071" s="3" t="s">
        <v>2921</v>
      </c>
      <c r="G1071" s="3" t="s">
        <v>2941</v>
      </c>
      <c r="H1071" s="3" t="s">
        <v>2941</v>
      </c>
      <c r="I1071" s="3" t="s">
        <v>2942</v>
      </c>
      <c r="J1071" s="4">
        <v>20.985011</v>
      </c>
      <c r="K1071" s="4">
        <v>3.5410999999999998E-2</v>
      </c>
      <c r="L1071" s="4">
        <v>-12.185266</v>
      </c>
      <c r="M1071" s="4">
        <v>-3.7150650000000001</v>
      </c>
      <c r="N1071" s="4" t="s">
        <v>2924</v>
      </c>
      <c r="O1071" s="4" t="s">
        <v>2924</v>
      </c>
      <c r="P1071" s="4">
        <v>2.6635870000000001</v>
      </c>
      <c r="Q1071" s="4" t="s">
        <v>2924</v>
      </c>
      <c r="R1071" s="4" t="s">
        <v>2924</v>
      </c>
      <c r="S1071" s="3" t="s">
        <v>3816</v>
      </c>
      <c r="T1071" s="4">
        <v>28.25</v>
      </c>
      <c r="U1071" s="4">
        <v>1971.8259310000001</v>
      </c>
      <c r="V1071" s="10">
        <v>1220.7659309999999</v>
      </c>
      <c r="W1071" s="4">
        <v>0</v>
      </c>
      <c r="X1071" s="4">
        <v>37</v>
      </c>
      <c r="Y1071" s="4">
        <v>15.32</v>
      </c>
      <c r="Z1071" s="4" t="s">
        <v>2924</v>
      </c>
      <c r="AA1071" s="10" t="s">
        <v>2924</v>
      </c>
      <c r="AB1071" s="10" t="s">
        <v>2924</v>
      </c>
      <c r="AC1071" s="4" t="s">
        <v>2934</v>
      </c>
      <c r="AD1071" s="4" t="s">
        <v>2934</v>
      </c>
      <c r="AE1071" s="4" t="s">
        <v>2934</v>
      </c>
      <c r="AF1071" s="4" t="s">
        <v>2924</v>
      </c>
      <c r="AG1071" s="4" t="s">
        <v>2924</v>
      </c>
      <c r="AH1071" s="4" t="s">
        <v>2924</v>
      </c>
      <c r="AI1071" s="4">
        <v>2.6635870000000001</v>
      </c>
      <c r="AJ1071" s="4">
        <v>2.6635870000000001</v>
      </c>
    </row>
    <row r="1072" spans="1:36" x14ac:dyDescent="0.3">
      <c r="A1072" s="1" t="s">
        <v>1873</v>
      </c>
      <c r="B1072" s="2">
        <v>4261521</v>
      </c>
      <c r="C1072" s="3" t="s">
        <v>2935</v>
      </c>
      <c r="D1072" s="4">
        <v>1972.40467463</v>
      </c>
      <c r="E1072" s="3" t="s">
        <v>2936</v>
      </c>
      <c r="F1072" s="3" t="s">
        <v>2937</v>
      </c>
      <c r="G1072" s="3" t="s">
        <v>2993</v>
      </c>
      <c r="H1072" s="3" t="s">
        <v>3255</v>
      </c>
      <c r="I1072" s="3" t="s">
        <v>3606</v>
      </c>
      <c r="J1072" s="4">
        <v>493.009119</v>
      </c>
      <c r="K1072" s="4">
        <v>55.458167000000003</v>
      </c>
      <c r="L1072" s="4">
        <v>-30.470421000000002</v>
      </c>
      <c r="M1072" s="4">
        <v>-1.315124</v>
      </c>
      <c r="N1072" s="4" t="s">
        <v>2924</v>
      </c>
      <c r="O1072" s="4" t="s">
        <v>2924</v>
      </c>
      <c r="P1072" s="4">
        <v>11.932722</v>
      </c>
      <c r="Q1072" s="4" t="s">
        <v>2924</v>
      </c>
      <c r="R1072" s="4" t="s">
        <v>2924</v>
      </c>
      <c r="S1072" s="3" t="s">
        <v>5613</v>
      </c>
      <c r="T1072" s="4">
        <v>19.510000000000002</v>
      </c>
      <c r="U1072" s="4">
        <v>1972.40467463</v>
      </c>
      <c r="V1072" s="10">
        <v>1747.918674</v>
      </c>
      <c r="W1072" s="4">
        <v>0</v>
      </c>
      <c r="X1072" s="4">
        <v>32.299999999999997</v>
      </c>
      <c r="Y1072" s="4">
        <v>1.88</v>
      </c>
      <c r="Z1072" s="4" t="s">
        <v>2924</v>
      </c>
      <c r="AA1072" s="10" t="s">
        <v>2924</v>
      </c>
      <c r="AB1072" s="10" t="s">
        <v>2924</v>
      </c>
      <c r="AC1072" s="4">
        <v>236.81326000000001</v>
      </c>
      <c r="AD1072" s="4" t="s">
        <v>2924</v>
      </c>
      <c r="AE1072" s="4">
        <v>76.495346783369797</v>
      </c>
      <c r="AF1072" s="4" t="s">
        <v>2924</v>
      </c>
      <c r="AG1072" s="4" t="s">
        <v>2924</v>
      </c>
      <c r="AH1072" s="4" t="s">
        <v>2924</v>
      </c>
      <c r="AI1072" s="4">
        <v>11.932722</v>
      </c>
      <c r="AJ1072" s="4">
        <v>12.6442</v>
      </c>
    </row>
    <row r="1073" spans="1:36" x14ac:dyDescent="0.3">
      <c r="A1073" s="1" t="s">
        <v>2317</v>
      </c>
      <c r="B1073" s="2">
        <v>4278914</v>
      </c>
      <c r="C1073" s="3" t="s">
        <v>2935</v>
      </c>
      <c r="D1073" s="4">
        <v>1972.73450794</v>
      </c>
      <c r="E1073" s="3" t="s">
        <v>2930</v>
      </c>
      <c r="F1073" s="3" t="s">
        <v>2953</v>
      </c>
      <c r="G1073" s="3" t="s">
        <v>2954</v>
      </c>
      <c r="H1073" s="3" t="s">
        <v>2955</v>
      </c>
      <c r="I1073" s="3" t="s">
        <v>2971</v>
      </c>
      <c r="J1073" s="4">
        <v>-2.1296300000000001</v>
      </c>
      <c r="K1073" s="4">
        <v>2.2243710000000001</v>
      </c>
      <c r="L1073" s="4">
        <v>-0.23596</v>
      </c>
      <c r="M1073" s="4">
        <v>0.66666700000000001</v>
      </c>
      <c r="N1073" s="4">
        <v>10.257156999999999</v>
      </c>
      <c r="O1073" s="4" t="s">
        <v>2924</v>
      </c>
      <c r="P1073" s="4">
        <v>1.2351019999999999</v>
      </c>
      <c r="Q1073" s="4" t="s">
        <v>2934</v>
      </c>
      <c r="R1073" s="4">
        <v>18.514614999999999</v>
      </c>
      <c r="S1073" s="3" t="s">
        <v>6056</v>
      </c>
      <c r="T1073" s="4">
        <v>21.14</v>
      </c>
      <c r="U1073" s="4">
        <v>1972.73450794</v>
      </c>
      <c r="V1073" s="10">
        <v>3836.6495070000001</v>
      </c>
      <c r="W1073" s="4">
        <v>8.7038789025544006</v>
      </c>
      <c r="X1073" s="4">
        <v>22.35</v>
      </c>
      <c r="Y1073" s="4">
        <v>19.5001</v>
      </c>
      <c r="Z1073" s="4">
        <v>10.257156999999999</v>
      </c>
      <c r="AA1073" s="10">
        <v>9.4942962364000003</v>
      </c>
      <c r="AB1073" s="10">
        <v>9.1706504481</v>
      </c>
      <c r="AC1073" s="4">
        <v>8.0203729999999993</v>
      </c>
      <c r="AD1073" s="4">
        <v>8.2070599292036004</v>
      </c>
      <c r="AE1073" s="4">
        <v>8.0205905863906999</v>
      </c>
      <c r="AF1073" s="4" t="s">
        <v>2934</v>
      </c>
      <c r="AG1073" s="4" t="s">
        <v>2934</v>
      </c>
      <c r="AH1073" s="4" t="s">
        <v>2934</v>
      </c>
      <c r="AI1073" s="4">
        <v>1.2351019999999999</v>
      </c>
      <c r="AJ1073" s="4">
        <v>1.2351019999999999</v>
      </c>
    </row>
    <row r="1074" spans="1:36" x14ac:dyDescent="0.3">
      <c r="A1074" s="1" t="s">
        <v>2783</v>
      </c>
      <c r="B1074" s="2">
        <v>4988369</v>
      </c>
      <c r="C1074" s="3" t="s">
        <v>2919</v>
      </c>
      <c r="D1074" s="4">
        <v>1976.0578387200001</v>
      </c>
      <c r="E1074" s="3" t="s">
        <v>2936</v>
      </c>
      <c r="F1074" s="3" t="s">
        <v>2966</v>
      </c>
      <c r="G1074" s="3" t="s">
        <v>2967</v>
      </c>
      <c r="H1074" s="3" t="s">
        <v>2999</v>
      </c>
      <c r="I1074" s="3" t="s">
        <v>3716</v>
      </c>
      <c r="J1074" s="4">
        <v>49.837487000000003</v>
      </c>
      <c r="K1074" s="4">
        <v>16.540267</v>
      </c>
      <c r="L1074" s="4">
        <v>-15.81007</v>
      </c>
      <c r="M1074" s="4">
        <v>-2.6839569999999999</v>
      </c>
      <c r="N1074" s="4">
        <v>48.236173000000001</v>
      </c>
      <c r="O1074" s="4" t="s">
        <v>2924</v>
      </c>
      <c r="P1074" s="4">
        <v>2.2646670000000002</v>
      </c>
      <c r="Q1074" s="4">
        <v>18.842040999999998</v>
      </c>
      <c r="R1074" s="4" t="s">
        <v>2924</v>
      </c>
      <c r="S1074" s="3" t="s">
        <v>6521</v>
      </c>
      <c r="T1074" s="4">
        <v>96.81</v>
      </c>
      <c r="U1074" s="4">
        <v>1976.0578387200001</v>
      </c>
      <c r="V1074" s="10">
        <v>2447.5528380000001</v>
      </c>
      <c r="W1074" s="4">
        <v>0.413180456564405</v>
      </c>
      <c r="X1074" s="4">
        <v>123.92</v>
      </c>
      <c r="Y1074" s="4">
        <v>57.1</v>
      </c>
      <c r="Z1074" s="4">
        <v>117.487864</v>
      </c>
      <c r="AA1074" s="10">
        <v>26.755658734699999</v>
      </c>
      <c r="AB1074" s="10">
        <v>32.632547603799999</v>
      </c>
      <c r="AC1074" s="4">
        <v>2.407975</v>
      </c>
      <c r="AD1074" s="4">
        <v>1.8562073213303001</v>
      </c>
      <c r="AE1074" s="4">
        <v>2.2956977789014998</v>
      </c>
      <c r="AF1074" s="4">
        <v>18.842040999999998</v>
      </c>
      <c r="AG1074" s="4">
        <v>14.8537105740357</v>
      </c>
      <c r="AH1074" s="4">
        <v>18.608489393542101</v>
      </c>
      <c r="AI1074" s="4">
        <v>2.2646670000000002</v>
      </c>
      <c r="AJ1074" s="4">
        <v>7.5414820000000002</v>
      </c>
    </row>
    <row r="1075" spans="1:36" x14ac:dyDescent="0.3">
      <c r="A1075" s="1" t="s">
        <v>1586</v>
      </c>
      <c r="B1075" s="2">
        <v>5721089</v>
      </c>
      <c r="C1075" s="3" t="s">
        <v>2935</v>
      </c>
      <c r="D1075" s="4">
        <v>1978.160044</v>
      </c>
      <c r="E1075" s="3" t="s">
        <v>2930</v>
      </c>
      <c r="F1075" s="3" t="s">
        <v>2953</v>
      </c>
      <c r="G1075" s="3" t="s">
        <v>2954</v>
      </c>
      <c r="H1075" s="3" t="s">
        <v>2955</v>
      </c>
      <c r="I1075" s="3" t="s">
        <v>3001</v>
      </c>
      <c r="J1075" s="4">
        <v>9.7178679999999993</v>
      </c>
      <c r="K1075" s="4">
        <v>-1.4084509999999999</v>
      </c>
      <c r="L1075" s="4">
        <v>-3.8461539999999999</v>
      </c>
      <c r="M1075" s="4">
        <v>0.57471300000000003</v>
      </c>
      <c r="N1075" s="4">
        <v>5.640612</v>
      </c>
      <c r="O1075" s="4" t="s">
        <v>2934</v>
      </c>
      <c r="P1075" s="4">
        <v>0.99743499999999996</v>
      </c>
      <c r="Q1075" s="4" t="s">
        <v>2934</v>
      </c>
      <c r="R1075" s="4" t="s">
        <v>2934</v>
      </c>
      <c r="S1075" s="3" t="s">
        <v>5327</v>
      </c>
      <c r="T1075" s="5">
        <v>7</v>
      </c>
      <c r="U1075" s="4">
        <v>1978.160044</v>
      </c>
      <c r="V1075" s="10">
        <v>1998.543134</v>
      </c>
      <c r="W1075" s="4">
        <v>10.285714285714301</v>
      </c>
      <c r="X1075" s="4">
        <v>7.49</v>
      </c>
      <c r="Y1075" s="5">
        <v>6.26</v>
      </c>
      <c r="Z1075" s="4">
        <v>5.640612</v>
      </c>
      <c r="AA1075" s="10" t="s">
        <v>2934</v>
      </c>
      <c r="AB1075" s="10" t="s">
        <v>2934</v>
      </c>
      <c r="AC1075" s="4">
        <v>72.648152999999994</v>
      </c>
      <c r="AD1075" s="4" t="s">
        <v>2934</v>
      </c>
      <c r="AE1075" s="4" t="s">
        <v>2934</v>
      </c>
      <c r="AF1075" s="4" t="s">
        <v>2934</v>
      </c>
      <c r="AG1075" s="4" t="s">
        <v>2934</v>
      </c>
      <c r="AH1075" s="4" t="s">
        <v>2934</v>
      </c>
      <c r="AI1075" s="4">
        <v>0.99743499999999996</v>
      </c>
      <c r="AJ1075" s="4">
        <v>0.99743499999999996</v>
      </c>
    </row>
    <row r="1076" spans="1:36" x14ac:dyDescent="0.3">
      <c r="A1076" s="1" t="s">
        <v>1442</v>
      </c>
      <c r="B1076" s="2">
        <v>100481588</v>
      </c>
      <c r="C1076" s="3" t="s">
        <v>2940</v>
      </c>
      <c r="D1076" s="4">
        <v>1980.798</v>
      </c>
      <c r="E1076" s="3" t="s">
        <v>2930</v>
      </c>
      <c r="F1076" s="3" t="s">
        <v>2953</v>
      </c>
      <c r="G1076" s="3" t="s">
        <v>2954</v>
      </c>
      <c r="H1076" s="3" t="s">
        <v>2955</v>
      </c>
      <c r="I1076" s="3"/>
      <c r="J1076" s="4">
        <v>25.406648000000001</v>
      </c>
      <c r="K1076" s="4">
        <v>4.4394179999999999</v>
      </c>
      <c r="L1076" s="4">
        <v>0.17690800000000001</v>
      </c>
      <c r="M1076" s="4">
        <v>0.77319899999999997</v>
      </c>
      <c r="N1076" s="4" t="s">
        <v>2934</v>
      </c>
      <c r="O1076" s="4" t="s">
        <v>2934</v>
      </c>
      <c r="P1076" s="4" t="s">
        <v>2934</v>
      </c>
      <c r="Q1076" s="4" t="s">
        <v>2934</v>
      </c>
      <c r="R1076" s="4" t="s">
        <v>2934</v>
      </c>
      <c r="S1076" s="3" t="s">
        <v>5184</v>
      </c>
      <c r="T1076" s="4">
        <v>66.026600000000002</v>
      </c>
      <c r="U1076" s="4">
        <v>1980.798</v>
      </c>
      <c r="V1076" s="10" t="s">
        <v>2934</v>
      </c>
      <c r="W1076" s="4">
        <v>1.2712801090743799</v>
      </c>
      <c r="X1076" s="4">
        <v>67.63</v>
      </c>
      <c r="Y1076" s="4">
        <v>51.45</v>
      </c>
      <c r="Z1076" s="4" t="s">
        <v>2934</v>
      </c>
      <c r="AA1076" s="10" t="s">
        <v>2934</v>
      </c>
      <c r="AB1076" s="10" t="s">
        <v>2934</v>
      </c>
      <c r="AC1076" s="4" t="s">
        <v>2934</v>
      </c>
      <c r="AD1076" s="4" t="s">
        <v>2934</v>
      </c>
      <c r="AE1076" s="4" t="s">
        <v>2934</v>
      </c>
      <c r="AF1076" s="4" t="s">
        <v>2934</v>
      </c>
      <c r="AG1076" s="4" t="s">
        <v>2934</v>
      </c>
      <c r="AH1076" s="4" t="s">
        <v>2934</v>
      </c>
      <c r="AI1076" s="4" t="s">
        <v>2934</v>
      </c>
      <c r="AJ1076" s="4" t="s">
        <v>2934</v>
      </c>
    </row>
    <row r="1077" spans="1:36" x14ac:dyDescent="0.3">
      <c r="A1077" s="1" t="s">
        <v>1909</v>
      </c>
      <c r="B1077" s="2">
        <v>1032005</v>
      </c>
      <c r="C1077" s="3" t="s">
        <v>2935</v>
      </c>
      <c r="D1077" s="4">
        <v>1982.7920016</v>
      </c>
      <c r="E1077" s="3" t="s">
        <v>2930</v>
      </c>
      <c r="F1077" s="3" t="s">
        <v>2931</v>
      </c>
      <c r="G1077" s="3" t="s">
        <v>2931</v>
      </c>
      <c r="H1077" s="3" t="s">
        <v>2932</v>
      </c>
      <c r="I1077" s="3" t="s">
        <v>2933</v>
      </c>
      <c r="J1077" s="4">
        <v>15.261473000000001</v>
      </c>
      <c r="K1077" s="4">
        <v>-2.724612</v>
      </c>
      <c r="L1077" s="4">
        <v>-6.0665360000000002</v>
      </c>
      <c r="M1077" s="4">
        <v>3.3245640000000001</v>
      </c>
      <c r="N1077" s="4">
        <v>10.510948905109499</v>
      </c>
      <c r="O1077" s="4">
        <v>6.7956580000000004</v>
      </c>
      <c r="P1077" s="4">
        <v>1.525909</v>
      </c>
      <c r="Q1077" s="4" t="s">
        <v>2934</v>
      </c>
      <c r="R1077" s="4" t="s">
        <v>2934</v>
      </c>
      <c r="S1077" s="3" t="s">
        <v>5649</v>
      </c>
      <c r="T1077" s="4">
        <v>43.2</v>
      </c>
      <c r="U1077" s="4">
        <v>1982.7920016</v>
      </c>
      <c r="V1077" s="10" t="s">
        <v>2934</v>
      </c>
      <c r="W1077" s="4">
        <v>2.31481481481481</v>
      </c>
      <c r="X1077" s="4">
        <v>47.66</v>
      </c>
      <c r="Y1077" s="4">
        <v>33.190199999999997</v>
      </c>
      <c r="Z1077" s="4">
        <v>10.460048</v>
      </c>
      <c r="AA1077" s="10">
        <v>11.1268512556</v>
      </c>
      <c r="AB1077" s="10">
        <v>10.510948905099999</v>
      </c>
      <c r="AC1077" s="4" t="s">
        <v>2934</v>
      </c>
      <c r="AD1077" s="4" t="s">
        <v>2934</v>
      </c>
      <c r="AE1077" s="4" t="s">
        <v>2934</v>
      </c>
      <c r="AF1077" s="4" t="s">
        <v>2934</v>
      </c>
      <c r="AG1077" s="4" t="s">
        <v>2934</v>
      </c>
      <c r="AH1077" s="4" t="s">
        <v>2934</v>
      </c>
      <c r="AI1077" s="4">
        <v>1.525909</v>
      </c>
      <c r="AJ1077" s="4">
        <v>1.6518809999999999</v>
      </c>
    </row>
    <row r="1078" spans="1:36" x14ac:dyDescent="0.3">
      <c r="A1078" s="1" t="s">
        <v>1003</v>
      </c>
      <c r="B1078" s="2">
        <v>5735591</v>
      </c>
      <c r="C1078" s="3" t="s">
        <v>2940</v>
      </c>
      <c r="D1078" s="4">
        <v>1984.9116016600001</v>
      </c>
      <c r="E1078" s="3" t="s">
        <v>2930</v>
      </c>
      <c r="F1078" s="3" t="s">
        <v>2953</v>
      </c>
      <c r="G1078" s="3" t="s">
        <v>2954</v>
      </c>
      <c r="H1078" s="3" t="s">
        <v>2955</v>
      </c>
      <c r="I1078" s="3"/>
      <c r="J1078" s="4">
        <v>-1.615229</v>
      </c>
      <c r="K1078" s="4">
        <v>-2.231198</v>
      </c>
      <c r="L1078" s="4">
        <v>-1.6066590000000001</v>
      </c>
      <c r="M1078" s="4">
        <v>0.145204</v>
      </c>
      <c r="N1078" s="4" t="s">
        <v>2934</v>
      </c>
      <c r="O1078" s="4" t="s">
        <v>2934</v>
      </c>
      <c r="P1078" s="4" t="s">
        <v>2934</v>
      </c>
      <c r="Q1078" s="4" t="s">
        <v>2934</v>
      </c>
      <c r="R1078" s="4" t="s">
        <v>2934</v>
      </c>
      <c r="S1078" s="3" t="s">
        <v>4745</v>
      </c>
      <c r="T1078" s="4">
        <v>50.83</v>
      </c>
      <c r="U1078" s="4">
        <v>1984.9116016600001</v>
      </c>
      <c r="V1078" s="10" t="s">
        <v>2934</v>
      </c>
      <c r="W1078" s="4">
        <v>3.28411104548139</v>
      </c>
      <c r="X1078" s="4">
        <v>52.13</v>
      </c>
      <c r="Y1078" s="4">
        <v>48.1</v>
      </c>
      <c r="Z1078" s="4" t="s">
        <v>2934</v>
      </c>
      <c r="AA1078" s="10" t="s">
        <v>2934</v>
      </c>
      <c r="AB1078" s="10" t="s">
        <v>2934</v>
      </c>
      <c r="AC1078" s="4" t="s">
        <v>2934</v>
      </c>
      <c r="AD1078" s="4" t="s">
        <v>2934</v>
      </c>
      <c r="AE1078" s="4" t="s">
        <v>2934</v>
      </c>
      <c r="AF1078" s="4" t="s">
        <v>2934</v>
      </c>
      <c r="AG1078" s="4" t="s">
        <v>2934</v>
      </c>
      <c r="AH1078" s="4" t="s">
        <v>2934</v>
      </c>
      <c r="AI1078" s="4" t="s">
        <v>2934</v>
      </c>
      <c r="AJ1078" s="4" t="s">
        <v>2934</v>
      </c>
    </row>
    <row r="1079" spans="1:36" x14ac:dyDescent="0.3">
      <c r="A1079" s="1" t="s">
        <v>1977</v>
      </c>
      <c r="B1079" s="2">
        <v>9282297</v>
      </c>
      <c r="C1079" s="3" t="s">
        <v>2935</v>
      </c>
      <c r="D1079" s="4">
        <v>1990.48364416</v>
      </c>
      <c r="E1079" s="3" t="s">
        <v>2930</v>
      </c>
      <c r="F1079" s="3" t="s">
        <v>2953</v>
      </c>
      <c r="G1079" s="3" t="s">
        <v>2953</v>
      </c>
      <c r="H1079" s="3" t="s">
        <v>3040</v>
      </c>
      <c r="I1079" s="3" t="s">
        <v>3211</v>
      </c>
      <c r="J1079" s="4">
        <v>-48.837209000000001</v>
      </c>
      <c r="K1079" s="4">
        <v>-28.635346999999999</v>
      </c>
      <c r="L1079" s="4">
        <v>-17.994859000000002</v>
      </c>
      <c r="M1079" s="4">
        <v>-0.3125</v>
      </c>
      <c r="N1079" s="4">
        <v>5.5575710000000003</v>
      </c>
      <c r="O1079" s="4" t="s">
        <v>2924</v>
      </c>
      <c r="P1079" s="4">
        <v>0.75044599999999995</v>
      </c>
      <c r="Q1079" s="4">
        <v>1.8173950000000001</v>
      </c>
      <c r="R1079" s="4" t="s">
        <v>2924</v>
      </c>
      <c r="S1079" s="3" t="s">
        <v>5717</v>
      </c>
      <c r="T1079" s="4">
        <v>6.38</v>
      </c>
      <c r="U1079" s="4">
        <v>1990.48364416</v>
      </c>
      <c r="V1079" s="10">
        <v>2422.945264</v>
      </c>
      <c r="W1079" s="4">
        <v>0</v>
      </c>
      <c r="X1079" s="4">
        <v>14.98</v>
      </c>
      <c r="Y1079" s="4">
        <v>6.11</v>
      </c>
      <c r="Z1079" s="4">
        <v>5.5575710000000003</v>
      </c>
      <c r="AA1079" s="10">
        <v>5.5240106580859001</v>
      </c>
      <c r="AB1079" s="10">
        <v>5.745364160516</v>
      </c>
      <c r="AC1079" s="4">
        <v>0.74943199999999999</v>
      </c>
      <c r="AD1079" s="4">
        <v>0.74961893496309995</v>
      </c>
      <c r="AE1079" s="4">
        <v>0.79653222557979997</v>
      </c>
      <c r="AF1079" s="4">
        <v>1.8173950000000001</v>
      </c>
      <c r="AG1079" s="4">
        <v>3.38505613904</v>
      </c>
      <c r="AH1079" s="4">
        <v>3.6785790861918</v>
      </c>
      <c r="AI1079" s="4">
        <v>0.75044599999999995</v>
      </c>
      <c r="AJ1079" s="4">
        <v>0.93305300000000002</v>
      </c>
    </row>
    <row r="1080" spans="1:36" x14ac:dyDescent="0.3">
      <c r="A1080" s="1" t="s">
        <v>1737</v>
      </c>
      <c r="B1080" s="2">
        <v>13373011</v>
      </c>
      <c r="C1080" s="3" t="s">
        <v>2940</v>
      </c>
      <c r="D1080" s="4">
        <v>1995.0704279199999</v>
      </c>
      <c r="E1080" s="3" t="s">
        <v>2920</v>
      </c>
      <c r="F1080" s="3" t="s">
        <v>2921</v>
      </c>
      <c r="G1080" s="3" t="s">
        <v>2941</v>
      </c>
      <c r="H1080" s="3" t="s">
        <v>2941</v>
      </c>
      <c r="I1080" s="3" t="s">
        <v>3048</v>
      </c>
      <c r="J1080" s="4">
        <v>40.785907999999999</v>
      </c>
      <c r="K1080" s="4">
        <v>6.9755469999999997</v>
      </c>
      <c r="L1080" s="4">
        <v>-10.91104</v>
      </c>
      <c r="M1080" s="4">
        <v>0.120453</v>
      </c>
      <c r="N1080" s="4" t="s">
        <v>2924</v>
      </c>
      <c r="O1080" s="4" t="s">
        <v>2924</v>
      </c>
      <c r="P1080" s="4">
        <v>8.5921029999999998</v>
      </c>
      <c r="Q1080" s="4" t="s">
        <v>2924</v>
      </c>
      <c r="R1080" s="4" t="s">
        <v>2924</v>
      </c>
      <c r="S1080" s="3" t="s">
        <v>5478</v>
      </c>
      <c r="T1080" s="4">
        <v>41.56</v>
      </c>
      <c r="U1080" s="4">
        <v>1995.0704279199999</v>
      </c>
      <c r="V1080" s="10">
        <v>2028.277427</v>
      </c>
      <c r="W1080" s="4">
        <v>0</v>
      </c>
      <c r="X1080" s="4">
        <v>48.89</v>
      </c>
      <c r="Y1080" s="4">
        <v>23.14</v>
      </c>
      <c r="Z1080" s="4" t="s">
        <v>2924</v>
      </c>
      <c r="AA1080" s="10" t="s">
        <v>2924</v>
      </c>
      <c r="AB1080" s="10" t="s">
        <v>2924</v>
      </c>
      <c r="AC1080" s="4">
        <v>6.6061639999999997</v>
      </c>
      <c r="AD1080" s="4">
        <v>5.0298686386940004</v>
      </c>
      <c r="AE1080" s="4">
        <v>6.0934249851770996</v>
      </c>
      <c r="AF1080" s="4" t="s">
        <v>2924</v>
      </c>
      <c r="AG1080" s="4" t="s">
        <v>2924</v>
      </c>
      <c r="AH1080" s="4" t="s">
        <v>2924</v>
      </c>
      <c r="AI1080" s="4">
        <v>8.5921029999999998</v>
      </c>
      <c r="AJ1080" s="4" t="s">
        <v>2924</v>
      </c>
    </row>
    <row r="1081" spans="1:36" x14ac:dyDescent="0.3">
      <c r="A1081" s="1" t="s">
        <v>1616</v>
      </c>
      <c r="B1081" s="2">
        <v>4048181</v>
      </c>
      <c r="C1081" s="3" t="s">
        <v>2935</v>
      </c>
      <c r="D1081" s="4">
        <v>2004.2669601</v>
      </c>
      <c r="E1081" s="3" t="s">
        <v>2945</v>
      </c>
      <c r="F1081" s="3" t="s">
        <v>2946</v>
      </c>
      <c r="G1081" s="3" t="s">
        <v>2947</v>
      </c>
      <c r="H1081" s="3" t="s">
        <v>2989</v>
      </c>
      <c r="I1081" s="3" t="s">
        <v>2949</v>
      </c>
      <c r="J1081" s="4">
        <v>-18.928194000000001</v>
      </c>
      <c r="K1081" s="4">
        <v>22.399362</v>
      </c>
      <c r="L1081" s="4">
        <v>0.88699099999999997</v>
      </c>
      <c r="M1081" s="4">
        <v>1.7898579999999999</v>
      </c>
      <c r="N1081" s="4" t="s">
        <v>2924</v>
      </c>
      <c r="O1081" s="4">
        <v>23.300454999999999</v>
      </c>
      <c r="P1081" s="4">
        <v>2.1569039999999999</v>
      </c>
      <c r="Q1081" s="4">
        <v>50.837482000000001</v>
      </c>
      <c r="R1081" s="4">
        <v>17.167231999999998</v>
      </c>
      <c r="S1081" s="3" t="s">
        <v>5357</v>
      </c>
      <c r="T1081" s="4">
        <v>30.71</v>
      </c>
      <c r="U1081" s="4">
        <v>2004.2669601</v>
      </c>
      <c r="V1081" s="10">
        <v>1694.81996</v>
      </c>
      <c r="W1081" s="4">
        <v>0</v>
      </c>
      <c r="X1081" s="4">
        <v>42.66</v>
      </c>
      <c r="Y1081" s="4">
        <v>21.45</v>
      </c>
      <c r="Z1081" s="4" t="s">
        <v>2924</v>
      </c>
      <c r="AA1081" s="10">
        <v>16.916382064499999</v>
      </c>
      <c r="AB1081" s="10">
        <v>18.404871207799999</v>
      </c>
      <c r="AC1081" s="4">
        <v>2.3966400000000001</v>
      </c>
      <c r="AD1081" s="4">
        <v>2.1849248151318998</v>
      </c>
      <c r="AE1081" s="4">
        <v>2.3069096110973</v>
      </c>
      <c r="AF1081" s="4">
        <v>50.837482000000001</v>
      </c>
      <c r="AG1081" s="4">
        <v>11.2254303207569</v>
      </c>
      <c r="AH1081" s="4">
        <v>12.389426946043001</v>
      </c>
      <c r="AI1081" s="4">
        <v>2.1569039999999999</v>
      </c>
      <c r="AJ1081" s="4">
        <v>4.9870089999999996</v>
      </c>
    </row>
    <row r="1082" spans="1:36" x14ac:dyDescent="0.3">
      <c r="A1082" s="1" t="s">
        <v>658</v>
      </c>
      <c r="B1082" s="2">
        <v>5721551</v>
      </c>
      <c r="C1082" s="3" t="s">
        <v>2970</v>
      </c>
      <c r="D1082" s="4">
        <v>2007.0612769500001</v>
      </c>
      <c r="E1082" s="3" t="s">
        <v>2930</v>
      </c>
      <c r="F1082" s="3" t="s">
        <v>2953</v>
      </c>
      <c r="G1082" s="3" t="s">
        <v>2954</v>
      </c>
      <c r="H1082" s="3" t="s">
        <v>2955</v>
      </c>
      <c r="I1082" s="3" t="s">
        <v>2971</v>
      </c>
      <c r="J1082" s="4">
        <v>18.91516</v>
      </c>
      <c r="K1082" s="4">
        <v>12.057667</v>
      </c>
      <c r="L1082" s="5">
        <v>-4.0404039999999997</v>
      </c>
      <c r="M1082" s="4">
        <v>1.664685</v>
      </c>
      <c r="N1082" s="4">
        <v>6.0296190000000003</v>
      </c>
      <c r="O1082" s="4" t="s">
        <v>2934</v>
      </c>
      <c r="P1082" s="4">
        <v>1.202024</v>
      </c>
      <c r="Q1082" s="4" t="s">
        <v>2934</v>
      </c>
      <c r="R1082" s="4" t="s">
        <v>2934</v>
      </c>
      <c r="S1082" s="3" t="s">
        <v>4401</v>
      </c>
      <c r="T1082" s="4">
        <v>8.5500000000000007</v>
      </c>
      <c r="U1082" s="4">
        <v>2007.0612769500001</v>
      </c>
      <c r="V1082" s="10" t="s">
        <v>2934</v>
      </c>
      <c r="W1082" s="4">
        <v>17.178947368420999</v>
      </c>
      <c r="X1082" s="4">
        <v>9.3000000000000007</v>
      </c>
      <c r="Y1082" s="5">
        <v>6.5</v>
      </c>
      <c r="Z1082" s="4">
        <v>6.0296190000000003</v>
      </c>
      <c r="AA1082" s="10" t="s">
        <v>2934</v>
      </c>
      <c r="AB1082" s="10" t="s">
        <v>2934</v>
      </c>
      <c r="AC1082" s="4" t="s">
        <v>2934</v>
      </c>
      <c r="AD1082" s="4" t="s">
        <v>2934</v>
      </c>
      <c r="AE1082" s="4" t="s">
        <v>2934</v>
      </c>
      <c r="AF1082" s="4" t="s">
        <v>2934</v>
      </c>
      <c r="AG1082" s="4" t="s">
        <v>2934</v>
      </c>
      <c r="AH1082" s="4" t="s">
        <v>2934</v>
      </c>
      <c r="AI1082" s="4">
        <v>1.202024</v>
      </c>
      <c r="AJ1082" s="4">
        <v>1.202024</v>
      </c>
    </row>
    <row r="1083" spans="1:36" x14ac:dyDescent="0.3">
      <c r="A1083" s="1" t="s">
        <v>1270</v>
      </c>
      <c r="B1083" s="2">
        <v>4158666</v>
      </c>
      <c r="C1083" s="3" t="s">
        <v>2919</v>
      </c>
      <c r="D1083" s="4">
        <v>2009.4841033499999</v>
      </c>
      <c r="E1083" s="3" t="s">
        <v>2936</v>
      </c>
      <c r="F1083" s="3" t="s">
        <v>2966</v>
      </c>
      <c r="G1083" s="3" t="s">
        <v>3082</v>
      </c>
      <c r="H1083" s="3" t="s">
        <v>3118</v>
      </c>
      <c r="I1083" s="3" t="s">
        <v>3308</v>
      </c>
      <c r="J1083" s="10">
        <v>19.601167</v>
      </c>
      <c r="K1083" s="10">
        <v>13.832053</v>
      </c>
      <c r="L1083" s="10">
        <v>-0.60630600000000001</v>
      </c>
      <c r="M1083" s="10">
        <v>0.82000799999999996</v>
      </c>
      <c r="N1083" s="4">
        <v>27.201326999999999</v>
      </c>
      <c r="O1083" s="4">
        <v>20.924098000000001</v>
      </c>
      <c r="P1083" s="4">
        <v>3.8414670000000002</v>
      </c>
      <c r="Q1083" s="4">
        <v>13.966367</v>
      </c>
      <c r="R1083" s="4">
        <v>27.996328999999999</v>
      </c>
      <c r="S1083" s="3" t="s">
        <v>5012</v>
      </c>
      <c r="T1083" s="4">
        <v>122.95</v>
      </c>
      <c r="U1083" s="4">
        <v>2009.4841033499999</v>
      </c>
      <c r="V1083" s="10">
        <v>2477.8011029999998</v>
      </c>
      <c r="W1083" s="4">
        <v>0</v>
      </c>
      <c r="X1083" s="5">
        <v>131.06</v>
      </c>
      <c r="Y1083" s="4">
        <v>84.26</v>
      </c>
      <c r="Z1083" s="4">
        <v>27.201326999999999</v>
      </c>
      <c r="AA1083" s="10">
        <v>18.6217341915</v>
      </c>
      <c r="AB1083" s="10">
        <v>20.139230139199999</v>
      </c>
      <c r="AC1083" s="4">
        <v>1.7244170000000001</v>
      </c>
      <c r="AD1083" s="4">
        <v>1.5712394586766001</v>
      </c>
      <c r="AE1083" s="4">
        <v>1.6761132177514</v>
      </c>
      <c r="AF1083" s="4">
        <v>13.966367</v>
      </c>
      <c r="AG1083" s="4">
        <v>11.5505510166979</v>
      </c>
      <c r="AH1083" s="4">
        <v>12.645632826166</v>
      </c>
      <c r="AI1083" s="4">
        <v>3.8414670000000002</v>
      </c>
      <c r="AJ1083" s="4" t="s">
        <v>2924</v>
      </c>
    </row>
    <row r="1084" spans="1:36" x14ac:dyDescent="0.3">
      <c r="A1084" s="1" t="s">
        <v>1276</v>
      </c>
      <c r="B1084" s="2">
        <v>5259205</v>
      </c>
      <c r="C1084" s="3" t="s">
        <v>2935</v>
      </c>
      <c r="D1084" s="4">
        <v>2013.7653574999999</v>
      </c>
      <c r="E1084" s="3" t="s">
        <v>3102</v>
      </c>
      <c r="F1084" s="3" t="s">
        <v>3103</v>
      </c>
      <c r="G1084" s="3" t="s">
        <v>3292</v>
      </c>
      <c r="H1084" s="3" t="s">
        <v>3375</v>
      </c>
      <c r="I1084" s="3" t="s">
        <v>2949</v>
      </c>
      <c r="J1084" s="4">
        <v>-36.319612999999997</v>
      </c>
      <c r="K1084" s="4">
        <v>5.0655159999999997</v>
      </c>
      <c r="L1084" s="4">
        <v>-6.4722619999999997</v>
      </c>
      <c r="M1084" s="4">
        <v>9.3100579999999997</v>
      </c>
      <c r="N1084" s="4">
        <v>135.56701000000001</v>
      </c>
      <c r="O1084" s="4">
        <v>11.399098</v>
      </c>
      <c r="P1084" s="4">
        <v>5.3256119999999996</v>
      </c>
      <c r="Q1084" s="4">
        <v>36.368780000000001</v>
      </c>
      <c r="R1084" s="4" t="s">
        <v>2934</v>
      </c>
      <c r="S1084" s="3" t="s">
        <v>5018</v>
      </c>
      <c r="T1084" s="4">
        <v>65.75</v>
      </c>
      <c r="U1084" s="4">
        <v>2013.7653574999999</v>
      </c>
      <c r="V1084" s="10">
        <v>1674.4913570000001</v>
      </c>
      <c r="W1084" s="4">
        <v>0</v>
      </c>
      <c r="X1084" s="4">
        <v>117.59</v>
      </c>
      <c r="Y1084" s="4">
        <v>41.87</v>
      </c>
      <c r="Z1084" s="4">
        <v>135.56701000000001</v>
      </c>
      <c r="AA1084" s="10">
        <v>30.645537170800001</v>
      </c>
      <c r="AB1084" s="10" t="s">
        <v>2934</v>
      </c>
      <c r="AC1084" s="4">
        <v>4.543482</v>
      </c>
      <c r="AD1084" s="4">
        <v>4.0689115016292998</v>
      </c>
      <c r="AE1084" s="4">
        <v>4.4953658217115997</v>
      </c>
      <c r="AF1084" s="4">
        <v>36.368780000000001</v>
      </c>
      <c r="AG1084" s="4">
        <v>12.3950090825647</v>
      </c>
      <c r="AH1084" s="4">
        <v>14.2581169038789</v>
      </c>
      <c r="AI1084" s="4">
        <v>5.3256119999999996</v>
      </c>
      <c r="AJ1084" s="4">
        <v>5.5522720000000003</v>
      </c>
    </row>
    <row r="1085" spans="1:36" x14ac:dyDescent="0.3">
      <c r="A1085" s="1" t="s">
        <v>1973</v>
      </c>
      <c r="B1085" s="2">
        <v>116680599</v>
      </c>
      <c r="C1085" s="3" t="s">
        <v>2935</v>
      </c>
      <c r="D1085" s="4">
        <v>2018.85941811</v>
      </c>
      <c r="E1085" s="3" t="s">
        <v>2920</v>
      </c>
      <c r="F1085" s="3" t="s">
        <v>2960</v>
      </c>
      <c r="G1085" s="3" t="s">
        <v>2973</v>
      </c>
      <c r="H1085" s="3" t="s">
        <v>2974</v>
      </c>
      <c r="I1085" s="3" t="s">
        <v>3597</v>
      </c>
      <c r="J1085" s="4">
        <v>-43.434783000000003</v>
      </c>
      <c r="K1085" s="4">
        <v>-67.113246000000004</v>
      </c>
      <c r="L1085" s="4">
        <v>-21.389728000000002</v>
      </c>
      <c r="M1085" s="4">
        <v>0</v>
      </c>
      <c r="N1085" s="4">
        <v>19.104258000000002</v>
      </c>
      <c r="O1085" s="4">
        <v>39.785933</v>
      </c>
      <c r="P1085" s="4">
        <v>3.4656370000000001</v>
      </c>
      <c r="Q1085" s="4">
        <v>8.9919670000000007</v>
      </c>
      <c r="R1085" s="4" t="s">
        <v>2934</v>
      </c>
      <c r="S1085" s="3" t="s">
        <v>5713</v>
      </c>
      <c r="T1085" s="4">
        <v>13.01</v>
      </c>
      <c r="U1085" s="4">
        <v>2018.85941811</v>
      </c>
      <c r="V1085" s="10">
        <v>4665.5764179999996</v>
      </c>
      <c r="W1085" s="4">
        <v>0</v>
      </c>
      <c r="X1085" s="4">
        <v>43.92</v>
      </c>
      <c r="Y1085" s="4">
        <v>12.71</v>
      </c>
      <c r="Z1085" s="4">
        <v>19.104258000000002</v>
      </c>
      <c r="AA1085" s="10">
        <v>7.5873330610999998</v>
      </c>
      <c r="AB1085" s="10" t="s">
        <v>2934</v>
      </c>
      <c r="AC1085" s="4">
        <v>1.3109409999999999</v>
      </c>
      <c r="AD1085" s="4">
        <v>1.0936537448395001</v>
      </c>
      <c r="AE1085" s="4">
        <v>1.1851434652171</v>
      </c>
      <c r="AF1085" s="4">
        <v>8.9919670000000007</v>
      </c>
      <c r="AG1085" s="4">
        <v>11.163498167402601</v>
      </c>
      <c r="AH1085" s="4">
        <v>12.444794996065999</v>
      </c>
      <c r="AI1085" s="4">
        <v>3.4656370000000001</v>
      </c>
      <c r="AJ1085" s="4">
        <v>3.9116059999999999</v>
      </c>
    </row>
    <row r="1086" spans="1:36" x14ac:dyDescent="0.3">
      <c r="A1086" s="1" t="s">
        <v>2743</v>
      </c>
      <c r="B1086" s="2">
        <v>5017926</v>
      </c>
      <c r="C1086" s="3" t="s">
        <v>2935</v>
      </c>
      <c r="D1086" s="4">
        <v>2020.3014912000001</v>
      </c>
      <c r="E1086" s="3" t="s">
        <v>2936</v>
      </c>
      <c r="F1086" s="3" t="s">
        <v>2966</v>
      </c>
      <c r="G1086" s="3" t="s">
        <v>2967</v>
      </c>
      <c r="H1086" s="3" t="s">
        <v>2999</v>
      </c>
      <c r="I1086" s="3" t="s">
        <v>3715</v>
      </c>
      <c r="J1086" s="4">
        <v>-27.341532999999998</v>
      </c>
      <c r="K1086" s="4">
        <v>1.654533</v>
      </c>
      <c r="L1086" s="4">
        <v>-5.0679850000000002</v>
      </c>
      <c r="M1086" s="4">
        <v>-6.2843200000000001</v>
      </c>
      <c r="N1086" s="4">
        <v>96.603774000000001</v>
      </c>
      <c r="O1086" s="4">
        <v>5.1405620000000001</v>
      </c>
      <c r="P1086" s="4">
        <v>2.236459</v>
      </c>
      <c r="Q1086" s="4">
        <v>9.725619</v>
      </c>
      <c r="R1086" s="4">
        <v>6.8639070000000002</v>
      </c>
      <c r="S1086" s="3" t="s">
        <v>6481</v>
      </c>
      <c r="T1086" s="4">
        <v>15.36</v>
      </c>
      <c r="U1086" s="4">
        <v>2020.3014912000001</v>
      </c>
      <c r="V1086" s="10">
        <v>3369.693491</v>
      </c>
      <c r="W1086" s="4">
        <v>0.91145833333333304</v>
      </c>
      <c r="X1086" s="4">
        <v>22.37</v>
      </c>
      <c r="Y1086" s="4">
        <v>8.92</v>
      </c>
      <c r="Z1086" s="4">
        <v>96.603774000000001</v>
      </c>
      <c r="AA1086" s="10">
        <v>23.167770252899999</v>
      </c>
      <c r="AB1086" s="10">
        <v>23.167770252899999</v>
      </c>
      <c r="AC1086" s="4">
        <v>1.200966</v>
      </c>
      <c r="AD1086" s="4">
        <v>1.1923845425885999</v>
      </c>
      <c r="AE1086" s="4">
        <v>1.1923845425885999</v>
      </c>
      <c r="AF1086" s="4">
        <v>9.725619</v>
      </c>
      <c r="AG1086" s="4">
        <v>9.5717028676590008</v>
      </c>
      <c r="AH1086" s="4">
        <v>9.5717028676590008</v>
      </c>
      <c r="AI1086" s="4">
        <v>2.236459</v>
      </c>
      <c r="AJ1086" s="4" t="s">
        <v>2924</v>
      </c>
    </row>
    <row r="1087" spans="1:36" x14ac:dyDescent="0.3">
      <c r="A1087" s="1" t="s">
        <v>2600</v>
      </c>
      <c r="B1087" s="2">
        <v>4295035</v>
      </c>
      <c r="C1087" s="3" t="s">
        <v>2919</v>
      </c>
      <c r="D1087" s="4">
        <v>2027.3368502999999</v>
      </c>
      <c r="E1087" s="3" t="s">
        <v>3102</v>
      </c>
      <c r="F1087" s="3" t="s">
        <v>3103</v>
      </c>
      <c r="G1087" s="3" t="s">
        <v>3104</v>
      </c>
      <c r="H1087" s="3" t="s">
        <v>3104</v>
      </c>
      <c r="I1087" s="3" t="s">
        <v>3205</v>
      </c>
      <c r="J1087" s="4">
        <v>-32.419879000000002</v>
      </c>
      <c r="K1087" s="4">
        <v>-1.489506</v>
      </c>
      <c r="L1087" s="4">
        <v>3.1914889999999998</v>
      </c>
      <c r="M1087" s="4">
        <v>5.5112399999999999</v>
      </c>
      <c r="N1087" s="4">
        <v>55.961537999999997</v>
      </c>
      <c r="O1087" s="4">
        <v>33.068182</v>
      </c>
      <c r="P1087" s="4">
        <v>2.1457009999999999</v>
      </c>
      <c r="Q1087" s="4">
        <v>10.51491</v>
      </c>
      <c r="R1087" s="4">
        <v>8.4362399999999997</v>
      </c>
      <c r="S1087" s="3" t="s">
        <v>6338</v>
      </c>
      <c r="T1087" s="4">
        <v>14.55</v>
      </c>
      <c r="U1087" s="4">
        <v>2027.3368502999999</v>
      </c>
      <c r="V1087" s="10">
        <v>1824.3368499999999</v>
      </c>
      <c r="W1087" s="4">
        <v>0</v>
      </c>
      <c r="X1087" s="4">
        <v>28.76</v>
      </c>
      <c r="Y1087" s="5">
        <v>12.925000000000001</v>
      </c>
      <c r="Z1087" s="4">
        <v>55.961537999999997</v>
      </c>
      <c r="AA1087" s="10">
        <v>11.262481616200001</v>
      </c>
      <c r="AB1087" s="10">
        <v>12.024793388399999</v>
      </c>
      <c r="AC1087" s="4">
        <v>1.005698</v>
      </c>
      <c r="AD1087" s="4">
        <v>0.95752383972580002</v>
      </c>
      <c r="AE1087" s="4">
        <v>1.0000391280770999</v>
      </c>
      <c r="AF1087" s="4">
        <v>10.51491</v>
      </c>
      <c r="AG1087" s="4">
        <v>5.6467573200065004</v>
      </c>
      <c r="AH1087" s="4">
        <v>5.6607562093763004</v>
      </c>
      <c r="AI1087" s="4">
        <v>2.1457009999999999</v>
      </c>
      <c r="AJ1087" s="4">
        <v>27.767175999999999</v>
      </c>
    </row>
    <row r="1088" spans="1:36" x14ac:dyDescent="0.3">
      <c r="A1088" s="1" t="s">
        <v>2041</v>
      </c>
      <c r="B1088" s="2">
        <v>111794661</v>
      </c>
      <c r="C1088" s="3" t="s">
        <v>2935</v>
      </c>
      <c r="D1088" s="4">
        <v>2028.46669662</v>
      </c>
      <c r="E1088" s="3" t="s">
        <v>2925</v>
      </c>
      <c r="F1088" s="3" t="s">
        <v>3011</v>
      </c>
      <c r="G1088" s="3" t="s">
        <v>3012</v>
      </c>
      <c r="H1088" s="3" t="s">
        <v>3013</v>
      </c>
      <c r="I1088" s="3" t="s">
        <v>3100</v>
      </c>
      <c r="J1088" s="4">
        <v>59.227468000000002</v>
      </c>
      <c r="K1088" s="4">
        <v>2.6388590000000001</v>
      </c>
      <c r="L1088" s="4">
        <v>-12.705882000000001</v>
      </c>
      <c r="M1088" s="4">
        <v>2.3991509999999998</v>
      </c>
      <c r="N1088" s="4">
        <v>20.575939000000002</v>
      </c>
      <c r="O1088" s="4">
        <v>12.173145</v>
      </c>
      <c r="P1088" s="4">
        <v>1.190423</v>
      </c>
      <c r="Q1088" s="4">
        <v>5.0961069999999999</v>
      </c>
      <c r="R1088" s="4">
        <v>8.5060330000000004</v>
      </c>
      <c r="S1088" s="3" t="s">
        <v>5780</v>
      </c>
      <c r="T1088" s="4">
        <v>48.23</v>
      </c>
      <c r="U1088" s="4">
        <v>2028.46669662</v>
      </c>
      <c r="V1088" s="10">
        <v>2596.466696</v>
      </c>
      <c r="W1088" s="4">
        <v>2.0733982998133902</v>
      </c>
      <c r="X1088" s="4">
        <v>57.23</v>
      </c>
      <c r="Y1088" s="4">
        <v>27.86</v>
      </c>
      <c r="Z1088" s="4">
        <v>20.575939000000002</v>
      </c>
      <c r="AA1088" s="10">
        <v>10.5988352928</v>
      </c>
      <c r="AB1088" s="10">
        <v>12.3927868481</v>
      </c>
      <c r="AC1088" s="4">
        <v>0.75216300000000003</v>
      </c>
      <c r="AD1088" s="4">
        <v>0.76183093163040005</v>
      </c>
      <c r="AE1088" s="4">
        <v>0.76698928188670001</v>
      </c>
      <c r="AF1088" s="4">
        <v>5.0961069999999999</v>
      </c>
      <c r="AG1088" s="4">
        <v>5.3552897101424</v>
      </c>
      <c r="AH1088" s="4">
        <v>5.4124564556403998</v>
      </c>
      <c r="AI1088" s="4">
        <v>1.190423</v>
      </c>
      <c r="AJ1088" s="4">
        <v>2.5011670000000001</v>
      </c>
    </row>
    <row r="1089" spans="1:36" x14ac:dyDescent="0.3">
      <c r="A1089" s="1" t="s">
        <v>2852</v>
      </c>
      <c r="B1089" s="2">
        <v>4159229</v>
      </c>
      <c r="C1089" s="3" t="s">
        <v>2935</v>
      </c>
      <c r="D1089" s="4">
        <v>2029.5511553399999</v>
      </c>
      <c r="E1089" s="3" t="s">
        <v>2936</v>
      </c>
      <c r="F1089" s="3" t="s">
        <v>2966</v>
      </c>
      <c r="G1089" s="3" t="s">
        <v>3082</v>
      </c>
      <c r="H1089" s="3" t="s">
        <v>3275</v>
      </c>
      <c r="I1089" s="3" t="s">
        <v>3063</v>
      </c>
      <c r="J1089" s="4">
        <v>-25.96519</v>
      </c>
      <c r="K1089" s="4">
        <v>-10.071113</v>
      </c>
      <c r="L1089" s="4">
        <v>-12.460243</v>
      </c>
      <c r="M1089" s="4">
        <v>1.761636</v>
      </c>
      <c r="N1089" s="4">
        <v>18.730985</v>
      </c>
      <c r="O1089" s="4">
        <v>11.99436</v>
      </c>
      <c r="P1089" s="4">
        <v>2.7525149999999998</v>
      </c>
      <c r="Q1089" s="4">
        <v>8.2825199999999999</v>
      </c>
      <c r="R1089" s="4">
        <v>12.226853999999999</v>
      </c>
      <c r="S1089" s="3" t="s">
        <v>6590</v>
      </c>
      <c r="T1089" s="4">
        <v>46.79</v>
      </c>
      <c r="U1089" s="4">
        <v>2029.5511553399999</v>
      </c>
      <c r="V1089" s="10">
        <v>2254.9451549999999</v>
      </c>
      <c r="W1089" s="4">
        <v>0</v>
      </c>
      <c r="X1089" s="4">
        <v>72.569999999999993</v>
      </c>
      <c r="Y1089" s="4">
        <v>39.844999999999999</v>
      </c>
      <c r="Z1089" s="4">
        <v>18.730985</v>
      </c>
      <c r="AA1089" s="10">
        <v>10.739040624199999</v>
      </c>
      <c r="AB1089" s="10">
        <v>11.0728526972</v>
      </c>
      <c r="AC1089" s="4">
        <v>1.723047</v>
      </c>
      <c r="AD1089" s="4">
        <v>1.7071187865610999</v>
      </c>
      <c r="AE1089" s="4">
        <v>1.7741931398851001</v>
      </c>
      <c r="AF1089" s="4">
        <v>8.2825199999999999</v>
      </c>
      <c r="AG1089" s="4">
        <v>8.6291229651230008</v>
      </c>
      <c r="AH1089" s="4">
        <v>8.7638512734769005</v>
      </c>
      <c r="AI1089" s="4">
        <v>2.7525149999999998</v>
      </c>
      <c r="AJ1089" s="4">
        <v>8.0202259999999992</v>
      </c>
    </row>
    <row r="1090" spans="1:36" x14ac:dyDescent="0.3">
      <c r="A1090" s="1" t="s">
        <v>541</v>
      </c>
      <c r="B1090" s="2">
        <v>5210215</v>
      </c>
      <c r="C1090" s="3" t="s">
        <v>2919</v>
      </c>
      <c r="D1090" s="4">
        <v>2031.5954369999999</v>
      </c>
      <c r="E1090" s="3" t="s">
        <v>2920</v>
      </c>
      <c r="F1090" s="3" t="s">
        <v>2921</v>
      </c>
      <c r="G1090" s="3" t="s">
        <v>2941</v>
      </c>
      <c r="H1090" s="3" t="s">
        <v>2941</v>
      </c>
      <c r="I1090" s="3" t="s">
        <v>3210</v>
      </c>
      <c r="J1090" s="4">
        <v>-19.182136</v>
      </c>
      <c r="K1090" s="4">
        <v>-20.675996999999999</v>
      </c>
      <c r="L1090" s="4">
        <v>-11.906158</v>
      </c>
      <c r="M1090" s="4">
        <v>4.7785140000000004</v>
      </c>
      <c r="N1090" s="4" t="s">
        <v>2924</v>
      </c>
      <c r="O1090" s="4" t="s">
        <v>2924</v>
      </c>
      <c r="P1090" s="4">
        <v>3.7795670000000001</v>
      </c>
      <c r="Q1090" s="4" t="s">
        <v>2924</v>
      </c>
      <c r="R1090" s="4" t="s">
        <v>2924</v>
      </c>
      <c r="S1090" s="3" t="s">
        <v>4284</v>
      </c>
      <c r="T1090" s="4">
        <v>30.04</v>
      </c>
      <c r="U1090" s="4">
        <v>2031.5954369999999</v>
      </c>
      <c r="V1090" s="10">
        <v>1491.181437</v>
      </c>
      <c r="W1090" s="4">
        <v>0</v>
      </c>
      <c r="X1090" s="4">
        <v>50.23</v>
      </c>
      <c r="Y1090" s="4">
        <v>25.77</v>
      </c>
      <c r="Z1090" s="4" t="s">
        <v>2924</v>
      </c>
      <c r="AA1090" s="10" t="s">
        <v>2924</v>
      </c>
      <c r="AB1090" s="10" t="s">
        <v>2924</v>
      </c>
      <c r="AC1090" s="4" t="s">
        <v>2924</v>
      </c>
      <c r="AD1090" s="4" t="s">
        <v>2924</v>
      </c>
      <c r="AE1090" s="4" t="s">
        <v>2924</v>
      </c>
      <c r="AF1090" s="4" t="s">
        <v>2924</v>
      </c>
      <c r="AG1090" s="4" t="s">
        <v>2924</v>
      </c>
      <c r="AH1090" s="4" t="s">
        <v>2924</v>
      </c>
      <c r="AI1090" s="4">
        <v>3.7795670000000001</v>
      </c>
      <c r="AJ1090" s="4">
        <v>3.7795670000000001</v>
      </c>
    </row>
    <row r="1091" spans="1:36" x14ac:dyDescent="0.3">
      <c r="A1091" s="1" t="s">
        <v>1805</v>
      </c>
      <c r="B1091" s="2">
        <v>4019364</v>
      </c>
      <c r="C1091" s="3" t="s">
        <v>2935</v>
      </c>
      <c r="D1091" s="4">
        <v>2031.8726529600001</v>
      </c>
      <c r="E1091" s="3" t="s">
        <v>2945</v>
      </c>
      <c r="F1091" s="3" t="s">
        <v>2946</v>
      </c>
      <c r="G1091" s="3" t="s">
        <v>2947</v>
      </c>
      <c r="H1091" s="3" t="s">
        <v>2989</v>
      </c>
      <c r="I1091" s="3" t="s">
        <v>2949</v>
      </c>
      <c r="J1091" s="4">
        <v>-17.681844999999999</v>
      </c>
      <c r="K1091" s="4">
        <v>1.4577260000000001</v>
      </c>
      <c r="L1091" s="4">
        <v>-3.9337469999999999</v>
      </c>
      <c r="M1091" s="4">
        <v>-7.1788000000000005E-2</v>
      </c>
      <c r="N1091" s="4" t="s">
        <v>2924</v>
      </c>
      <c r="O1091" s="4" t="s">
        <v>2924</v>
      </c>
      <c r="P1091" s="4">
        <v>1.999425</v>
      </c>
      <c r="Q1091" s="4">
        <v>8.2178679999999993</v>
      </c>
      <c r="R1091" s="4">
        <v>4.7440910000000001</v>
      </c>
      <c r="S1091" s="3" t="s">
        <v>5546</v>
      </c>
      <c r="T1091" s="4">
        <v>13.92</v>
      </c>
      <c r="U1091" s="4">
        <v>2031.8726529600001</v>
      </c>
      <c r="V1091" s="10">
        <v>2861.872652</v>
      </c>
      <c r="W1091" s="4">
        <v>0</v>
      </c>
      <c r="X1091" s="4">
        <v>17.39</v>
      </c>
      <c r="Y1091" s="4">
        <v>10.87</v>
      </c>
      <c r="Z1091" s="4">
        <v>3.1600450000000002</v>
      </c>
      <c r="AA1091" s="10">
        <v>15.626403233</v>
      </c>
      <c r="AB1091" s="10" t="s">
        <v>2924</v>
      </c>
      <c r="AC1091" s="4">
        <v>0.79673499999999997</v>
      </c>
      <c r="AD1091" s="4">
        <v>1.2363344947704999</v>
      </c>
      <c r="AE1091" s="4">
        <v>1.0003422539147</v>
      </c>
      <c r="AF1091" s="4">
        <v>8.2178679999999993</v>
      </c>
      <c r="AG1091" s="4">
        <v>6.5881046316759004</v>
      </c>
      <c r="AH1091" s="4">
        <v>7.9870578564177004</v>
      </c>
      <c r="AI1091" s="4">
        <v>1.999425</v>
      </c>
      <c r="AJ1091" s="4" t="s">
        <v>2924</v>
      </c>
    </row>
    <row r="1092" spans="1:36" x14ac:dyDescent="0.3">
      <c r="A1092" s="1" t="s">
        <v>2320</v>
      </c>
      <c r="B1092" s="2">
        <v>4277771</v>
      </c>
      <c r="C1092" s="3" t="s">
        <v>2919</v>
      </c>
      <c r="D1092" s="4">
        <v>2037.0764948000001</v>
      </c>
      <c r="E1092" s="3" t="s">
        <v>2930</v>
      </c>
      <c r="F1092" s="3" t="s">
        <v>2957</v>
      </c>
      <c r="G1092" s="3" t="s">
        <v>2957</v>
      </c>
      <c r="H1092" s="3" t="s">
        <v>3113</v>
      </c>
      <c r="I1092" s="3" t="s">
        <v>3125</v>
      </c>
      <c r="J1092" s="4">
        <v>49.940967999999998</v>
      </c>
      <c r="K1092" s="4">
        <v>24.023437999999999</v>
      </c>
      <c r="L1092" s="4">
        <v>-5.400372</v>
      </c>
      <c r="M1092" s="4">
        <v>-0.39215699999999998</v>
      </c>
      <c r="N1092" s="4">
        <v>15.4878048780488</v>
      </c>
      <c r="O1092" s="4">
        <v>5.1847853072264396</v>
      </c>
      <c r="P1092" s="4">
        <v>2.5543040000000001</v>
      </c>
      <c r="Q1092" s="4">
        <v>10.886201</v>
      </c>
      <c r="R1092" s="4">
        <v>37.963650999999999</v>
      </c>
      <c r="S1092" s="3" t="s">
        <v>6059</v>
      </c>
      <c r="T1092" s="4">
        <v>50.8</v>
      </c>
      <c r="U1092" s="4">
        <v>2037.0764948000001</v>
      </c>
      <c r="V1092" s="10">
        <v>2050.4594940000002</v>
      </c>
      <c r="W1092" s="4">
        <v>0</v>
      </c>
      <c r="X1092" s="4">
        <v>55.615000000000002</v>
      </c>
      <c r="Y1092" s="4">
        <v>29.4</v>
      </c>
      <c r="Z1092" s="4">
        <v>15.53992</v>
      </c>
      <c r="AA1092" s="10">
        <v>16.090716163500002</v>
      </c>
      <c r="AB1092" s="10">
        <v>16.818685957300001</v>
      </c>
      <c r="AC1092" s="4">
        <v>1.8775500000000001</v>
      </c>
      <c r="AD1092" s="4">
        <v>1.6813430001737999</v>
      </c>
      <c r="AE1092" s="4">
        <v>1.8005975256693001</v>
      </c>
      <c r="AF1092" s="4">
        <v>10.886201</v>
      </c>
      <c r="AG1092" s="4" t="s">
        <v>2934</v>
      </c>
      <c r="AH1092" s="4" t="s">
        <v>2934</v>
      </c>
      <c r="AI1092" s="4">
        <v>2.5543040000000001</v>
      </c>
      <c r="AJ1092" s="4">
        <v>2.86957</v>
      </c>
    </row>
    <row r="1093" spans="1:36" x14ac:dyDescent="0.3">
      <c r="A1093" s="1" t="s">
        <v>1926</v>
      </c>
      <c r="B1093" s="2">
        <v>4810361</v>
      </c>
      <c r="C1093" s="3" t="s">
        <v>2919</v>
      </c>
      <c r="D1093" s="4">
        <v>2040.7193095</v>
      </c>
      <c r="E1093" s="3" t="s">
        <v>2920</v>
      </c>
      <c r="F1093" s="3" t="s">
        <v>2960</v>
      </c>
      <c r="G1093" s="3" t="s">
        <v>2961</v>
      </c>
      <c r="H1093" s="3" t="s">
        <v>2962</v>
      </c>
      <c r="I1093" s="3" t="s">
        <v>2923</v>
      </c>
      <c r="J1093" s="4">
        <v>17.087430000000001</v>
      </c>
      <c r="K1093" s="4">
        <v>2.4174799999999999</v>
      </c>
      <c r="L1093" s="4">
        <v>-9.0796530000000004</v>
      </c>
      <c r="M1093" s="4">
        <v>-2.0453540000000001</v>
      </c>
      <c r="N1093" s="4" t="s">
        <v>2924</v>
      </c>
      <c r="O1093" s="4">
        <v>17.084140999999999</v>
      </c>
      <c r="P1093" s="4">
        <v>1.6572009999999999</v>
      </c>
      <c r="Q1093" s="4">
        <v>56.611998</v>
      </c>
      <c r="R1093" s="4">
        <v>19.149307</v>
      </c>
      <c r="S1093" s="3" t="s">
        <v>5666</v>
      </c>
      <c r="T1093" s="4">
        <v>44.06</v>
      </c>
      <c r="U1093" s="4">
        <v>2040.7193095</v>
      </c>
      <c r="V1093" s="10">
        <v>2084.2273089999999</v>
      </c>
      <c r="W1093" s="4">
        <v>0</v>
      </c>
      <c r="X1093" s="4">
        <v>55.744999999999997</v>
      </c>
      <c r="Y1093" s="4">
        <v>25.12</v>
      </c>
      <c r="Z1093" s="4" t="s">
        <v>2924</v>
      </c>
      <c r="AA1093" s="10">
        <v>23.5413549903</v>
      </c>
      <c r="AB1093" s="10">
        <v>26.1760197716</v>
      </c>
      <c r="AC1093" s="4">
        <v>1.9584809999999999</v>
      </c>
      <c r="AD1093" s="4">
        <v>1.8052207014059001</v>
      </c>
      <c r="AE1093" s="4">
        <v>1.8862722592618</v>
      </c>
      <c r="AF1093" s="4">
        <v>56.611998</v>
      </c>
      <c r="AG1093" s="4">
        <v>14.423099555589999</v>
      </c>
      <c r="AH1093" s="4">
        <v>15.824096156583799</v>
      </c>
      <c r="AI1093" s="4">
        <v>1.6572009999999999</v>
      </c>
      <c r="AJ1093" s="4">
        <v>8.4795999999999996</v>
      </c>
    </row>
    <row r="1094" spans="1:36" x14ac:dyDescent="0.3">
      <c r="A1094" s="1" t="s">
        <v>2860</v>
      </c>
      <c r="B1094" s="2">
        <v>4121147</v>
      </c>
      <c r="C1094" s="3" t="s">
        <v>2935</v>
      </c>
      <c r="D1094" s="4">
        <v>2044.0849775500001</v>
      </c>
      <c r="E1094" s="3" t="s">
        <v>2925</v>
      </c>
      <c r="F1094" s="3" t="s">
        <v>2996</v>
      </c>
      <c r="G1094" s="3" t="s">
        <v>3230</v>
      </c>
      <c r="H1094" s="3" t="s">
        <v>3373</v>
      </c>
      <c r="I1094" s="3" t="s">
        <v>3080</v>
      </c>
      <c r="J1094" s="4">
        <v>-29.331016999999999</v>
      </c>
      <c r="K1094" s="4">
        <v>-0.39186900000000002</v>
      </c>
      <c r="L1094" s="4">
        <v>9.8448999999999995E-2</v>
      </c>
      <c r="M1094" s="4">
        <v>-0.26973999999999998</v>
      </c>
      <c r="N1094" s="4" t="s">
        <v>2934</v>
      </c>
      <c r="O1094" s="4" t="s">
        <v>2934</v>
      </c>
      <c r="P1094" s="4" t="s">
        <v>2934</v>
      </c>
      <c r="Q1094" s="4" t="s">
        <v>2934</v>
      </c>
      <c r="R1094" s="4" t="s">
        <v>2934</v>
      </c>
      <c r="S1094" s="3" t="s">
        <v>6598</v>
      </c>
      <c r="T1094" s="4">
        <v>40.67</v>
      </c>
      <c r="U1094" s="4">
        <v>2044.0849775500001</v>
      </c>
      <c r="V1094" s="10">
        <v>2171.1239770000002</v>
      </c>
      <c r="W1094" s="4">
        <v>1.67199409884436</v>
      </c>
      <c r="X1094" s="4">
        <v>69.959999999999994</v>
      </c>
      <c r="Y1094" s="4">
        <v>37.880000000000003</v>
      </c>
      <c r="Z1094" s="4" t="s">
        <v>2934</v>
      </c>
      <c r="AA1094" s="10">
        <v>15.0256770236</v>
      </c>
      <c r="AB1094" s="10">
        <v>15.7839381837</v>
      </c>
      <c r="AC1094" s="4" t="s">
        <v>2934</v>
      </c>
      <c r="AD1094" s="4">
        <v>1.8982811761327001</v>
      </c>
      <c r="AE1094" s="4">
        <v>1.9293134728770001</v>
      </c>
      <c r="AF1094" s="4" t="s">
        <v>2934</v>
      </c>
      <c r="AG1094" s="4">
        <v>8.6758200879121006</v>
      </c>
      <c r="AH1094" s="4">
        <v>9.0968468802341</v>
      </c>
      <c r="AI1094" s="4" t="s">
        <v>2934</v>
      </c>
      <c r="AJ1094" s="4" t="s">
        <v>2934</v>
      </c>
    </row>
    <row r="1095" spans="1:36" x14ac:dyDescent="0.3">
      <c r="A1095" s="1" t="s">
        <v>917</v>
      </c>
      <c r="B1095" s="2">
        <v>20309326</v>
      </c>
      <c r="C1095" s="3" t="s">
        <v>2919</v>
      </c>
      <c r="D1095" s="4">
        <v>2045.8464661999999</v>
      </c>
      <c r="E1095" s="3" t="s">
        <v>2945</v>
      </c>
      <c r="F1095" s="3" t="s">
        <v>2946</v>
      </c>
      <c r="G1095" s="3" t="s">
        <v>2947</v>
      </c>
      <c r="H1095" s="3" t="s">
        <v>2989</v>
      </c>
      <c r="I1095" s="3" t="s">
        <v>3430</v>
      </c>
      <c r="J1095" s="4">
        <v>1.087942</v>
      </c>
      <c r="K1095" s="4">
        <v>7.0057580000000002</v>
      </c>
      <c r="L1095" s="4">
        <v>-7.3150459999999997</v>
      </c>
      <c r="M1095" s="4">
        <v>-0.17905099999999999</v>
      </c>
      <c r="N1095" s="4" t="s">
        <v>2924</v>
      </c>
      <c r="O1095" s="4">
        <v>25.870069999999998</v>
      </c>
      <c r="P1095" s="4">
        <v>2.6591939999999998</v>
      </c>
      <c r="Q1095" s="4">
        <v>20.318058000000001</v>
      </c>
      <c r="R1095" s="4">
        <v>22.667211999999999</v>
      </c>
      <c r="S1095" s="3" t="s">
        <v>4659</v>
      </c>
      <c r="T1095" s="4">
        <v>11.15</v>
      </c>
      <c r="U1095" s="4">
        <v>2045.8464661999999</v>
      </c>
      <c r="V1095" s="10">
        <v>2497.949466</v>
      </c>
      <c r="W1095" s="4">
        <v>0</v>
      </c>
      <c r="X1095" s="5">
        <v>12.3505</v>
      </c>
      <c r="Y1095" s="5">
        <v>6.22</v>
      </c>
      <c r="Z1095" s="4" t="s">
        <v>2924</v>
      </c>
      <c r="AA1095" s="10">
        <v>19.661435372900002</v>
      </c>
      <c r="AB1095" s="10">
        <v>20.828274148599998</v>
      </c>
      <c r="AC1095" s="4">
        <v>3.6034739999999998</v>
      </c>
      <c r="AD1095" s="4">
        <v>3.5058467506964002</v>
      </c>
      <c r="AE1095" s="4">
        <v>3.5981167755693</v>
      </c>
      <c r="AF1095" s="4">
        <v>20.318058000000001</v>
      </c>
      <c r="AG1095" s="4">
        <v>13.5614401368115</v>
      </c>
      <c r="AH1095" s="4">
        <v>14.545586318067899</v>
      </c>
      <c r="AI1095" s="4">
        <v>2.6591939999999998</v>
      </c>
      <c r="AJ1095" s="4" t="s">
        <v>2924</v>
      </c>
    </row>
    <row r="1096" spans="1:36" x14ac:dyDescent="0.3">
      <c r="A1096" s="1" t="s">
        <v>2585</v>
      </c>
      <c r="B1096" s="2">
        <v>5013726</v>
      </c>
      <c r="C1096" s="3" t="s">
        <v>2940</v>
      </c>
      <c r="D1096" s="4">
        <v>2047.92376734</v>
      </c>
      <c r="E1096" s="3" t="s">
        <v>2920</v>
      </c>
      <c r="F1096" s="3" t="s">
        <v>2960</v>
      </c>
      <c r="G1096" s="3" t="s">
        <v>2961</v>
      </c>
      <c r="H1096" s="3" t="s">
        <v>2962</v>
      </c>
      <c r="I1096" s="3" t="s">
        <v>3263</v>
      </c>
      <c r="J1096" s="4">
        <v>-22.690992000000001</v>
      </c>
      <c r="K1096" s="4">
        <v>-61.656402999999997</v>
      </c>
      <c r="L1096" s="4">
        <v>-29.950637</v>
      </c>
      <c r="M1096" s="4">
        <v>-1.1021069999999999</v>
      </c>
      <c r="N1096" s="4">
        <v>65.122731999999999</v>
      </c>
      <c r="O1096" s="4" t="s">
        <v>2924</v>
      </c>
      <c r="P1096" s="4">
        <v>9.7553959999999993</v>
      </c>
      <c r="Q1096" s="4">
        <v>38.976010000000002</v>
      </c>
      <c r="R1096" s="4" t="s">
        <v>2924</v>
      </c>
      <c r="S1096" s="3" t="s">
        <v>6323</v>
      </c>
      <c r="T1096" s="4">
        <v>61.02</v>
      </c>
      <c r="U1096" s="4">
        <v>2047.92376734</v>
      </c>
      <c r="V1096" s="10">
        <v>2235.9757669999999</v>
      </c>
      <c r="W1096" s="4">
        <v>0</v>
      </c>
      <c r="X1096" s="4">
        <v>177.37</v>
      </c>
      <c r="Y1096" s="4">
        <v>59.722000000000001</v>
      </c>
      <c r="Z1096" s="4">
        <v>65.122731999999999</v>
      </c>
      <c r="AA1096" s="10">
        <v>55.492906511400001</v>
      </c>
      <c r="AB1096" s="10">
        <v>63.231194885100003</v>
      </c>
      <c r="AC1096" s="4">
        <v>5.5747479999999996</v>
      </c>
      <c r="AD1096" s="4">
        <v>4.5534185669487002</v>
      </c>
      <c r="AE1096" s="4">
        <v>5.2060686444820004</v>
      </c>
      <c r="AF1096" s="4">
        <v>38.976010000000002</v>
      </c>
      <c r="AG1096" s="4">
        <v>24.996934231414201</v>
      </c>
      <c r="AH1096" s="4">
        <v>28.727759732083801</v>
      </c>
      <c r="AI1096" s="4">
        <v>9.7553959999999993</v>
      </c>
      <c r="AJ1096" s="4">
        <v>10.439692000000001</v>
      </c>
    </row>
    <row r="1097" spans="1:36" x14ac:dyDescent="0.3">
      <c r="A1097" s="1" t="s">
        <v>2420</v>
      </c>
      <c r="B1097" s="2">
        <v>4811274</v>
      </c>
      <c r="C1097" s="3" t="s">
        <v>2940</v>
      </c>
      <c r="D1097" s="4">
        <v>2053.0525701400002</v>
      </c>
      <c r="E1097" s="3" t="s">
        <v>2920</v>
      </c>
      <c r="F1097" s="3" t="s">
        <v>2921</v>
      </c>
      <c r="G1097" s="3" t="s">
        <v>3109</v>
      </c>
      <c r="H1097" s="3" t="s">
        <v>3109</v>
      </c>
      <c r="I1097" s="3" t="s">
        <v>3048</v>
      </c>
      <c r="J1097" s="4">
        <v>28.472702000000002</v>
      </c>
      <c r="K1097" s="4">
        <v>20.910568999999999</v>
      </c>
      <c r="L1097" s="4">
        <v>0.513652</v>
      </c>
      <c r="M1097" s="4">
        <v>4.939317</v>
      </c>
      <c r="N1097" s="4">
        <v>34.747664</v>
      </c>
      <c r="O1097" s="4">
        <v>11.863433000000001</v>
      </c>
      <c r="P1097" s="4">
        <v>2.0384890000000002</v>
      </c>
      <c r="Q1097" s="4">
        <v>10.593555</v>
      </c>
      <c r="R1097" s="5">
        <v>10.360123</v>
      </c>
      <c r="S1097" s="3" t="s">
        <v>6158</v>
      </c>
      <c r="T1097" s="4">
        <v>37.18</v>
      </c>
      <c r="U1097" s="4">
        <v>2053.0525701400002</v>
      </c>
      <c r="V1097" s="10">
        <v>1687.99557</v>
      </c>
      <c r="W1097" s="4">
        <v>0</v>
      </c>
      <c r="X1097" s="4">
        <v>39.369999999999997</v>
      </c>
      <c r="Y1097" s="4">
        <v>25.53</v>
      </c>
      <c r="Z1097" s="4">
        <v>34.747664</v>
      </c>
      <c r="AA1097" s="10">
        <v>20.206521739100001</v>
      </c>
      <c r="AB1097" s="10">
        <v>13.0151540079</v>
      </c>
      <c r="AC1097" s="4">
        <v>2.5890610000000001</v>
      </c>
      <c r="AD1097" s="4">
        <v>2.7680467033673999</v>
      </c>
      <c r="AE1097" s="4">
        <v>2.6286450179220999</v>
      </c>
      <c r="AF1097" s="4">
        <v>10.593555</v>
      </c>
      <c r="AG1097" s="4">
        <v>9.9581178046068004</v>
      </c>
      <c r="AH1097" s="4">
        <v>10.286801846242</v>
      </c>
      <c r="AI1097" s="4">
        <v>2.0384890000000002</v>
      </c>
      <c r="AJ1097" s="4">
        <v>5.8662039999999998</v>
      </c>
    </row>
    <row r="1098" spans="1:36" x14ac:dyDescent="0.3">
      <c r="A1098" s="1" t="s">
        <v>1595</v>
      </c>
      <c r="B1098" s="2">
        <v>4094028</v>
      </c>
      <c r="C1098" s="3" t="s">
        <v>2940</v>
      </c>
      <c r="D1098" s="4">
        <v>2063.18577787</v>
      </c>
      <c r="E1098" s="3" t="s">
        <v>2920</v>
      </c>
      <c r="F1098" s="3" t="s">
        <v>2921</v>
      </c>
      <c r="G1098" s="3" t="s">
        <v>3109</v>
      </c>
      <c r="H1098" s="3" t="s">
        <v>3109</v>
      </c>
      <c r="I1098" s="3" t="s">
        <v>3048</v>
      </c>
      <c r="J1098" s="4">
        <v>52.884346000000001</v>
      </c>
      <c r="K1098" s="4">
        <v>12.139263</v>
      </c>
      <c r="L1098" s="4">
        <v>-10.901673000000001</v>
      </c>
      <c r="M1098" s="4">
        <v>-4.7540129999999996</v>
      </c>
      <c r="N1098" s="4">
        <v>44.170712000000002</v>
      </c>
      <c r="O1098" s="4">
        <v>77.604832999999999</v>
      </c>
      <c r="P1098" s="4">
        <v>2.4351569999999998</v>
      </c>
      <c r="Q1098" s="4">
        <v>33.929713</v>
      </c>
      <c r="R1098" s="4">
        <v>102.86776999999999</v>
      </c>
      <c r="S1098" s="3" t="s">
        <v>5336</v>
      </c>
      <c r="T1098" s="4">
        <v>109.19</v>
      </c>
      <c r="U1098" s="4">
        <v>2063.18577787</v>
      </c>
      <c r="V1098" s="10">
        <v>1850.8997770000001</v>
      </c>
      <c r="W1098" s="4">
        <v>0</v>
      </c>
      <c r="X1098" s="5">
        <v>129.9</v>
      </c>
      <c r="Y1098" s="4">
        <v>67.53</v>
      </c>
      <c r="Z1098" s="4">
        <v>44.170712000000002</v>
      </c>
      <c r="AA1098" s="10">
        <v>54.594999999999999</v>
      </c>
      <c r="AB1098" s="10">
        <v>57.167539267000002</v>
      </c>
      <c r="AC1098" s="4">
        <v>12.143259</v>
      </c>
      <c r="AD1098" s="4">
        <v>11.400261875299901</v>
      </c>
      <c r="AE1098" s="4">
        <v>11.329654905489001</v>
      </c>
      <c r="AF1098" s="4">
        <v>33.929713</v>
      </c>
      <c r="AG1098" s="4">
        <v>18.622220872907299</v>
      </c>
      <c r="AH1098" s="4">
        <v>22.803599701849301</v>
      </c>
      <c r="AI1098" s="4">
        <v>2.4351569999999998</v>
      </c>
      <c r="AJ1098" s="4">
        <v>4.4431330000000004</v>
      </c>
    </row>
    <row r="1099" spans="1:36" x14ac:dyDescent="0.3">
      <c r="A1099" s="1" t="s">
        <v>1499</v>
      </c>
      <c r="B1099" s="2">
        <v>4255032</v>
      </c>
      <c r="C1099" s="3" t="s">
        <v>2935</v>
      </c>
      <c r="D1099" s="4">
        <v>2063.3376635999998</v>
      </c>
      <c r="E1099" s="3" t="s">
        <v>2930</v>
      </c>
      <c r="F1099" s="3" t="s">
        <v>2953</v>
      </c>
      <c r="G1099" s="3" t="s">
        <v>2954</v>
      </c>
      <c r="H1099" s="3" t="s">
        <v>2955</v>
      </c>
      <c r="I1099" s="3" t="s">
        <v>3001</v>
      </c>
      <c r="J1099" s="4">
        <v>38.952164000000003</v>
      </c>
      <c r="K1099" s="4">
        <v>8.9285709999999998</v>
      </c>
      <c r="L1099" s="4">
        <v>-9.6965210000000006</v>
      </c>
      <c r="M1099" s="4">
        <v>0.49423400000000001</v>
      </c>
      <c r="N1099" s="5">
        <v>3.6073330000000001</v>
      </c>
      <c r="O1099" s="4">
        <v>28.504673</v>
      </c>
      <c r="P1099" s="4">
        <v>0.96833100000000005</v>
      </c>
      <c r="Q1099" s="4" t="s">
        <v>2934</v>
      </c>
      <c r="R1099" s="4">
        <v>66.126276000000004</v>
      </c>
      <c r="S1099" s="3" t="s">
        <v>5240</v>
      </c>
      <c r="T1099" s="4">
        <v>12.2</v>
      </c>
      <c r="U1099" s="4">
        <v>2063.3376635999998</v>
      </c>
      <c r="V1099" s="10">
        <v>2648.5226630000002</v>
      </c>
      <c r="W1099" s="4">
        <v>7.8688524590163897</v>
      </c>
      <c r="X1099" s="4">
        <v>13.69</v>
      </c>
      <c r="Y1099" s="5">
        <v>8.35</v>
      </c>
      <c r="Z1099" s="5">
        <v>3.6073330000000001</v>
      </c>
      <c r="AA1099" s="10" t="s">
        <v>2934</v>
      </c>
      <c r="AB1099" s="10" t="s">
        <v>2934</v>
      </c>
      <c r="AC1099" s="4">
        <v>30.555175999999999</v>
      </c>
      <c r="AD1099" s="4" t="s">
        <v>2934</v>
      </c>
      <c r="AE1099" s="4" t="s">
        <v>2934</v>
      </c>
      <c r="AF1099" s="4" t="s">
        <v>2934</v>
      </c>
      <c r="AG1099" s="4" t="s">
        <v>2934</v>
      </c>
      <c r="AH1099" s="4" t="s">
        <v>2934</v>
      </c>
      <c r="AI1099" s="4">
        <v>0.96833100000000005</v>
      </c>
      <c r="AJ1099" s="4">
        <v>0.96833100000000005</v>
      </c>
    </row>
    <row r="1100" spans="1:36" x14ac:dyDescent="0.3">
      <c r="A1100" s="1" t="s">
        <v>1019</v>
      </c>
      <c r="B1100" s="2">
        <v>5730721</v>
      </c>
      <c r="C1100" s="3" t="s">
        <v>2940</v>
      </c>
      <c r="D1100" s="4">
        <v>2067.2612410800002</v>
      </c>
      <c r="E1100" s="3" t="s">
        <v>2930</v>
      </c>
      <c r="F1100" s="3" t="s">
        <v>2953</v>
      </c>
      <c r="G1100" s="3" t="s">
        <v>2954</v>
      </c>
      <c r="H1100" s="3" t="s">
        <v>2955</v>
      </c>
      <c r="I1100" s="3"/>
      <c r="J1100" s="4">
        <v>15.117945000000001</v>
      </c>
      <c r="K1100" s="4">
        <v>-5.6216720000000002</v>
      </c>
      <c r="L1100" s="4">
        <v>-3.737422</v>
      </c>
      <c r="M1100" s="4">
        <v>2.4893999999999999E-2</v>
      </c>
      <c r="N1100" s="4" t="s">
        <v>2934</v>
      </c>
      <c r="O1100" s="4" t="s">
        <v>2934</v>
      </c>
      <c r="P1100" s="4" t="s">
        <v>2934</v>
      </c>
      <c r="Q1100" s="4" t="s">
        <v>2934</v>
      </c>
      <c r="R1100" s="4" t="s">
        <v>2934</v>
      </c>
      <c r="S1100" s="3" t="s">
        <v>4761</v>
      </c>
      <c r="T1100" s="4">
        <v>120.54</v>
      </c>
      <c r="U1100" s="4">
        <v>2067.2612410800002</v>
      </c>
      <c r="V1100" s="10" t="s">
        <v>2934</v>
      </c>
      <c r="W1100" s="4">
        <v>0.90625518500083002</v>
      </c>
      <c r="X1100" s="5">
        <v>129.02000000000001</v>
      </c>
      <c r="Y1100" s="4">
        <v>98.28</v>
      </c>
      <c r="Z1100" s="4" t="s">
        <v>2934</v>
      </c>
      <c r="AA1100" s="10" t="s">
        <v>2934</v>
      </c>
      <c r="AB1100" s="10" t="s">
        <v>2934</v>
      </c>
      <c r="AC1100" s="4" t="s">
        <v>2934</v>
      </c>
      <c r="AD1100" s="4" t="s">
        <v>2934</v>
      </c>
      <c r="AE1100" s="4" t="s">
        <v>2934</v>
      </c>
      <c r="AF1100" s="4" t="s">
        <v>2934</v>
      </c>
      <c r="AG1100" s="4" t="s">
        <v>2934</v>
      </c>
      <c r="AH1100" s="4" t="s">
        <v>2934</v>
      </c>
      <c r="AI1100" s="4" t="s">
        <v>2934</v>
      </c>
      <c r="AJ1100" s="4" t="s">
        <v>2934</v>
      </c>
    </row>
    <row r="1101" spans="1:36" x14ac:dyDescent="0.3">
      <c r="A1101" s="1" t="s">
        <v>85</v>
      </c>
      <c r="B1101" s="2">
        <v>27851507</v>
      </c>
      <c r="C1101" s="3" t="s">
        <v>2919</v>
      </c>
      <c r="D1101" s="4">
        <v>2074.15172626</v>
      </c>
      <c r="E1101" s="3" t="s">
        <v>2920</v>
      </c>
      <c r="F1101" s="3" t="s">
        <v>2960</v>
      </c>
      <c r="G1101" s="3" t="s">
        <v>2973</v>
      </c>
      <c r="H1101" s="3" t="s">
        <v>3087</v>
      </c>
      <c r="I1101" s="3" t="s">
        <v>3088</v>
      </c>
      <c r="J1101" s="4">
        <v>25.667828</v>
      </c>
      <c r="K1101" s="4">
        <v>-5.666957</v>
      </c>
      <c r="L1101" s="4">
        <v>-15.666407</v>
      </c>
      <c r="M1101" s="4">
        <v>1.9792650000000001</v>
      </c>
      <c r="N1101" s="4" t="s">
        <v>2924</v>
      </c>
      <c r="O1101" s="4" t="s">
        <v>2924</v>
      </c>
      <c r="P1101" s="4">
        <v>18.093644999999999</v>
      </c>
      <c r="Q1101" s="4" t="s">
        <v>2924</v>
      </c>
      <c r="R1101" s="4" t="s">
        <v>2924</v>
      </c>
      <c r="S1101" s="3" t="s">
        <v>3832</v>
      </c>
      <c r="T1101" s="5">
        <v>10.82</v>
      </c>
      <c r="U1101" s="4">
        <v>2074.15172626</v>
      </c>
      <c r="V1101" s="10">
        <v>1955.1187259999999</v>
      </c>
      <c r="W1101" s="4">
        <v>0</v>
      </c>
      <c r="X1101" s="4">
        <v>14.25</v>
      </c>
      <c r="Y1101" s="4">
        <v>4.46</v>
      </c>
      <c r="Z1101" s="4" t="s">
        <v>2924</v>
      </c>
      <c r="AA1101" s="10" t="s">
        <v>2924</v>
      </c>
      <c r="AB1101" s="10" t="s">
        <v>2924</v>
      </c>
      <c r="AC1101" s="4">
        <v>0.79228200000000004</v>
      </c>
      <c r="AD1101" s="4">
        <v>0.59840451659930005</v>
      </c>
      <c r="AE1101" s="4">
        <v>0.73027436232039999</v>
      </c>
      <c r="AF1101" s="4" t="s">
        <v>2924</v>
      </c>
      <c r="AG1101" s="4">
        <v>58.480634543654404</v>
      </c>
      <c r="AH1101" s="4" t="s">
        <v>2924</v>
      </c>
      <c r="AI1101" s="4">
        <v>18.093644999999999</v>
      </c>
      <c r="AJ1101" s="4">
        <v>27.602041</v>
      </c>
    </row>
    <row r="1102" spans="1:36" x14ac:dyDescent="0.3">
      <c r="A1102" s="1" t="s">
        <v>1935</v>
      </c>
      <c r="B1102" s="2">
        <v>11130213</v>
      </c>
      <c r="C1102" s="3" t="s">
        <v>2956</v>
      </c>
      <c r="D1102" s="4">
        <v>2076.51938174</v>
      </c>
      <c r="E1102" s="3" t="s">
        <v>2925</v>
      </c>
      <c r="F1102" s="3" t="s">
        <v>2980</v>
      </c>
      <c r="G1102" s="3" t="s">
        <v>3016</v>
      </c>
      <c r="H1102" s="3" t="s">
        <v>3017</v>
      </c>
      <c r="I1102" s="3" t="s">
        <v>3613</v>
      </c>
      <c r="J1102" s="4">
        <v>41.631205999999999</v>
      </c>
      <c r="K1102" s="4">
        <v>20.591787</v>
      </c>
      <c r="L1102" s="4">
        <v>5.1052629999999999</v>
      </c>
      <c r="M1102" s="4">
        <v>-1.0406340000000001</v>
      </c>
      <c r="N1102" s="4">
        <v>40.181086999999998</v>
      </c>
      <c r="O1102" s="4">
        <v>28.047753</v>
      </c>
      <c r="P1102" s="4">
        <v>3.844821</v>
      </c>
      <c r="Q1102" s="4">
        <v>19.261236</v>
      </c>
      <c r="R1102" s="4">
        <v>28.713304999999998</v>
      </c>
      <c r="S1102" s="3" t="s">
        <v>5675</v>
      </c>
      <c r="T1102" s="4">
        <v>19.97</v>
      </c>
      <c r="U1102" s="4">
        <v>2076.51938174</v>
      </c>
      <c r="V1102" s="10">
        <v>2140.9393810000001</v>
      </c>
      <c r="W1102" s="4">
        <v>0.40060090135202803</v>
      </c>
      <c r="X1102" s="4">
        <v>20.57</v>
      </c>
      <c r="Y1102" s="5">
        <v>11.98</v>
      </c>
      <c r="Z1102" s="4">
        <v>40.181086999999998</v>
      </c>
      <c r="AA1102" s="10">
        <v>20.7050285121</v>
      </c>
      <c r="AB1102" s="10">
        <v>23.167053364200001</v>
      </c>
      <c r="AC1102" s="4">
        <v>2.4534639999999999</v>
      </c>
      <c r="AD1102" s="4">
        <v>2.2611197020603</v>
      </c>
      <c r="AE1102" s="4">
        <v>2.4009136750090998</v>
      </c>
      <c r="AF1102" s="4">
        <v>19.261236</v>
      </c>
      <c r="AG1102" s="4">
        <v>17.975060731566199</v>
      </c>
      <c r="AH1102" s="4">
        <v>19.096059027313199</v>
      </c>
      <c r="AI1102" s="4">
        <v>3.844821</v>
      </c>
      <c r="AJ1102" s="4" t="s">
        <v>2924</v>
      </c>
    </row>
    <row r="1103" spans="1:36" x14ac:dyDescent="0.3">
      <c r="A1103" s="1" t="s">
        <v>1678</v>
      </c>
      <c r="B1103" s="2">
        <v>4133210</v>
      </c>
      <c r="C1103" s="3" t="s">
        <v>2935</v>
      </c>
      <c r="D1103" s="4">
        <v>2080.3160204999999</v>
      </c>
      <c r="E1103" s="3" t="s">
        <v>3031</v>
      </c>
      <c r="F1103" s="3" t="s">
        <v>3031</v>
      </c>
      <c r="G1103" s="3" t="s">
        <v>3051</v>
      </c>
      <c r="H1103" s="3" t="s">
        <v>3270</v>
      </c>
      <c r="I1103" s="3" t="s">
        <v>3578</v>
      </c>
      <c r="J1103" s="4">
        <v>-22.961653999999999</v>
      </c>
      <c r="K1103" s="4">
        <v>-10.833408</v>
      </c>
      <c r="L1103" s="4">
        <v>-13.286047999999999</v>
      </c>
      <c r="M1103" s="4">
        <v>0.71328100000000005</v>
      </c>
      <c r="N1103" s="4">
        <v>28.311212000000001</v>
      </c>
      <c r="O1103" s="4" t="s">
        <v>2924</v>
      </c>
      <c r="P1103" s="4">
        <v>2.232342</v>
      </c>
      <c r="Q1103" s="4">
        <v>12.903282000000001</v>
      </c>
      <c r="R1103" s="4">
        <v>155.88244700000001</v>
      </c>
      <c r="S1103" s="3" t="s">
        <v>5419</v>
      </c>
      <c r="T1103" s="4">
        <v>100.25</v>
      </c>
      <c r="U1103" s="4">
        <v>2080.3160204999999</v>
      </c>
      <c r="V1103" s="10">
        <v>2626.8920199999998</v>
      </c>
      <c r="W1103" s="4">
        <v>0.53865336658354102</v>
      </c>
      <c r="X1103" s="5">
        <v>145.08000000000001</v>
      </c>
      <c r="Y1103" s="4">
        <v>96.181100000000001</v>
      </c>
      <c r="Z1103" s="4">
        <v>28.311212000000001</v>
      </c>
      <c r="AA1103" s="10">
        <v>17.113349265899998</v>
      </c>
      <c r="AB1103" s="10">
        <v>19.087966488900001</v>
      </c>
      <c r="AC1103" s="4">
        <v>1.5740160000000001</v>
      </c>
      <c r="AD1103" s="4">
        <v>1.4807567107473001</v>
      </c>
      <c r="AE1103" s="4">
        <v>1.5613585150139</v>
      </c>
      <c r="AF1103" s="4">
        <v>12.903282000000001</v>
      </c>
      <c r="AG1103" s="4">
        <v>10.917180699858701</v>
      </c>
      <c r="AH1103" s="4">
        <v>12.0190886713031</v>
      </c>
      <c r="AI1103" s="4">
        <v>2.232342</v>
      </c>
      <c r="AJ1103" s="4">
        <v>4.2763299999999997</v>
      </c>
    </row>
    <row r="1104" spans="1:36" x14ac:dyDescent="0.3">
      <c r="A1104" s="1" t="s">
        <v>455</v>
      </c>
      <c r="B1104" s="2">
        <v>4137149</v>
      </c>
      <c r="C1104" s="3" t="s">
        <v>2935</v>
      </c>
      <c r="D1104" s="4">
        <v>2082.4414609099999</v>
      </c>
      <c r="E1104" s="3" t="s">
        <v>3102</v>
      </c>
      <c r="F1104" s="3" t="s">
        <v>3103</v>
      </c>
      <c r="G1104" s="3" t="s">
        <v>3292</v>
      </c>
      <c r="H1104" s="3" t="s">
        <v>3293</v>
      </c>
      <c r="I1104" s="3" t="s">
        <v>3105</v>
      </c>
      <c r="J1104" s="4">
        <v>-33.421368999999999</v>
      </c>
      <c r="K1104" s="4">
        <v>4.8110650000000001</v>
      </c>
      <c r="L1104" s="4">
        <v>-11.678623</v>
      </c>
      <c r="M1104" s="4">
        <v>0.40914800000000001</v>
      </c>
      <c r="N1104" s="4">
        <v>9.7518419999999999</v>
      </c>
      <c r="O1104" s="4">
        <v>6.6130699999999996</v>
      </c>
      <c r="P1104" s="4">
        <v>1.1048800000000001</v>
      </c>
      <c r="Q1104" s="4">
        <v>7.0883310000000002</v>
      </c>
      <c r="R1104" s="4">
        <v>10.127395</v>
      </c>
      <c r="S1104" s="3" t="s">
        <v>4198</v>
      </c>
      <c r="T1104" s="4">
        <v>370.57</v>
      </c>
      <c r="U1104" s="4">
        <v>2082.4414609099999</v>
      </c>
      <c r="V1104" s="10">
        <v>5346.7174599999998</v>
      </c>
      <c r="W1104" s="4">
        <v>3.1842836711012801</v>
      </c>
      <c r="X1104" s="4">
        <v>574.53</v>
      </c>
      <c r="Y1104" s="4">
        <v>311.27999999999997</v>
      </c>
      <c r="Z1104" s="4">
        <v>9.7518419999999999</v>
      </c>
      <c r="AA1104" s="10">
        <v>10.2959563011</v>
      </c>
      <c r="AB1104" s="10">
        <v>10.7964088691</v>
      </c>
      <c r="AC1104" s="4">
        <v>3.3330660000000001</v>
      </c>
      <c r="AD1104" s="4">
        <v>3.4405922146744001</v>
      </c>
      <c r="AE1104" s="4">
        <v>3.3796636956418</v>
      </c>
      <c r="AF1104" s="4">
        <v>7.0883310000000002</v>
      </c>
      <c r="AG1104" s="4">
        <v>6.3371372309833998</v>
      </c>
      <c r="AH1104" s="4">
        <v>6.3133172691636004</v>
      </c>
      <c r="AI1104" s="4">
        <v>1.1048800000000001</v>
      </c>
      <c r="AJ1104" s="4" t="s">
        <v>2924</v>
      </c>
    </row>
    <row r="1105" spans="1:36" x14ac:dyDescent="0.3">
      <c r="A1105" s="1" t="s">
        <v>1606</v>
      </c>
      <c r="B1105" s="2">
        <v>112148335</v>
      </c>
      <c r="C1105" s="3" t="s">
        <v>2919</v>
      </c>
      <c r="D1105" s="4">
        <v>2087.1652495200001</v>
      </c>
      <c r="E1105" s="3" t="s">
        <v>3102</v>
      </c>
      <c r="F1105" s="3" t="s">
        <v>3103</v>
      </c>
      <c r="G1105" s="3" t="s">
        <v>3196</v>
      </c>
      <c r="H1105" s="3" t="s">
        <v>3197</v>
      </c>
      <c r="I1105" s="3" t="s">
        <v>3562</v>
      </c>
      <c r="J1105" s="4">
        <v>-31.792452999999998</v>
      </c>
      <c r="K1105" s="4">
        <v>-0.82304500000000003</v>
      </c>
      <c r="L1105" s="4">
        <v>2.6988639999999999</v>
      </c>
      <c r="M1105" s="4">
        <v>2.4079320000000002</v>
      </c>
      <c r="N1105" s="4" t="s">
        <v>2924</v>
      </c>
      <c r="O1105" s="4" t="s">
        <v>2924</v>
      </c>
      <c r="P1105" s="4" t="s">
        <v>2924</v>
      </c>
      <c r="Q1105" s="4">
        <v>15.672101</v>
      </c>
      <c r="R1105" s="4">
        <v>3.4468399999999999</v>
      </c>
      <c r="S1105" s="3" t="s">
        <v>5347</v>
      </c>
      <c r="T1105" s="5">
        <v>7.23</v>
      </c>
      <c r="U1105" s="4">
        <v>2087.1652495200001</v>
      </c>
      <c r="V1105" s="10">
        <v>6052.5652490000002</v>
      </c>
      <c r="W1105" s="4">
        <v>0</v>
      </c>
      <c r="X1105" s="4">
        <v>12.84</v>
      </c>
      <c r="Y1105" s="5">
        <v>6.13</v>
      </c>
      <c r="Z1105" s="4" t="s">
        <v>2924</v>
      </c>
      <c r="AA1105" s="10">
        <v>26.1861644331</v>
      </c>
      <c r="AB1105" s="10" t="s">
        <v>2934</v>
      </c>
      <c r="AC1105" s="4">
        <v>2.0286789999999999</v>
      </c>
      <c r="AD1105" s="4">
        <v>1.9321836389464999</v>
      </c>
      <c r="AE1105" s="4">
        <v>1.9548085146904</v>
      </c>
      <c r="AF1105" s="4">
        <v>15.672101</v>
      </c>
      <c r="AG1105" s="4">
        <v>15.3447045152621</v>
      </c>
      <c r="AH1105" s="4">
        <v>20.9430910430384</v>
      </c>
      <c r="AI1105" s="4" t="s">
        <v>2924</v>
      </c>
      <c r="AJ1105" s="4" t="s">
        <v>2924</v>
      </c>
    </row>
    <row r="1106" spans="1:36" x14ac:dyDescent="0.3">
      <c r="A1106" s="1" t="s">
        <v>1575</v>
      </c>
      <c r="B1106" s="2">
        <v>4810826</v>
      </c>
      <c r="C1106" s="3" t="s">
        <v>2940</v>
      </c>
      <c r="D1106" s="4">
        <v>2087.4165096400002</v>
      </c>
      <c r="E1106" s="3" t="s">
        <v>2920</v>
      </c>
      <c r="F1106" s="3" t="s">
        <v>2960</v>
      </c>
      <c r="G1106" s="3" t="s">
        <v>2961</v>
      </c>
      <c r="H1106" s="3" t="s">
        <v>2962</v>
      </c>
      <c r="I1106" s="3" t="s">
        <v>2963</v>
      </c>
      <c r="J1106" s="4">
        <v>63.565891999999998</v>
      </c>
      <c r="K1106" s="4">
        <v>1.232145</v>
      </c>
      <c r="L1106" s="4">
        <v>-12.249527</v>
      </c>
      <c r="M1106" s="4">
        <v>0.78158899999999998</v>
      </c>
      <c r="N1106" s="4">
        <v>50.982976000000001</v>
      </c>
      <c r="O1106" s="4">
        <v>62.100333999999997</v>
      </c>
      <c r="P1106" s="4">
        <v>6.3049239999999998</v>
      </c>
      <c r="Q1106" s="4">
        <v>32.094273999999999</v>
      </c>
      <c r="R1106" s="4">
        <v>86.336462999999995</v>
      </c>
      <c r="S1106" s="3" t="s">
        <v>5316</v>
      </c>
      <c r="T1106" s="4">
        <v>92.84</v>
      </c>
      <c r="U1106" s="4">
        <v>2087.4165096400002</v>
      </c>
      <c r="V1106" s="10">
        <v>1981.853509</v>
      </c>
      <c r="W1106" s="4">
        <v>0.68935803532959905</v>
      </c>
      <c r="X1106" s="5">
        <v>109.58</v>
      </c>
      <c r="Y1106" s="4">
        <v>52.88</v>
      </c>
      <c r="Z1106" s="4">
        <v>50.982976000000001</v>
      </c>
      <c r="AA1106" s="10">
        <v>44.338316060899999</v>
      </c>
      <c r="AB1106" s="10">
        <v>47.855670103000001</v>
      </c>
      <c r="AC1106" s="4">
        <v>9.30321</v>
      </c>
      <c r="AD1106" s="4">
        <v>8.4484394340235998</v>
      </c>
      <c r="AE1106" s="4">
        <v>9.0036899185292008</v>
      </c>
      <c r="AF1106" s="4">
        <v>32.094273999999999</v>
      </c>
      <c r="AG1106" s="4">
        <v>29.3811201082823</v>
      </c>
      <c r="AH1106" s="4">
        <v>30.6091140199641</v>
      </c>
      <c r="AI1106" s="4">
        <v>6.3049239999999998</v>
      </c>
      <c r="AJ1106" s="4">
        <v>9.1621430000000004</v>
      </c>
    </row>
    <row r="1107" spans="1:36" x14ac:dyDescent="0.3">
      <c r="A1107" s="1" t="s">
        <v>1271</v>
      </c>
      <c r="B1107" s="2">
        <v>100181855</v>
      </c>
      <c r="C1107" s="3" t="s">
        <v>2919</v>
      </c>
      <c r="D1107" s="4">
        <v>2088.7299734399999</v>
      </c>
      <c r="E1107" s="3" t="s">
        <v>2945</v>
      </c>
      <c r="F1107" s="3" t="s">
        <v>2946</v>
      </c>
      <c r="G1107" s="3" t="s">
        <v>2947</v>
      </c>
      <c r="H1107" s="3" t="s">
        <v>2989</v>
      </c>
      <c r="I1107" s="3" t="s">
        <v>2949</v>
      </c>
      <c r="J1107" s="4">
        <v>67.316342000000006</v>
      </c>
      <c r="K1107" s="4">
        <v>70.642201999999997</v>
      </c>
      <c r="L1107" s="4">
        <v>-21.546572999999999</v>
      </c>
      <c r="M1107" s="4">
        <v>-5.7432429999999997</v>
      </c>
      <c r="N1107" s="4">
        <v>11.098955999999999</v>
      </c>
      <c r="O1107" s="4" t="s">
        <v>2924</v>
      </c>
      <c r="P1107" s="4">
        <v>2.965325</v>
      </c>
      <c r="Q1107" s="4">
        <v>9.0816230000000004</v>
      </c>
      <c r="R1107" s="4" t="s">
        <v>2934</v>
      </c>
      <c r="S1107" s="3" t="s">
        <v>5013</v>
      </c>
      <c r="T1107" s="4">
        <v>22.32</v>
      </c>
      <c r="U1107" s="4">
        <v>2088.7299734399999</v>
      </c>
      <c r="V1107" s="10">
        <v>2368.9989730000002</v>
      </c>
      <c r="W1107" s="4">
        <v>0</v>
      </c>
      <c r="X1107" s="4">
        <v>31.95</v>
      </c>
      <c r="Y1107" s="5">
        <v>6.18</v>
      </c>
      <c r="Z1107" s="4">
        <v>11.667538</v>
      </c>
      <c r="AA1107" s="10" t="s">
        <v>2924</v>
      </c>
      <c r="AB1107" s="10" t="s">
        <v>2934</v>
      </c>
      <c r="AC1107" s="4">
        <v>12.210013</v>
      </c>
      <c r="AD1107" s="4">
        <v>9.9013872104449003</v>
      </c>
      <c r="AE1107" s="4">
        <v>13.9507890443682</v>
      </c>
      <c r="AF1107" s="4">
        <v>9.0816230000000004</v>
      </c>
      <c r="AG1107" s="4">
        <v>23.3525684682029</v>
      </c>
      <c r="AH1107" s="4">
        <v>9.2408711660510008</v>
      </c>
      <c r="AI1107" s="4">
        <v>2.965325</v>
      </c>
      <c r="AJ1107" s="4">
        <v>3.2983600000000002</v>
      </c>
    </row>
    <row r="1108" spans="1:36" x14ac:dyDescent="0.3">
      <c r="A1108" s="1" t="s">
        <v>884</v>
      </c>
      <c r="B1108" s="2">
        <v>1024631</v>
      </c>
      <c r="C1108" s="3" t="s">
        <v>2919</v>
      </c>
      <c r="D1108" s="4">
        <v>2090.6664179999998</v>
      </c>
      <c r="E1108" s="3" t="s">
        <v>2930</v>
      </c>
      <c r="F1108" s="3" t="s">
        <v>2931</v>
      </c>
      <c r="G1108" s="3" t="s">
        <v>2931</v>
      </c>
      <c r="H1108" s="3" t="s">
        <v>2932</v>
      </c>
      <c r="I1108" s="3" t="s">
        <v>2933</v>
      </c>
      <c r="J1108" s="4">
        <v>26.114222000000002</v>
      </c>
      <c r="K1108" s="4">
        <v>11.637589</v>
      </c>
      <c r="L1108" s="4">
        <v>-7.4457589999999998</v>
      </c>
      <c r="M1108" s="4">
        <v>-0.49478699999999998</v>
      </c>
      <c r="N1108" s="4">
        <v>11.9300847457627</v>
      </c>
      <c r="O1108" s="4">
        <v>8.0858699999999999</v>
      </c>
      <c r="P1108" s="4">
        <v>1.189656</v>
      </c>
      <c r="Q1108" s="4" t="s">
        <v>2934</v>
      </c>
      <c r="R1108" s="4" t="s">
        <v>2934</v>
      </c>
      <c r="S1108" s="3" t="s">
        <v>4627</v>
      </c>
      <c r="T1108" s="4">
        <v>56.31</v>
      </c>
      <c r="U1108" s="4">
        <v>2090.6664179999998</v>
      </c>
      <c r="V1108" s="10" t="s">
        <v>2934</v>
      </c>
      <c r="W1108" s="4">
        <v>1.9889895222873399</v>
      </c>
      <c r="X1108" s="4">
        <v>63.13</v>
      </c>
      <c r="Y1108" s="4">
        <v>37.28</v>
      </c>
      <c r="Z1108" s="4">
        <v>11.930085</v>
      </c>
      <c r="AA1108" s="10">
        <v>12.5467914438</v>
      </c>
      <c r="AB1108" s="10">
        <v>11.899830938199999</v>
      </c>
      <c r="AC1108" s="4" t="s">
        <v>2934</v>
      </c>
      <c r="AD1108" s="4" t="s">
        <v>2934</v>
      </c>
      <c r="AE1108" s="4" t="s">
        <v>2934</v>
      </c>
      <c r="AF1108" s="4" t="s">
        <v>2934</v>
      </c>
      <c r="AG1108" s="4" t="s">
        <v>2934</v>
      </c>
      <c r="AH1108" s="4" t="s">
        <v>2934</v>
      </c>
      <c r="AI1108" s="4">
        <v>1.189656</v>
      </c>
      <c r="AJ1108" s="4">
        <v>1.5112719999999999</v>
      </c>
    </row>
    <row r="1109" spans="1:36" x14ac:dyDescent="0.3">
      <c r="A1109" s="1" t="s">
        <v>2087</v>
      </c>
      <c r="B1109" s="2">
        <v>4412410</v>
      </c>
      <c r="C1109" s="3" t="s">
        <v>2919</v>
      </c>
      <c r="D1109" s="4">
        <v>2095.167371</v>
      </c>
      <c r="E1109" s="3" t="s">
        <v>2920</v>
      </c>
      <c r="F1109" s="3" t="s">
        <v>2960</v>
      </c>
      <c r="G1109" s="3" t="s">
        <v>2973</v>
      </c>
      <c r="H1109" s="3" t="s">
        <v>3004</v>
      </c>
      <c r="I1109" s="3" t="s">
        <v>3357</v>
      </c>
      <c r="J1109" s="4">
        <v>-2.5044719999999998</v>
      </c>
      <c r="K1109" s="4">
        <v>9.0545270000000002</v>
      </c>
      <c r="L1109" s="4">
        <v>-5.0108930000000003</v>
      </c>
      <c r="M1109" s="4">
        <v>0.18382399999999999</v>
      </c>
      <c r="N1109" s="4">
        <v>16.232316000000001</v>
      </c>
      <c r="O1109" s="4">
        <v>11.614278000000001</v>
      </c>
      <c r="P1109" s="4">
        <v>1.090927</v>
      </c>
      <c r="Q1109" s="4">
        <v>5.3484829999999999</v>
      </c>
      <c r="R1109" s="4">
        <v>33.604621000000002</v>
      </c>
      <c r="S1109" s="3" t="s">
        <v>5826</v>
      </c>
      <c r="T1109" s="4">
        <v>21.8</v>
      </c>
      <c r="U1109" s="4">
        <v>2095.167371</v>
      </c>
      <c r="V1109" s="10">
        <v>2104.5103709999999</v>
      </c>
      <c r="W1109" s="4">
        <v>3.8532110091743101</v>
      </c>
      <c r="X1109" s="4">
        <v>23.56</v>
      </c>
      <c r="Y1109" s="4">
        <v>17.954999999999998</v>
      </c>
      <c r="Z1109" s="4">
        <v>16.477702000000001</v>
      </c>
      <c r="AA1109" s="10">
        <v>17.448375220100001</v>
      </c>
      <c r="AB1109" s="10">
        <v>16.915090899199999</v>
      </c>
      <c r="AC1109" s="4">
        <v>1.5877380000000001</v>
      </c>
      <c r="AD1109" s="4">
        <v>2.1267338894512</v>
      </c>
      <c r="AE1109" s="4">
        <v>2.1251652129831</v>
      </c>
      <c r="AF1109" s="4">
        <v>5.3484829999999999</v>
      </c>
      <c r="AG1109" s="4">
        <v>8.4169338155098998</v>
      </c>
      <c r="AH1109" s="4">
        <v>8.4683741123743008</v>
      </c>
      <c r="AI1109" s="4">
        <v>1.090927</v>
      </c>
      <c r="AJ1109" s="4">
        <v>3.051085</v>
      </c>
    </row>
    <row r="1110" spans="1:36" x14ac:dyDescent="0.3">
      <c r="A1110" s="1" t="s">
        <v>957</v>
      </c>
      <c r="B1110" s="2">
        <v>102893</v>
      </c>
      <c r="C1110" s="3" t="s">
        <v>2935</v>
      </c>
      <c r="D1110" s="4">
        <v>2097.2215039500002</v>
      </c>
      <c r="E1110" s="3" t="s">
        <v>2930</v>
      </c>
      <c r="F1110" s="3" t="s">
        <v>2953</v>
      </c>
      <c r="G1110" s="3" t="s">
        <v>2953</v>
      </c>
      <c r="H1110" s="3" t="s">
        <v>3414</v>
      </c>
      <c r="I1110" s="3" t="s">
        <v>3440</v>
      </c>
      <c r="J1110" s="4">
        <v>3.1534360000000001</v>
      </c>
      <c r="K1110" s="4">
        <v>6.1339790000000001</v>
      </c>
      <c r="L1110" s="4">
        <v>-6.6537319999999998</v>
      </c>
      <c r="M1110" s="4">
        <v>-1.142685</v>
      </c>
      <c r="N1110" s="4">
        <v>12.684072</v>
      </c>
      <c r="O1110" s="4">
        <v>32.362591999999999</v>
      </c>
      <c r="P1110" s="4">
        <v>2.0425810000000002</v>
      </c>
      <c r="Q1110" s="4" t="s">
        <v>2934</v>
      </c>
      <c r="R1110" s="4" t="s">
        <v>2934</v>
      </c>
      <c r="S1110" s="3" t="s">
        <v>4699</v>
      </c>
      <c r="T1110" s="5">
        <v>197.25</v>
      </c>
      <c r="U1110" s="4">
        <v>2097.2215039500002</v>
      </c>
      <c r="V1110" s="10" t="s">
        <v>2934</v>
      </c>
      <c r="W1110" s="4">
        <v>2.8390367553865699</v>
      </c>
      <c r="X1110" s="4">
        <v>217.59989999999999</v>
      </c>
      <c r="Y1110" s="4">
        <v>169.17</v>
      </c>
      <c r="Z1110" s="4">
        <v>12.684072</v>
      </c>
      <c r="AA1110" s="10">
        <v>11.539609086600001</v>
      </c>
      <c r="AB1110" s="10">
        <v>12.436948297600001</v>
      </c>
      <c r="AC1110" s="4" t="s">
        <v>2934</v>
      </c>
      <c r="AD1110" s="4" t="s">
        <v>2934</v>
      </c>
      <c r="AE1110" s="4" t="s">
        <v>2934</v>
      </c>
      <c r="AF1110" s="4" t="s">
        <v>2934</v>
      </c>
      <c r="AG1110" s="4" t="s">
        <v>2934</v>
      </c>
      <c r="AH1110" s="4" t="s">
        <v>2934</v>
      </c>
      <c r="AI1110" s="4">
        <v>2.0425810000000002</v>
      </c>
      <c r="AJ1110" s="4">
        <v>2.0425810000000002</v>
      </c>
    </row>
    <row r="1111" spans="1:36" x14ac:dyDescent="0.3">
      <c r="A1111" s="1" t="s">
        <v>1520</v>
      </c>
      <c r="B1111" s="2">
        <v>100483481</v>
      </c>
      <c r="C1111" s="3" t="s">
        <v>2935</v>
      </c>
      <c r="D1111" s="4">
        <v>2100.9760450899998</v>
      </c>
      <c r="E1111" s="3" t="s">
        <v>2925</v>
      </c>
      <c r="F1111" s="3" t="s">
        <v>2980</v>
      </c>
      <c r="G1111" s="3" t="s">
        <v>3016</v>
      </c>
      <c r="H1111" s="3" t="s">
        <v>3019</v>
      </c>
      <c r="I1111" s="3" t="s">
        <v>3542</v>
      </c>
      <c r="J1111" s="4">
        <v>-31.840796000000001</v>
      </c>
      <c r="K1111" s="4">
        <v>-31.840796000000001</v>
      </c>
      <c r="L1111" s="4">
        <v>-23.463687</v>
      </c>
      <c r="M1111" s="4">
        <v>1.2507109999999999</v>
      </c>
      <c r="N1111" s="4">
        <v>243.97260299999999</v>
      </c>
      <c r="O1111" s="4" t="s">
        <v>2924</v>
      </c>
      <c r="P1111" s="4">
        <v>6.831607</v>
      </c>
      <c r="Q1111" s="4">
        <v>9.6006839999999993</v>
      </c>
      <c r="R1111" s="4" t="s">
        <v>2934</v>
      </c>
      <c r="S1111" s="3" t="s">
        <v>5261</v>
      </c>
      <c r="T1111" s="4">
        <v>17.809999999999999</v>
      </c>
      <c r="U1111" s="4">
        <v>2100.9760450899998</v>
      </c>
      <c r="V1111" s="10">
        <v>4935.318045</v>
      </c>
      <c r="W1111" s="4">
        <v>0</v>
      </c>
      <c r="X1111" s="4">
        <v>29.89</v>
      </c>
      <c r="Y1111" s="4">
        <v>17.05</v>
      </c>
      <c r="Z1111" s="4">
        <v>243.97260299999999</v>
      </c>
      <c r="AA1111" s="10">
        <v>26.522710349899999</v>
      </c>
      <c r="AB1111" s="10">
        <v>57.055902610899999</v>
      </c>
      <c r="AC1111" s="5">
        <v>1.8736440000000001</v>
      </c>
      <c r="AD1111" s="4">
        <v>1.7753569091773</v>
      </c>
      <c r="AE1111" s="4">
        <v>1.855809350533</v>
      </c>
      <c r="AF1111" s="4">
        <v>9.6006839999999993</v>
      </c>
      <c r="AG1111" s="4">
        <v>16.316044878629299</v>
      </c>
      <c r="AH1111" s="4">
        <v>16.939546414609602</v>
      </c>
      <c r="AI1111" s="4">
        <v>6.831607</v>
      </c>
      <c r="AJ1111" s="4" t="s">
        <v>2924</v>
      </c>
    </row>
    <row r="1112" spans="1:36" x14ac:dyDescent="0.3">
      <c r="A1112" s="1" t="s">
        <v>1176</v>
      </c>
      <c r="B1112" s="2">
        <v>5727697</v>
      </c>
      <c r="C1112" s="3" t="s">
        <v>2935</v>
      </c>
      <c r="D1112" s="4">
        <v>2101.96600042</v>
      </c>
      <c r="E1112" s="3" t="s">
        <v>2930</v>
      </c>
      <c r="F1112" s="3" t="s">
        <v>2953</v>
      </c>
      <c r="G1112" s="3" t="s">
        <v>2954</v>
      </c>
      <c r="H1112" s="3" t="s">
        <v>2955</v>
      </c>
      <c r="I1112" s="3" t="s">
        <v>3001</v>
      </c>
      <c r="J1112" s="4">
        <v>19.84375</v>
      </c>
      <c r="K1112" s="4">
        <v>-1.7296609999999999</v>
      </c>
      <c r="L1112" s="4">
        <v>-2.541296</v>
      </c>
      <c r="M1112" s="4">
        <v>0.72225899999999998</v>
      </c>
      <c r="N1112" s="4" t="s">
        <v>2934</v>
      </c>
      <c r="O1112" s="4" t="s">
        <v>2934</v>
      </c>
      <c r="P1112" s="4" t="s">
        <v>2934</v>
      </c>
      <c r="Q1112" s="4" t="s">
        <v>2934</v>
      </c>
      <c r="R1112" s="4" t="s">
        <v>2934</v>
      </c>
      <c r="S1112" s="3" t="s">
        <v>4918</v>
      </c>
      <c r="T1112" s="4">
        <v>15.34</v>
      </c>
      <c r="U1112" s="4">
        <v>2101.96600042</v>
      </c>
      <c r="V1112" s="10" t="s">
        <v>2934</v>
      </c>
      <c r="W1112" s="4">
        <v>14.245110821381999</v>
      </c>
      <c r="X1112" s="4">
        <v>16.079999999999998</v>
      </c>
      <c r="Y1112" s="4">
        <v>12.6898</v>
      </c>
      <c r="Z1112" s="4" t="s">
        <v>2934</v>
      </c>
      <c r="AA1112" s="10" t="s">
        <v>2934</v>
      </c>
      <c r="AB1112" s="10" t="s">
        <v>2934</v>
      </c>
      <c r="AC1112" s="4" t="s">
        <v>2934</v>
      </c>
      <c r="AD1112" s="4" t="s">
        <v>2934</v>
      </c>
      <c r="AE1112" s="4" t="s">
        <v>2934</v>
      </c>
      <c r="AF1112" s="4" t="s">
        <v>2934</v>
      </c>
      <c r="AG1112" s="4" t="s">
        <v>2934</v>
      </c>
      <c r="AH1112" s="4" t="s">
        <v>2934</v>
      </c>
      <c r="AI1112" s="4" t="s">
        <v>2934</v>
      </c>
      <c r="AJ1112" s="4" t="s">
        <v>2934</v>
      </c>
    </row>
    <row r="1113" spans="1:36" x14ac:dyDescent="0.3">
      <c r="A1113" s="1" t="s">
        <v>2443</v>
      </c>
      <c r="B1113" s="2">
        <v>19743479</v>
      </c>
      <c r="C1113" s="3" t="s">
        <v>2919</v>
      </c>
      <c r="D1113" s="4">
        <v>2102.4810950000001</v>
      </c>
      <c r="E1113" s="3" t="s">
        <v>2920</v>
      </c>
      <c r="F1113" s="3" t="s">
        <v>2921</v>
      </c>
      <c r="G1113" s="3" t="s">
        <v>3109</v>
      </c>
      <c r="H1113" s="3" t="s">
        <v>3109</v>
      </c>
      <c r="I1113" s="3" t="s">
        <v>3048</v>
      </c>
      <c r="J1113" s="4">
        <v>171.604938</v>
      </c>
      <c r="K1113" s="4">
        <v>69.178713999999999</v>
      </c>
      <c r="L1113" s="4">
        <v>8.1825329999999994</v>
      </c>
      <c r="M1113" s="4">
        <v>3.9501040000000001</v>
      </c>
      <c r="N1113" s="4" t="s">
        <v>2924</v>
      </c>
      <c r="O1113" s="4" t="s">
        <v>2924</v>
      </c>
      <c r="P1113" s="4">
        <v>8.8467110000000009</v>
      </c>
      <c r="Q1113" s="4" t="s">
        <v>2924</v>
      </c>
      <c r="R1113" s="4" t="s">
        <v>2924</v>
      </c>
      <c r="S1113" s="3" t="s">
        <v>6181</v>
      </c>
      <c r="T1113" s="4">
        <v>55</v>
      </c>
      <c r="U1113" s="4">
        <v>2102.4810950000001</v>
      </c>
      <c r="V1113" s="10">
        <v>1859.108095</v>
      </c>
      <c r="W1113" s="4">
        <v>0</v>
      </c>
      <c r="X1113" s="4">
        <v>56.77</v>
      </c>
      <c r="Y1113" s="4">
        <v>18.989999999999998</v>
      </c>
      <c r="Z1113" s="4" t="s">
        <v>2924</v>
      </c>
      <c r="AA1113" s="10" t="s">
        <v>2924</v>
      </c>
      <c r="AB1113" s="10" t="s">
        <v>2924</v>
      </c>
      <c r="AC1113" s="4">
        <v>14.342646</v>
      </c>
      <c r="AD1113" s="4">
        <v>6.7540025583065999</v>
      </c>
      <c r="AE1113" s="4">
        <v>10.6718677851404</v>
      </c>
      <c r="AF1113" s="4" t="s">
        <v>2924</v>
      </c>
      <c r="AG1113" s="4" t="s">
        <v>2924</v>
      </c>
      <c r="AH1113" s="4" t="s">
        <v>2924</v>
      </c>
      <c r="AI1113" s="4">
        <v>8.8467110000000009</v>
      </c>
      <c r="AJ1113" s="4">
        <v>9.1773740000000004</v>
      </c>
    </row>
    <row r="1114" spans="1:36" x14ac:dyDescent="0.3">
      <c r="A1114" s="1" t="s">
        <v>1037</v>
      </c>
      <c r="B1114" s="2">
        <v>100365658</v>
      </c>
      <c r="C1114" s="3" t="s">
        <v>2919</v>
      </c>
      <c r="D1114" s="4">
        <v>2105.04957096</v>
      </c>
      <c r="E1114" s="3" t="s">
        <v>2936</v>
      </c>
      <c r="F1114" s="3" t="s">
        <v>2937</v>
      </c>
      <c r="G1114" s="3" t="s">
        <v>2993</v>
      </c>
      <c r="H1114" s="3" t="s">
        <v>2994</v>
      </c>
      <c r="I1114" s="3" t="s">
        <v>3015</v>
      </c>
      <c r="J1114" s="4">
        <v>-31.907757</v>
      </c>
      <c r="K1114" s="4">
        <v>-29.144852</v>
      </c>
      <c r="L1114" s="4">
        <v>-11.594992</v>
      </c>
      <c r="M1114" s="4">
        <v>6.7718610000000004</v>
      </c>
      <c r="N1114" s="4">
        <v>120.296296</v>
      </c>
      <c r="O1114" s="4">
        <v>33.762993999999999</v>
      </c>
      <c r="P1114" s="4">
        <v>4.4517540000000002</v>
      </c>
      <c r="Q1114" s="4">
        <v>40.388269000000001</v>
      </c>
      <c r="R1114" s="4">
        <v>11.644479</v>
      </c>
      <c r="S1114" s="3" t="s">
        <v>4779</v>
      </c>
      <c r="T1114" s="4">
        <v>16.239999999999998</v>
      </c>
      <c r="U1114" s="4">
        <v>2105.04957096</v>
      </c>
      <c r="V1114" s="10">
        <v>1830.31557</v>
      </c>
      <c r="W1114" s="4">
        <v>0</v>
      </c>
      <c r="X1114" s="4">
        <v>26.12</v>
      </c>
      <c r="Y1114" s="4">
        <v>12.74</v>
      </c>
      <c r="Z1114" s="4">
        <v>120.296296</v>
      </c>
      <c r="AA1114" s="10">
        <v>22.358675000600002</v>
      </c>
      <c r="AB1114" s="10">
        <v>22.358675000600002</v>
      </c>
      <c r="AC1114" s="4">
        <v>0.67825599999999997</v>
      </c>
      <c r="AD1114" s="4">
        <v>0.46735998213980001</v>
      </c>
      <c r="AE1114" s="4">
        <v>0.46735998213980001</v>
      </c>
      <c r="AF1114" s="4">
        <v>40.388269000000001</v>
      </c>
      <c r="AG1114" s="4">
        <v>10.1577744856723</v>
      </c>
      <c r="AH1114" s="4">
        <v>10.1577744856723</v>
      </c>
      <c r="AI1114" s="4">
        <v>4.4517540000000002</v>
      </c>
      <c r="AJ1114" s="4">
        <v>5.464334</v>
      </c>
    </row>
    <row r="1115" spans="1:36" x14ac:dyDescent="0.3">
      <c r="A1115" s="1" t="s">
        <v>2606</v>
      </c>
      <c r="B1115" s="2">
        <v>4202601</v>
      </c>
      <c r="C1115" s="3" t="s">
        <v>2940</v>
      </c>
      <c r="D1115" s="4">
        <v>2105.7429512200001</v>
      </c>
      <c r="E1115" s="3" t="s">
        <v>2930</v>
      </c>
      <c r="F1115" s="3" t="s">
        <v>2957</v>
      </c>
      <c r="G1115" s="3" t="s">
        <v>2957</v>
      </c>
      <c r="H1115" s="3" t="s">
        <v>3113</v>
      </c>
      <c r="I1115" s="3" t="s">
        <v>3088</v>
      </c>
      <c r="J1115" s="4">
        <v>62.995739</v>
      </c>
      <c r="K1115" s="4">
        <v>16.463699999999999</v>
      </c>
      <c r="L1115" s="4">
        <v>-7.046729</v>
      </c>
      <c r="M1115" s="4">
        <v>-1.97122</v>
      </c>
      <c r="N1115" s="4" t="s">
        <v>2924</v>
      </c>
      <c r="O1115" s="4">
        <v>73.688140115623</v>
      </c>
      <c r="P1115" s="4">
        <v>6.5763030000000002</v>
      </c>
      <c r="Q1115" s="4" t="s">
        <v>2924</v>
      </c>
      <c r="R1115" s="4" t="s">
        <v>2924</v>
      </c>
      <c r="S1115" s="3" t="s">
        <v>6344</v>
      </c>
      <c r="T1115" s="4">
        <v>49.73</v>
      </c>
      <c r="U1115" s="4">
        <v>2105.7429512200001</v>
      </c>
      <c r="V1115" s="10">
        <v>2097.163951</v>
      </c>
      <c r="W1115" s="4">
        <v>0</v>
      </c>
      <c r="X1115" s="4">
        <v>57.9</v>
      </c>
      <c r="Y1115" s="4">
        <v>19.690000000000001</v>
      </c>
      <c r="Z1115" s="4" t="s">
        <v>2924</v>
      </c>
      <c r="AA1115" s="10" t="s">
        <v>2924</v>
      </c>
      <c r="AB1115" s="10" t="s">
        <v>2924</v>
      </c>
      <c r="AC1115" s="4">
        <v>1.6855059999999999</v>
      </c>
      <c r="AD1115" s="4">
        <v>1.5395299016173001</v>
      </c>
      <c r="AE1115" s="4">
        <v>1.6335796966327001</v>
      </c>
      <c r="AF1115" s="4" t="s">
        <v>2924</v>
      </c>
      <c r="AG1115" s="4">
        <v>37.645516297421203</v>
      </c>
      <c r="AH1115" s="4">
        <v>49.476968844214497</v>
      </c>
      <c r="AI1115" s="4">
        <v>6.5763030000000002</v>
      </c>
      <c r="AJ1115" s="4">
        <v>8.0953929999999996</v>
      </c>
    </row>
    <row r="1116" spans="1:36" x14ac:dyDescent="0.3">
      <c r="A1116" s="1" t="s">
        <v>1584</v>
      </c>
      <c r="B1116" s="2">
        <v>4398514</v>
      </c>
      <c r="C1116" s="3" t="s">
        <v>2919</v>
      </c>
      <c r="D1116" s="4">
        <v>2106.57338992</v>
      </c>
      <c r="E1116" s="3" t="s">
        <v>2925</v>
      </c>
      <c r="F1116" s="3" t="s">
        <v>2996</v>
      </c>
      <c r="G1116" s="3" t="s">
        <v>3230</v>
      </c>
      <c r="H1116" s="3" t="s">
        <v>3231</v>
      </c>
      <c r="I1116" s="3" t="s">
        <v>3391</v>
      </c>
      <c r="J1116" s="4">
        <v>-32.720036</v>
      </c>
      <c r="K1116" s="4">
        <v>-23.908612000000002</v>
      </c>
      <c r="L1116" s="4">
        <v>-18.776064999999999</v>
      </c>
      <c r="M1116" s="4">
        <v>-1.7653509999999999</v>
      </c>
      <c r="N1116" s="4">
        <v>10.716507</v>
      </c>
      <c r="O1116" s="4" t="s">
        <v>2924</v>
      </c>
      <c r="P1116" s="4">
        <v>1.054894</v>
      </c>
      <c r="Q1116" s="4">
        <v>14.538205</v>
      </c>
      <c r="R1116" s="4" t="s">
        <v>2924</v>
      </c>
      <c r="S1116" s="3" t="s">
        <v>5325</v>
      </c>
      <c r="T1116" s="4">
        <v>89.59</v>
      </c>
      <c r="U1116" s="4">
        <v>2106.57338992</v>
      </c>
      <c r="V1116" s="10">
        <v>3598.2783890000001</v>
      </c>
      <c r="W1116" s="4">
        <v>0</v>
      </c>
      <c r="X1116" s="4">
        <v>135.24</v>
      </c>
      <c r="Y1116" s="4">
        <v>84</v>
      </c>
      <c r="Z1116" s="4">
        <v>10.716507</v>
      </c>
      <c r="AA1116" s="10">
        <v>9.0380832281999997</v>
      </c>
      <c r="AB1116" s="10">
        <v>10.5296809127</v>
      </c>
      <c r="AC1116" s="4">
        <v>1.5966689999999999</v>
      </c>
      <c r="AD1116" s="4">
        <v>1.3739787747776</v>
      </c>
      <c r="AE1116" s="4">
        <v>1.5714068514946999</v>
      </c>
      <c r="AF1116" s="4">
        <v>14.538205</v>
      </c>
      <c r="AG1116" s="4">
        <v>9.6884178486807002</v>
      </c>
      <c r="AH1116" s="4">
        <v>12.873530741298101</v>
      </c>
      <c r="AI1116" s="4">
        <v>1.054894</v>
      </c>
      <c r="AJ1116" s="4">
        <v>1.0612790000000001</v>
      </c>
    </row>
    <row r="1117" spans="1:36" x14ac:dyDescent="0.3">
      <c r="A1117" s="1" t="s">
        <v>903</v>
      </c>
      <c r="B1117" s="2">
        <v>4206927</v>
      </c>
      <c r="C1117" s="3" t="s">
        <v>2935</v>
      </c>
      <c r="D1117" s="4">
        <v>2107.67759965</v>
      </c>
      <c r="E1117" s="3" t="s">
        <v>2925</v>
      </c>
      <c r="F1117" s="3" t="s">
        <v>2996</v>
      </c>
      <c r="G1117" s="3" t="s">
        <v>3120</v>
      </c>
      <c r="H1117" s="3" t="s">
        <v>3121</v>
      </c>
      <c r="I1117" s="3" t="s">
        <v>3425</v>
      </c>
      <c r="J1117" s="4">
        <v>-27.830596</v>
      </c>
      <c r="K1117" s="4">
        <v>-14.358974</v>
      </c>
      <c r="L1117" s="4">
        <v>5.964467</v>
      </c>
      <c r="M1117" s="4">
        <v>-5.0056880000000001</v>
      </c>
      <c r="N1117" s="4">
        <v>19.982192000000001</v>
      </c>
      <c r="O1117" s="4">
        <v>10.559695</v>
      </c>
      <c r="P1117" s="4">
        <v>2.3070029999999999</v>
      </c>
      <c r="Q1117" s="4">
        <v>8.2142300000000006</v>
      </c>
      <c r="R1117" s="4">
        <v>15.631022</v>
      </c>
      <c r="S1117" s="3" t="s">
        <v>4646</v>
      </c>
      <c r="T1117" s="5">
        <v>8.35</v>
      </c>
      <c r="U1117" s="4">
        <v>2107.67759965</v>
      </c>
      <c r="V1117" s="10">
        <v>2922.767069</v>
      </c>
      <c r="W1117" s="4">
        <v>1.4987232751100099</v>
      </c>
      <c r="X1117" s="4">
        <v>15.26</v>
      </c>
      <c r="Y1117" s="5">
        <v>7.13</v>
      </c>
      <c r="Z1117" s="4">
        <v>19.982192000000001</v>
      </c>
      <c r="AA1117" s="10">
        <v>21.4717484579635</v>
      </c>
      <c r="AB1117" s="10">
        <v>23.0803810786024</v>
      </c>
      <c r="AC1117" s="4">
        <v>1.3906000000000001</v>
      </c>
      <c r="AD1117" s="4">
        <v>1.4399093046558</v>
      </c>
      <c r="AE1117" s="4">
        <v>1.4669737079091001</v>
      </c>
      <c r="AF1117" s="4">
        <v>8.2142300000000006</v>
      </c>
      <c r="AG1117" s="4">
        <v>6.8928099565869996</v>
      </c>
      <c r="AH1117" s="4">
        <v>7.1679085362789996</v>
      </c>
      <c r="AI1117" s="4">
        <v>2.3070029999999999</v>
      </c>
      <c r="AJ1117" s="4">
        <v>7.6327670000000003</v>
      </c>
    </row>
    <row r="1118" spans="1:36" x14ac:dyDescent="0.3">
      <c r="A1118" s="1" t="s">
        <v>2393</v>
      </c>
      <c r="B1118" s="2">
        <v>100548</v>
      </c>
      <c r="C1118" s="3" t="s">
        <v>2919</v>
      </c>
      <c r="D1118" s="4">
        <v>2108.5998324299999</v>
      </c>
      <c r="E1118" s="3" t="s">
        <v>2930</v>
      </c>
      <c r="F1118" s="3" t="s">
        <v>2931</v>
      </c>
      <c r="G1118" s="3" t="s">
        <v>2931</v>
      </c>
      <c r="H1118" s="3" t="s">
        <v>2932</v>
      </c>
      <c r="I1118" s="3" t="s">
        <v>2933</v>
      </c>
      <c r="J1118" s="4">
        <v>39.230919</v>
      </c>
      <c r="K1118" s="4">
        <v>17.621001</v>
      </c>
      <c r="L1118" s="4">
        <v>-6.7386499999999998</v>
      </c>
      <c r="M1118" s="4">
        <v>-1.4163920000000001</v>
      </c>
      <c r="N1118" s="4">
        <v>19.695054945054899</v>
      </c>
      <c r="O1118" s="4">
        <v>14.421646000000001</v>
      </c>
      <c r="P1118" s="4">
        <v>2.2574550000000002</v>
      </c>
      <c r="Q1118" s="4" t="s">
        <v>2934</v>
      </c>
      <c r="R1118" s="4" t="s">
        <v>2934</v>
      </c>
      <c r="S1118" s="3" t="s">
        <v>6132</v>
      </c>
      <c r="T1118" s="4">
        <v>71.69</v>
      </c>
      <c r="U1118" s="4">
        <v>2108.5998324299999</v>
      </c>
      <c r="V1118" s="10" t="s">
        <v>2934</v>
      </c>
      <c r="W1118" s="4">
        <v>1.72966940995955</v>
      </c>
      <c r="X1118" s="4">
        <v>79.790000000000006</v>
      </c>
      <c r="Y1118" s="4">
        <v>42.35</v>
      </c>
      <c r="Z1118" s="4">
        <v>19.749310999999999</v>
      </c>
      <c r="AA1118" s="10">
        <v>17.789081885800002</v>
      </c>
      <c r="AB1118" s="10">
        <v>18.824524135200001</v>
      </c>
      <c r="AC1118" s="4" t="s">
        <v>2934</v>
      </c>
      <c r="AD1118" s="4" t="s">
        <v>2934</v>
      </c>
      <c r="AE1118" s="4" t="s">
        <v>2934</v>
      </c>
      <c r="AF1118" s="4" t="s">
        <v>2934</v>
      </c>
      <c r="AG1118" s="4" t="s">
        <v>2934</v>
      </c>
      <c r="AH1118" s="4" t="s">
        <v>2934</v>
      </c>
      <c r="AI1118" s="4">
        <v>2.2574550000000002</v>
      </c>
      <c r="AJ1118" s="4">
        <v>2.9170739999999999</v>
      </c>
    </row>
    <row r="1119" spans="1:36" x14ac:dyDescent="0.3">
      <c r="A1119" s="1" t="s">
        <v>737</v>
      </c>
      <c r="B1119" s="2">
        <v>4566764</v>
      </c>
      <c r="C1119" s="3" t="s">
        <v>2935</v>
      </c>
      <c r="D1119" s="4">
        <v>2109.10389072</v>
      </c>
      <c r="E1119" s="3" t="s">
        <v>3093</v>
      </c>
      <c r="F1119" s="3" t="s">
        <v>3093</v>
      </c>
      <c r="G1119" s="3" t="s">
        <v>3094</v>
      </c>
      <c r="H1119" s="3" t="s">
        <v>3145</v>
      </c>
      <c r="I1119" s="3" t="s">
        <v>3378</v>
      </c>
      <c r="J1119" s="4">
        <v>-5.0729670000000002</v>
      </c>
      <c r="K1119" s="4">
        <v>-4.8083619999999998</v>
      </c>
      <c r="L1119" s="4">
        <v>2.3476520000000001</v>
      </c>
      <c r="M1119" s="4">
        <v>1.210175</v>
      </c>
      <c r="N1119" s="4">
        <v>14.470338999999999</v>
      </c>
      <c r="O1119" s="4">
        <v>12.687307000000001</v>
      </c>
      <c r="P1119" s="4" t="s">
        <v>2924</v>
      </c>
      <c r="Q1119" s="4">
        <v>10.521571</v>
      </c>
      <c r="R1119" s="4">
        <v>26.418382999999999</v>
      </c>
      <c r="S1119" s="3" t="s">
        <v>4480</v>
      </c>
      <c r="T1119" s="4">
        <v>40.98</v>
      </c>
      <c r="U1119" s="4">
        <v>2109.10389072</v>
      </c>
      <c r="V1119" s="10">
        <v>4077.2348900000002</v>
      </c>
      <c r="W1119" s="4">
        <v>10.7369448511469</v>
      </c>
      <c r="X1119" s="4">
        <v>47.67</v>
      </c>
      <c r="Y1119" s="4">
        <v>37.020000000000003</v>
      </c>
      <c r="Z1119" s="4">
        <v>14.470338999999999</v>
      </c>
      <c r="AA1119" s="10">
        <v>12.601476014699999</v>
      </c>
      <c r="AB1119" s="10">
        <v>13.0092347154</v>
      </c>
      <c r="AC1119" s="4">
        <v>4.139653</v>
      </c>
      <c r="AD1119" s="4">
        <v>4.2276982478719001</v>
      </c>
      <c r="AE1119" s="4">
        <v>4.1067894412820998</v>
      </c>
      <c r="AF1119" s="4">
        <v>10.521571</v>
      </c>
      <c r="AG1119" s="4">
        <v>8.9788365137694992</v>
      </c>
      <c r="AH1119" s="4">
        <v>10.0046179804453</v>
      </c>
      <c r="AI1119" s="4" t="s">
        <v>2924</v>
      </c>
      <c r="AJ1119" s="4" t="s">
        <v>2924</v>
      </c>
    </row>
    <row r="1120" spans="1:36" x14ac:dyDescent="0.3">
      <c r="A1120" s="1" t="s">
        <v>313</v>
      </c>
      <c r="B1120" s="2">
        <v>10653429</v>
      </c>
      <c r="C1120" s="3" t="s">
        <v>2919</v>
      </c>
      <c r="D1120" s="4">
        <v>2116.3582199900002</v>
      </c>
      <c r="E1120" s="3" t="s">
        <v>2920</v>
      </c>
      <c r="F1120" s="3" t="s">
        <v>2921</v>
      </c>
      <c r="G1120" s="3" t="s">
        <v>2941</v>
      </c>
      <c r="H1120" s="3" t="s">
        <v>2941</v>
      </c>
      <c r="I1120" s="3" t="s">
        <v>2942</v>
      </c>
      <c r="J1120" s="4">
        <v>-2.3144749999999998</v>
      </c>
      <c r="K1120" s="4">
        <v>6.1477050000000002</v>
      </c>
      <c r="L1120" s="4">
        <v>-2.2426469999999998</v>
      </c>
      <c r="M1120" s="4">
        <v>-8.3419509999999999</v>
      </c>
      <c r="N1120" s="4" t="s">
        <v>2924</v>
      </c>
      <c r="O1120" s="4" t="s">
        <v>2924</v>
      </c>
      <c r="P1120" s="4">
        <v>2.6661990000000002</v>
      </c>
      <c r="Q1120" s="4" t="s">
        <v>2924</v>
      </c>
      <c r="R1120" s="4" t="s">
        <v>2924</v>
      </c>
      <c r="S1120" s="3" t="s">
        <v>4058</v>
      </c>
      <c r="T1120" s="4">
        <v>26.59</v>
      </c>
      <c r="U1120" s="4">
        <v>2116.3582199900002</v>
      </c>
      <c r="V1120" s="10">
        <v>1352.666219</v>
      </c>
      <c r="W1120" s="4">
        <v>0</v>
      </c>
      <c r="X1120" s="4">
        <v>49.5</v>
      </c>
      <c r="Y1120" s="4">
        <v>20.84</v>
      </c>
      <c r="Z1120" s="4" t="s">
        <v>2924</v>
      </c>
      <c r="AA1120" s="10" t="s">
        <v>2924</v>
      </c>
      <c r="AB1120" s="10" t="s">
        <v>2924</v>
      </c>
      <c r="AC1120" s="4">
        <v>3.8687070000000001</v>
      </c>
      <c r="AD1120" s="4">
        <v>24.07920540376</v>
      </c>
      <c r="AE1120" s="4">
        <v>26.6055738564549</v>
      </c>
      <c r="AF1120" s="4" t="s">
        <v>2924</v>
      </c>
      <c r="AG1120" s="4" t="s">
        <v>2924</v>
      </c>
      <c r="AH1120" s="4" t="s">
        <v>2924</v>
      </c>
      <c r="AI1120" s="4">
        <v>2.6661990000000002</v>
      </c>
      <c r="AJ1120" s="4">
        <v>2.6661990000000002</v>
      </c>
    </row>
    <row r="1121" spans="1:36" x14ac:dyDescent="0.3">
      <c r="A1121" s="1" t="s">
        <v>2162</v>
      </c>
      <c r="B1121" s="2">
        <v>5276065</v>
      </c>
      <c r="C1121" s="3" t="s">
        <v>2919</v>
      </c>
      <c r="D1121" s="4">
        <v>2119.7345640399999</v>
      </c>
      <c r="E1121" s="3" t="s">
        <v>2920</v>
      </c>
      <c r="F1121" s="3" t="s">
        <v>2921</v>
      </c>
      <c r="G1121" s="3" t="s">
        <v>2941</v>
      </c>
      <c r="H1121" s="3" t="s">
        <v>2941</v>
      </c>
      <c r="I1121" s="3" t="s">
        <v>2942</v>
      </c>
      <c r="J1121" s="4">
        <v>-25.050709999999999</v>
      </c>
      <c r="K1121" s="4">
        <v>5.873926</v>
      </c>
      <c r="L1121" s="4">
        <v>15.830721</v>
      </c>
      <c r="M1121" s="4">
        <v>22.553896999999999</v>
      </c>
      <c r="N1121" s="4" t="s">
        <v>2924</v>
      </c>
      <c r="O1121" s="4" t="s">
        <v>2924</v>
      </c>
      <c r="P1121" s="4">
        <v>4.0316419999999997</v>
      </c>
      <c r="Q1121" s="4" t="s">
        <v>2924</v>
      </c>
      <c r="R1121" s="4" t="s">
        <v>2924</v>
      </c>
      <c r="S1121" s="3" t="s">
        <v>5901</v>
      </c>
      <c r="T1121" s="5">
        <v>7.39</v>
      </c>
      <c r="U1121" s="4">
        <v>2119.7345640399999</v>
      </c>
      <c r="V1121" s="10">
        <v>1782.7125639999999</v>
      </c>
      <c r="W1121" s="4">
        <v>0</v>
      </c>
      <c r="X1121" s="4">
        <v>15.74</v>
      </c>
      <c r="Y1121" s="5">
        <v>5.6</v>
      </c>
      <c r="Z1121" s="4" t="s">
        <v>2924</v>
      </c>
      <c r="AA1121" s="10" t="s">
        <v>2924</v>
      </c>
      <c r="AB1121" s="10" t="s">
        <v>2924</v>
      </c>
      <c r="AC1121" s="4">
        <v>27.348928999999998</v>
      </c>
      <c r="AD1121" s="4">
        <v>30.711854034014198</v>
      </c>
      <c r="AE1121" s="4">
        <v>25.467642507505801</v>
      </c>
      <c r="AF1121" s="4" t="s">
        <v>2924</v>
      </c>
      <c r="AG1121" s="4" t="s">
        <v>2924</v>
      </c>
      <c r="AH1121" s="4" t="s">
        <v>2924</v>
      </c>
      <c r="AI1121" s="4">
        <v>4.0316419999999997</v>
      </c>
      <c r="AJ1121" s="4">
        <v>4.82376</v>
      </c>
    </row>
    <row r="1122" spans="1:36" x14ac:dyDescent="0.3">
      <c r="A1122" s="1" t="s">
        <v>2601</v>
      </c>
      <c r="B1122" s="2">
        <v>4096803</v>
      </c>
      <c r="C1122" s="3" t="s">
        <v>2919</v>
      </c>
      <c r="D1122" s="4">
        <v>2122.40646384</v>
      </c>
      <c r="E1122" s="3" t="s">
        <v>2930</v>
      </c>
      <c r="F1122" s="3" t="s">
        <v>2931</v>
      </c>
      <c r="G1122" s="3" t="s">
        <v>2931</v>
      </c>
      <c r="H1122" s="3" t="s">
        <v>2932</v>
      </c>
      <c r="I1122" s="3" t="s">
        <v>2933</v>
      </c>
      <c r="J1122" s="4">
        <v>13.419805</v>
      </c>
      <c r="K1122" s="4">
        <v>15.965315</v>
      </c>
      <c r="L1122" s="4">
        <v>-16.091529999999999</v>
      </c>
      <c r="M1122" s="4">
        <v>-0.61202199999999995</v>
      </c>
      <c r="N1122" s="4">
        <v>116.589743589744</v>
      </c>
      <c r="O1122" s="4" t="s">
        <v>2924</v>
      </c>
      <c r="P1122" s="4">
        <v>2.5243579999999999</v>
      </c>
      <c r="Q1122" s="4" t="s">
        <v>2934</v>
      </c>
      <c r="R1122" s="4" t="s">
        <v>2934</v>
      </c>
      <c r="S1122" s="3" t="s">
        <v>6339</v>
      </c>
      <c r="T1122" s="5">
        <v>90.94</v>
      </c>
      <c r="U1122" s="4">
        <v>2122.40646384</v>
      </c>
      <c r="V1122" s="10" t="s">
        <v>2934</v>
      </c>
      <c r="W1122" s="4">
        <v>0</v>
      </c>
      <c r="X1122" s="5">
        <v>110.58</v>
      </c>
      <c r="Y1122" s="4">
        <v>66.849999999999994</v>
      </c>
      <c r="Z1122" s="4">
        <v>113.817272</v>
      </c>
      <c r="AA1122" s="10">
        <v>77.231422505300003</v>
      </c>
      <c r="AB1122" s="10">
        <v>140.99224806199999</v>
      </c>
      <c r="AC1122" s="4" t="s">
        <v>2934</v>
      </c>
      <c r="AD1122" s="4" t="s">
        <v>2934</v>
      </c>
      <c r="AE1122" s="4" t="s">
        <v>2934</v>
      </c>
      <c r="AF1122" s="4" t="s">
        <v>2934</v>
      </c>
      <c r="AG1122" s="4" t="s">
        <v>2934</v>
      </c>
      <c r="AH1122" s="4" t="s">
        <v>2934</v>
      </c>
      <c r="AI1122" s="4">
        <v>2.5243579999999999</v>
      </c>
      <c r="AJ1122" s="4">
        <v>3.822454</v>
      </c>
    </row>
    <row r="1123" spans="1:36" x14ac:dyDescent="0.3">
      <c r="A1123" s="1" t="s">
        <v>2241</v>
      </c>
      <c r="B1123" s="2">
        <v>27717640</v>
      </c>
      <c r="C1123" s="3" t="s">
        <v>2935</v>
      </c>
      <c r="D1123" s="4">
        <v>2125.03173255</v>
      </c>
      <c r="E1123" s="3" t="s">
        <v>3093</v>
      </c>
      <c r="F1123" s="3" t="s">
        <v>3093</v>
      </c>
      <c r="G1123" s="3" t="s">
        <v>3094</v>
      </c>
      <c r="H1123" s="3" t="s">
        <v>3147</v>
      </c>
      <c r="I1123" s="3" t="s">
        <v>3148</v>
      </c>
      <c r="J1123" s="4">
        <v>109.394205</v>
      </c>
      <c r="K1123" s="4">
        <v>-1.037344</v>
      </c>
      <c r="L1123" s="4">
        <v>-0.25094100000000003</v>
      </c>
      <c r="M1123" s="4">
        <v>7.0947459999999998</v>
      </c>
      <c r="N1123" s="4" t="s">
        <v>2924</v>
      </c>
      <c r="O1123" s="4" t="s">
        <v>2924</v>
      </c>
      <c r="P1123" s="4">
        <v>11.218249999999999</v>
      </c>
      <c r="Q1123" s="4" t="s">
        <v>2934</v>
      </c>
      <c r="R1123" s="4">
        <v>53.040340999999998</v>
      </c>
      <c r="S1123" s="3" t="s">
        <v>5980</v>
      </c>
      <c r="T1123" s="4">
        <v>23.85</v>
      </c>
      <c r="U1123" s="4">
        <v>2125.03173255</v>
      </c>
      <c r="V1123" s="10">
        <v>2651.2207320000002</v>
      </c>
      <c r="W1123" s="4">
        <v>0</v>
      </c>
      <c r="X1123" s="4">
        <v>28.67</v>
      </c>
      <c r="Y1123" s="5">
        <v>10.11</v>
      </c>
      <c r="Z1123" s="4" t="s">
        <v>2924</v>
      </c>
      <c r="AA1123" s="10">
        <v>21.9149131673</v>
      </c>
      <c r="AB1123" s="10" t="s">
        <v>2924</v>
      </c>
      <c r="AC1123" s="4" t="s">
        <v>2934</v>
      </c>
      <c r="AD1123" s="4">
        <v>4.5233180271034996</v>
      </c>
      <c r="AE1123" s="4">
        <v>27.645296806624099</v>
      </c>
      <c r="AF1123" s="4" t="s">
        <v>2934</v>
      </c>
      <c r="AG1123" s="4">
        <v>9.5882243262401001</v>
      </c>
      <c r="AH1123" s="4" t="s">
        <v>2924</v>
      </c>
      <c r="AI1123" s="4">
        <v>11.218249999999999</v>
      </c>
      <c r="AJ1123" s="4">
        <v>11.218249999999999</v>
      </c>
    </row>
    <row r="1124" spans="1:36" x14ac:dyDescent="0.3">
      <c r="A1124" s="1" t="s">
        <v>878</v>
      </c>
      <c r="B1124" s="2">
        <v>6401871</v>
      </c>
      <c r="C1124" s="3" t="s">
        <v>2919</v>
      </c>
      <c r="D1124" s="4">
        <v>2125.0828648800002</v>
      </c>
      <c r="E1124" s="3" t="s">
        <v>2936</v>
      </c>
      <c r="F1124" s="3" t="s">
        <v>2937</v>
      </c>
      <c r="G1124" s="3" t="s">
        <v>2993</v>
      </c>
      <c r="H1124" s="3" t="s">
        <v>2994</v>
      </c>
      <c r="I1124" s="3" t="s">
        <v>3015</v>
      </c>
      <c r="J1124" s="4">
        <v>-9.9041530000000009</v>
      </c>
      <c r="K1124" s="4">
        <v>18.177056</v>
      </c>
      <c r="L1124" s="4">
        <v>22.210184000000002</v>
      </c>
      <c r="M1124" s="4">
        <v>15.930113</v>
      </c>
      <c r="N1124" s="4" t="s">
        <v>2924</v>
      </c>
      <c r="O1124" s="4" t="s">
        <v>2924</v>
      </c>
      <c r="P1124" s="4">
        <v>11.949153000000001</v>
      </c>
      <c r="Q1124" s="4" t="s">
        <v>2924</v>
      </c>
      <c r="R1124" s="4" t="s">
        <v>2924</v>
      </c>
      <c r="S1124" s="3" t="s">
        <v>4621</v>
      </c>
      <c r="T1124" s="4">
        <v>11.28</v>
      </c>
      <c r="U1124" s="4">
        <v>2125.0828648800002</v>
      </c>
      <c r="V1124" s="10">
        <v>2124.1138639999999</v>
      </c>
      <c r="W1124" s="4">
        <v>0</v>
      </c>
      <c r="X1124" s="4">
        <v>18.68</v>
      </c>
      <c r="Y1124" s="5">
        <v>5.7</v>
      </c>
      <c r="Z1124" s="4" t="s">
        <v>2924</v>
      </c>
      <c r="AA1124" s="10" t="s">
        <v>2924</v>
      </c>
      <c r="AB1124" s="10" t="s">
        <v>2924</v>
      </c>
      <c r="AC1124" s="4">
        <v>102.426168</v>
      </c>
      <c r="AD1124" s="4">
        <v>70.714930370833997</v>
      </c>
      <c r="AE1124" s="4">
        <v>95.878218800963595</v>
      </c>
      <c r="AF1124" s="4" t="s">
        <v>2924</v>
      </c>
      <c r="AG1124" s="4" t="s">
        <v>2924</v>
      </c>
      <c r="AH1124" s="4" t="s">
        <v>2924</v>
      </c>
      <c r="AI1124" s="4">
        <v>11.949153000000001</v>
      </c>
      <c r="AJ1124" s="4">
        <v>17.013574999999999</v>
      </c>
    </row>
    <row r="1125" spans="1:36" x14ac:dyDescent="0.3">
      <c r="A1125" s="1" t="s">
        <v>8</v>
      </c>
      <c r="B1125" s="2">
        <v>4157610</v>
      </c>
      <c r="C1125" s="3" t="s">
        <v>2935</v>
      </c>
      <c r="D1125" s="4">
        <v>2126.9247544</v>
      </c>
      <c r="E1125" s="3" t="s">
        <v>2936</v>
      </c>
      <c r="F1125" s="3" t="s">
        <v>2937</v>
      </c>
      <c r="G1125" s="3" t="s">
        <v>2951</v>
      </c>
      <c r="H1125" s="3" t="s">
        <v>2951</v>
      </c>
      <c r="I1125" s="3" t="s">
        <v>2952</v>
      </c>
      <c r="J1125" s="4">
        <v>-3.2051280000000002</v>
      </c>
      <c r="K1125" s="4">
        <v>-6.6171920000000002</v>
      </c>
      <c r="L1125" s="4">
        <v>-12.489134</v>
      </c>
      <c r="M1125" s="4">
        <v>-0.280667</v>
      </c>
      <c r="N1125" s="4">
        <v>33.444074999999998</v>
      </c>
      <c r="O1125" s="4">
        <v>139.81481500000001</v>
      </c>
      <c r="P1125" s="4">
        <v>1.7603679999999999</v>
      </c>
      <c r="Q1125" s="4">
        <v>12.385374000000001</v>
      </c>
      <c r="R1125" s="4" t="s">
        <v>2924</v>
      </c>
      <c r="S1125" s="3" t="s">
        <v>3755</v>
      </c>
      <c r="T1125" s="4">
        <v>60.4</v>
      </c>
      <c r="U1125" s="4">
        <v>2126.9247544</v>
      </c>
      <c r="V1125" s="10">
        <v>3137.524754</v>
      </c>
      <c r="W1125" s="4">
        <v>0</v>
      </c>
      <c r="X1125" s="4">
        <v>76.34</v>
      </c>
      <c r="Y1125" s="4">
        <v>54.71</v>
      </c>
      <c r="Z1125" s="4">
        <v>33.444074999999998</v>
      </c>
      <c r="AA1125" s="10">
        <v>15.5750386797</v>
      </c>
      <c r="AB1125" s="10">
        <v>16.557017543800001</v>
      </c>
      <c r="AC1125" s="4">
        <v>1.2906839999999999</v>
      </c>
      <c r="AD1125" s="4">
        <v>1.1390938852832999</v>
      </c>
      <c r="AE1125" s="4">
        <v>1.1627679826440001</v>
      </c>
      <c r="AF1125" s="4">
        <v>12.385374000000001</v>
      </c>
      <c r="AG1125" s="4">
        <v>9.8274724598024008</v>
      </c>
      <c r="AH1125" s="4">
        <v>10.175509546579599</v>
      </c>
      <c r="AI1125" s="4">
        <v>1.7603679999999999</v>
      </c>
      <c r="AJ1125" s="4">
        <v>4.9975180000000003</v>
      </c>
    </row>
    <row r="1126" spans="1:36" x14ac:dyDescent="0.3">
      <c r="A1126" s="1" t="s">
        <v>271</v>
      </c>
      <c r="B1126" s="2">
        <v>4121173</v>
      </c>
      <c r="C1126" s="3" t="s">
        <v>2919</v>
      </c>
      <c r="D1126" s="4">
        <v>2133.3782985299999</v>
      </c>
      <c r="E1126" s="3" t="s">
        <v>2930</v>
      </c>
      <c r="F1126" s="3" t="s">
        <v>2953</v>
      </c>
      <c r="G1126" s="3" t="s">
        <v>2953</v>
      </c>
      <c r="H1126" s="3" t="s">
        <v>3040</v>
      </c>
      <c r="I1126" s="3" t="s">
        <v>3211</v>
      </c>
      <c r="J1126" s="4">
        <v>-16.303470999999998</v>
      </c>
      <c r="K1126" s="4">
        <v>27.395576999999999</v>
      </c>
      <c r="L1126" s="4">
        <v>-9.3531469999999999</v>
      </c>
      <c r="M1126" s="4">
        <v>-1.799242</v>
      </c>
      <c r="N1126" s="4" t="s">
        <v>2924</v>
      </c>
      <c r="O1126" s="4">
        <v>49.617224999999998</v>
      </c>
      <c r="P1126" s="4">
        <v>3.1491039999999999</v>
      </c>
      <c r="Q1126" s="4">
        <v>60.692343000000001</v>
      </c>
      <c r="R1126" s="4">
        <v>49.838265</v>
      </c>
      <c r="S1126" s="3" t="s">
        <v>4016</v>
      </c>
      <c r="T1126" s="5">
        <v>10.37</v>
      </c>
      <c r="U1126" s="4">
        <v>2133.3782985299999</v>
      </c>
      <c r="V1126" s="10">
        <v>1819.9812979999999</v>
      </c>
      <c r="W1126" s="4">
        <v>0</v>
      </c>
      <c r="X1126" s="4">
        <v>13.56</v>
      </c>
      <c r="Y1126" s="4">
        <v>7.38</v>
      </c>
      <c r="Z1126" s="4" t="s">
        <v>2924</v>
      </c>
      <c r="AA1126" s="10">
        <v>32.610062892999998</v>
      </c>
      <c r="AB1126" s="10">
        <v>41.023815175199999</v>
      </c>
      <c r="AC1126" s="4">
        <v>4.2566090000000001</v>
      </c>
      <c r="AD1126" s="4">
        <v>3.8570799400747999</v>
      </c>
      <c r="AE1126" s="4">
        <v>4.1526881025610001</v>
      </c>
      <c r="AF1126" s="4">
        <v>60.692343000000001</v>
      </c>
      <c r="AG1126" s="4">
        <v>19.171743698541199</v>
      </c>
      <c r="AH1126" s="4">
        <v>23.026466639684099</v>
      </c>
      <c r="AI1126" s="4">
        <v>3.1491039999999999</v>
      </c>
      <c r="AJ1126" s="4">
        <v>4.8777049999999997</v>
      </c>
    </row>
    <row r="1127" spans="1:36" x14ac:dyDescent="0.3">
      <c r="A1127" s="1" t="s">
        <v>2468</v>
      </c>
      <c r="B1127" s="2">
        <v>29292121</v>
      </c>
      <c r="C1127" s="3" t="s">
        <v>2956</v>
      </c>
      <c r="D1127" s="4">
        <v>2134.06947593</v>
      </c>
      <c r="E1127" s="3" t="s">
        <v>2945</v>
      </c>
      <c r="F1127" s="3" t="s">
        <v>2946</v>
      </c>
      <c r="G1127" s="3" t="s">
        <v>2947</v>
      </c>
      <c r="H1127" s="3" t="s">
        <v>2989</v>
      </c>
      <c r="I1127" s="3" t="s">
        <v>2949</v>
      </c>
      <c r="J1127" s="4">
        <v>130.41666699999999</v>
      </c>
      <c r="K1127" s="4">
        <v>11.94332</v>
      </c>
      <c r="L1127" s="4">
        <v>-24.142661</v>
      </c>
      <c r="M1127" s="4">
        <v>-16.338881000000001</v>
      </c>
      <c r="N1127" s="4" t="s">
        <v>2924</v>
      </c>
      <c r="O1127" s="4" t="s">
        <v>2924</v>
      </c>
      <c r="P1127" s="4">
        <v>5.821053</v>
      </c>
      <c r="Q1127" s="4">
        <v>55.943550000000002</v>
      </c>
      <c r="R1127" s="4" t="s">
        <v>2924</v>
      </c>
      <c r="S1127" s="3" t="s">
        <v>6206</v>
      </c>
      <c r="T1127" s="4">
        <v>5.53</v>
      </c>
      <c r="U1127" s="4">
        <v>2134.06947593</v>
      </c>
      <c r="V1127" s="10">
        <v>2120.3164750000001</v>
      </c>
      <c r="W1127" s="4">
        <v>0</v>
      </c>
      <c r="X1127" s="5">
        <v>9.3000000000000007</v>
      </c>
      <c r="Y1127" s="5">
        <v>1.24</v>
      </c>
      <c r="Z1127" s="4" t="s">
        <v>2924</v>
      </c>
      <c r="AA1127" s="10">
        <v>109.7222222222</v>
      </c>
      <c r="AB1127" s="10" t="s">
        <v>2924</v>
      </c>
      <c r="AC1127" s="4">
        <v>16.519672</v>
      </c>
      <c r="AD1127" s="4">
        <v>8.6490329213826005</v>
      </c>
      <c r="AE1127" s="4">
        <v>14.9004962319318</v>
      </c>
      <c r="AF1127" s="4">
        <v>55.943550000000002</v>
      </c>
      <c r="AG1127" s="4">
        <v>19.212970035864899</v>
      </c>
      <c r="AH1127" s="4">
        <v>32.731540699918199</v>
      </c>
      <c r="AI1127" s="4">
        <v>5.821053</v>
      </c>
      <c r="AJ1127" s="4">
        <v>5.821053</v>
      </c>
    </row>
    <row r="1128" spans="1:36" x14ac:dyDescent="0.3">
      <c r="A1128" s="1" t="s">
        <v>1094</v>
      </c>
      <c r="B1128" s="2">
        <v>14782012</v>
      </c>
      <c r="C1128" s="3" t="s">
        <v>2919</v>
      </c>
      <c r="D1128" s="4">
        <v>2144.1425358500001</v>
      </c>
      <c r="E1128" s="3" t="s">
        <v>2920</v>
      </c>
      <c r="F1128" s="3" t="s">
        <v>2960</v>
      </c>
      <c r="G1128" s="3" t="s">
        <v>2973</v>
      </c>
      <c r="H1128" s="3" t="s">
        <v>3004</v>
      </c>
      <c r="I1128" s="3" t="s">
        <v>3357</v>
      </c>
      <c r="J1128" s="4">
        <v>2738.181818</v>
      </c>
      <c r="K1128" s="4">
        <v>82.402431000000007</v>
      </c>
      <c r="L1128" s="4">
        <v>-1.737379</v>
      </c>
      <c r="M1128" s="4">
        <v>0.83979300000000001</v>
      </c>
      <c r="N1128" s="4" t="s">
        <v>2924</v>
      </c>
      <c r="O1128" s="4" t="s">
        <v>2924</v>
      </c>
      <c r="P1128" s="4">
        <v>10.470888</v>
      </c>
      <c r="Q1128" s="4" t="s">
        <v>2924</v>
      </c>
      <c r="R1128" s="4" t="s">
        <v>2924</v>
      </c>
      <c r="S1128" s="3" t="s">
        <v>4836</v>
      </c>
      <c r="T1128" s="4">
        <v>78.05</v>
      </c>
      <c r="U1128" s="4">
        <v>2144.1425358500001</v>
      </c>
      <c r="V1128" s="10">
        <v>2143.783535</v>
      </c>
      <c r="W1128" s="4">
        <v>0</v>
      </c>
      <c r="X1128" s="4">
        <v>89.109899999999996</v>
      </c>
      <c r="Y1128" s="4">
        <v>2.4660000000000002</v>
      </c>
      <c r="Z1128" s="4" t="s">
        <v>2924</v>
      </c>
      <c r="AA1128" s="10">
        <v>193.9130434782</v>
      </c>
      <c r="AB1128" s="10" t="s">
        <v>2924</v>
      </c>
      <c r="AC1128" s="5">
        <v>8.0223010000000006</v>
      </c>
      <c r="AD1128" s="4">
        <v>6.5699167185101004</v>
      </c>
      <c r="AE1128" s="4">
        <v>7.4385873244568996</v>
      </c>
      <c r="AF1128" s="4" t="s">
        <v>2924</v>
      </c>
      <c r="AG1128" s="4">
        <v>181.67657076271189</v>
      </c>
      <c r="AH1128" s="4" t="s">
        <v>2924</v>
      </c>
      <c r="AI1128" s="4">
        <v>10.470888</v>
      </c>
      <c r="AJ1128" s="4">
        <v>50.517798999999997</v>
      </c>
    </row>
    <row r="1129" spans="1:36" x14ac:dyDescent="0.3">
      <c r="A1129" s="1" t="s">
        <v>1361</v>
      </c>
      <c r="B1129" s="2">
        <v>5724685</v>
      </c>
      <c r="C1129" s="3" t="s">
        <v>2940</v>
      </c>
      <c r="D1129" s="4">
        <v>2147.4720000000002</v>
      </c>
      <c r="E1129" s="3" t="s">
        <v>2930</v>
      </c>
      <c r="F1129" s="3" t="s">
        <v>2953</v>
      </c>
      <c r="G1129" s="3" t="s">
        <v>2954</v>
      </c>
      <c r="H1129" s="3" t="s">
        <v>2955</v>
      </c>
      <c r="I1129" s="3"/>
      <c r="J1129" s="4">
        <v>8.9056850000000001</v>
      </c>
      <c r="K1129" s="4">
        <v>-5.9991490000000001</v>
      </c>
      <c r="L1129" s="4">
        <v>-7.3525299999999998</v>
      </c>
      <c r="M1129" s="4">
        <v>-0.48048099999999999</v>
      </c>
      <c r="N1129" s="4" t="s">
        <v>2934</v>
      </c>
      <c r="O1129" s="4" t="s">
        <v>2934</v>
      </c>
      <c r="P1129" s="4" t="s">
        <v>2934</v>
      </c>
      <c r="Q1129" s="4" t="s">
        <v>2934</v>
      </c>
      <c r="R1129" s="4" t="s">
        <v>2934</v>
      </c>
      <c r="S1129" s="3" t="s">
        <v>5103</v>
      </c>
      <c r="T1129" s="4">
        <v>66.28</v>
      </c>
      <c r="U1129" s="4">
        <v>2147.4720000000002</v>
      </c>
      <c r="V1129" s="10" t="s">
        <v>2934</v>
      </c>
      <c r="W1129" s="4">
        <v>0.55697042848521405</v>
      </c>
      <c r="X1129" s="4">
        <v>72.59</v>
      </c>
      <c r="Y1129" s="4">
        <v>58.319899999999997</v>
      </c>
      <c r="Z1129" s="4" t="s">
        <v>2934</v>
      </c>
      <c r="AA1129" s="10" t="s">
        <v>2934</v>
      </c>
      <c r="AB1129" s="10" t="s">
        <v>2934</v>
      </c>
      <c r="AC1129" s="4" t="s">
        <v>2934</v>
      </c>
      <c r="AD1129" s="4" t="s">
        <v>2934</v>
      </c>
      <c r="AE1129" s="4" t="s">
        <v>2934</v>
      </c>
      <c r="AF1129" s="4" t="s">
        <v>2934</v>
      </c>
      <c r="AG1129" s="4" t="s">
        <v>2934</v>
      </c>
      <c r="AH1129" s="4" t="s">
        <v>2934</v>
      </c>
      <c r="AI1129" s="4" t="s">
        <v>2934</v>
      </c>
      <c r="AJ1129" s="4" t="s">
        <v>2934</v>
      </c>
    </row>
    <row r="1130" spans="1:36" x14ac:dyDescent="0.3">
      <c r="A1130" s="1" t="s">
        <v>1940</v>
      </c>
      <c r="B1130" s="2">
        <v>4273972</v>
      </c>
      <c r="C1130" s="3" t="s">
        <v>2935</v>
      </c>
      <c r="D1130" s="4">
        <v>2149.70733612</v>
      </c>
      <c r="E1130" s="3" t="s">
        <v>2936</v>
      </c>
      <c r="F1130" s="3" t="s">
        <v>2966</v>
      </c>
      <c r="G1130" s="3" t="s">
        <v>2967</v>
      </c>
      <c r="H1130" s="3" t="s">
        <v>2999</v>
      </c>
      <c r="I1130" s="3" t="s">
        <v>3342</v>
      </c>
      <c r="J1130" s="4">
        <v>35.854152999999997</v>
      </c>
      <c r="K1130" s="4">
        <v>19.976147999999998</v>
      </c>
      <c r="L1130" s="4">
        <v>4.9727E-2</v>
      </c>
      <c r="M1130" s="4">
        <v>-0.83785100000000001</v>
      </c>
      <c r="N1130" s="4">
        <v>109.347826</v>
      </c>
      <c r="O1130" s="4">
        <v>11.96195</v>
      </c>
      <c r="P1130" s="4">
        <v>1.619837</v>
      </c>
      <c r="Q1130" s="4">
        <v>12.208257</v>
      </c>
      <c r="R1130" s="4">
        <v>10.715999</v>
      </c>
      <c r="S1130" s="3" t="s">
        <v>5680</v>
      </c>
      <c r="T1130" s="4">
        <v>20.12</v>
      </c>
      <c r="U1130" s="4">
        <v>2149.70733612</v>
      </c>
      <c r="V1130" s="10">
        <v>4490.8073359999999</v>
      </c>
      <c r="W1130" s="4">
        <v>0</v>
      </c>
      <c r="X1130" s="4">
        <v>20.85</v>
      </c>
      <c r="Y1130" s="4">
        <v>12.86</v>
      </c>
      <c r="Z1130" s="4">
        <v>105.89473700000001</v>
      </c>
      <c r="AA1130" s="10">
        <v>20.9801876955</v>
      </c>
      <c r="AB1130" s="10">
        <v>23.8380152364</v>
      </c>
      <c r="AC1130" s="4">
        <v>2.6607460000000001</v>
      </c>
      <c r="AD1130" s="4">
        <v>2.5159056688178998</v>
      </c>
      <c r="AE1130" s="4">
        <v>2.6247061783932999</v>
      </c>
      <c r="AF1130" s="4">
        <v>12.208257</v>
      </c>
      <c r="AG1130" s="4">
        <v>14.3794918579959</v>
      </c>
      <c r="AH1130" s="4">
        <v>15.5032552743795</v>
      </c>
      <c r="AI1130" s="4">
        <v>1.619837</v>
      </c>
      <c r="AJ1130" s="4" t="s">
        <v>2924</v>
      </c>
    </row>
    <row r="1131" spans="1:36" x14ac:dyDescent="0.3">
      <c r="A1131" s="1" t="s">
        <v>1239</v>
      </c>
      <c r="B1131" s="2">
        <v>4992571</v>
      </c>
      <c r="C1131" s="3" t="s">
        <v>2935</v>
      </c>
      <c r="D1131" s="4">
        <v>2151.4494234600002</v>
      </c>
      <c r="E1131" s="3" t="s">
        <v>2936</v>
      </c>
      <c r="F1131" s="3" t="s">
        <v>2937</v>
      </c>
      <c r="G1131" s="3" t="s">
        <v>3044</v>
      </c>
      <c r="H1131" s="3" t="s">
        <v>3066</v>
      </c>
      <c r="I1131" s="3" t="s">
        <v>3067</v>
      </c>
      <c r="J1131" s="4">
        <v>-35.987461000000003</v>
      </c>
      <c r="K1131" s="4">
        <v>10.179855999999999</v>
      </c>
      <c r="L1131" s="4">
        <v>-9.4858159999999998</v>
      </c>
      <c r="M1131" s="4">
        <v>2.7162980000000001</v>
      </c>
      <c r="N1131" s="4" t="s">
        <v>2924</v>
      </c>
      <c r="O1131" s="4">
        <v>18.954208000000001</v>
      </c>
      <c r="P1131" s="4">
        <v>1.511026</v>
      </c>
      <c r="Q1131" s="4">
        <v>7.4149839999999996</v>
      </c>
      <c r="R1131" s="4">
        <v>13.794496000000001</v>
      </c>
      <c r="S1131" s="3" t="s">
        <v>4981</v>
      </c>
      <c r="T1131" s="4">
        <v>30.63</v>
      </c>
      <c r="U1131" s="4">
        <v>2151.4494234600002</v>
      </c>
      <c r="V1131" s="10">
        <v>4042.6494229999998</v>
      </c>
      <c r="W1131" s="4">
        <v>2.9382957884427001</v>
      </c>
      <c r="X1131" s="4">
        <v>50.575000000000003</v>
      </c>
      <c r="Y1131" s="4">
        <v>25.11</v>
      </c>
      <c r="Z1131" s="4" t="s">
        <v>2924</v>
      </c>
      <c r="AA1131" s="10">
        <v>10.3830508474</v>
      </c>
      <c r="AB1131" s="10">
        <v>10.3830508474</v>
      </c>
      <c r="AC1131" s="4">
        <v>1.2701549999999999</v>
      </c>
      <c r="AD1131" s="4">
        <v>1.3444575552895</v>
      </c>
      <c r="AE1131" s="4">
        <v>1.3444575552895</v>
      </c>
      <c r="AF1131" s="4">
        <v>7.4149839999999996</v>
      </c>
      <c r="AG1131" s="4">
        <v>8.6744687644837004</v>
      </c>
      <c r="AH1131" s="4">
        <v>8.6744687644837004</v>
      </c>
      <c r="AI1131" s="4">
        <v>1.511026</v>
      </c>
      <c r="AJ1131" s="4" t="s">
        <v>2924</v>
      </c>
    </row>
    <row r="1132" spans="1:36" x14ac:dyDescent="0.3">
      <c r="A1132" s="1" t="s">
        <v>1840</v>
      </c>
      <c r="B1132" s="2">
        <v>5200556</v>
      </c>
      <c r="C1132" s="3" t="s">
        <v>2956</v>
      </c>
      <c r="D1132" s="4">
        <v>2154.98312136</v>
      </c>
      <c r="E1132" s="3" t="s">
        <v>2945</v>
      </c>
      <c r="F1132" s="3" t="s">
        <v>2946</v>
      </c>
      <c r="G1132" s="3" t="s">
        <v>2947</v>
      </c>
      <c r="H1132" s="3" t="s">
        <v>2989</v>
      </c>
      <c r="I1132" s="3" t="s">
        <v>2949</v>
      </c>
      <c r="J1132" s="4">
        <v>276.17977500000001</v>
      </c>
      <c r="K1132" s="4">
        <v>125.606469</v>
      </c>
      <c r="L1132" s="4">
        <v>5.9773E-2</v>
      </c>
      <c r="M1132" s="4">
        <v>7.3076920000000003</v>
      </c>
      <c r="N1132" s="4" t="s">
        <v>2924</v>
      </c>
      <c r="O1132" s="4" t="s">
        <v>2924</v>
      </c>
      <c r="P1132" s="4">
        <v>32.568092999999998</v>
      </c>
      <c r="Q1132" s="4" t="s">
        <v>2924</v>
      </c>
      <c r="R1132" s="4" t="s">
        <v>2924</v>
      </c>
      <c r="S1132" s="3" t="s">
        <v>5580</v>
      </c>
      <c r="T1132" s="4">
        <v>16.739999999999998</v>
      </c>
      <c r="U1132" s="4">
        <v>2154.98312136</v>
      </c>
      <c r="V1132" s="10">
        <v>2139.1061209999998</v>
      </c>
      <c r="W1132" s="4">
        <v>0</v>
      </c>
      <c r="X1132" s="4">
        <v>18.5382</v>
      </c>
      <c r="Y1132" s="4">
        <v>3.55</v>
      </c>
      <c r="Z1132" s="4" t="s">
        <v>2924</v>
      </c>
      <c r="AA1132" s="10" t="s">
        <v>2924</v>
      </c>
      <c r="AB1132" s="10" t="s">
        <v>2924</v>
      </c>
      <c r="AC1132" s="4" t="s">
        <v>2924</v>
      </c>
      <c r="AD1132" s="4">
        <v>294.05137340884721</v>
      </c>
      <c r="AE1132" s="4" t="s">
        <v>2924</v>
      </c>
      <c r="AF1132" s="4" t="s">
        <v>2924</v>
      </c>
      <c r="AG1132" s="4" t="s">
        <v>2924</v>
      </c>
      <c r="AH1132" s="4" t="s">
        <v>2924</v>
      </c>
      <c r="AI1132" s="4">
        <v>32.568092999999998</v>
      </c>
      <c r="AJ1132" s="4">
        <v>57.328766999999999</v>
      </c>
    </row>
    <row r="1133" spans="1:36" x14ac:dyDescent="0.3">
      <c r="A1133" s="1" t="s">
        <v>1809</v>
      </c>
      <c r="B1133" s="2">
        <v>4810757</v>
      </c>
      <c r="C1133" s="3" t="s">
        <v>2956</v>
      </c>
      <c r="D1133" s="4">
        <v>2160.3134589299998</v>
      </c>
      <c r="E1133" s="3" t="s">
        <v>2920</v>
      </c>
      <c r="F1133" s="3" t="s">
        <v>2960</v>
      </c>
      <c r="G1133" s="3" t="s">
        <v>2973</v>
      </c>
      <c r="H1133" s="3" t="s">
        <v>3004</v>
      </c>
      <c r="I1133" s="3" t="s">
        <v>3465</v>
      </c>
      <c r="J1133" s="4">
        <v>4.0173050000000003</v>
      </c>
      <c r="K1133" s="4">
        <v>16.068966</v>
      </c>
      <c r="L1133" s="4">
        <v>-5.129651</v>
      </c>
      <c r="M1133" s="4">
        <v>2.559415</v>
      </c>
      <c r="N1133" s="4" t="s">
        <v>2924</v>
      </c>
      <c r="O1133" s="4" t="s">
        <v>2924</v>
      </c>
      <c r="P1133" s="4">
        <v>2.3730959999999999</v>
      </c>
      <c r="Q1133" s="4">
        <v>221.37345500000001</v>
      </c>
      <c r="R1133" s="4">
        <v>229.57484500000001</v>
      </c>
      <c r="S1133" s="3" t="s">
        <v>5550</v>
      </c>
      <c r="T1133" s="4">
        <v>16.829999999999998</v>
      </c>
      <c r="U1133" s="4">
        <v>2160.3134589299998</v>
      </c>
      <c r="V1133" s="10">
        <v>2378.768458</v>
      </c>
      <c r="W1133" s="4">
        <v>0</v>
      </c>
      <c r="X1133" s="4">
        <v>19</v>
      </c>
      <c r="Y1133" s="4">
        <v>12.77</v>
      </c>
      <c r="Z1133" s="4" t="s">
        <v>2924</v>
      </c>
      <c r="AA1133" s="10">
        <v>106.11601513239999</v>
      </c>
      <c r="AB1133" s="10">
        <v>171.98038013479999</v>
      </c>
      <c r="AC1133" s="4">
        <v>3.693063</v>
      </c>
      <c r="AD1133" s="4">
        <v>3.3474681699233</v>
      </c>
      <c r="AE1133" s="4">
        <v>3.5940491770594001</v>
      </c>
      <c r="AF1133" s="4">
        <v>221.37345500000001</v>
      </c>
      <c r="AG1133" s="4">
        <v>46.633740668423201</v>
      </c>
      <c r="AH1133" s="4">
        <v>61.338075261588898</v>
      </c>
      <c r="AI1133" s="4">
        <v>2.3730959999999999</v>
      </c>
      <c r="AJ1133" s="4">
        <v>57.636986</v>
      </c>
    </row>
    <row r="1134" spans="1:36" x14ac:dyDescent="0.3">
      <c r="A1134" s="1" t="s">
        <v>798</v>
      </c>
      <c r="B1134" s="2">
        <v>6566086</v>
      </c>
      <c r="C1134" s="3" t="s">
        <v>2935</v>
      </c>
      <c r="D1134" s="4">
        <v>2167.7138432699999</v>
      </c>
      <c r="E1134" s="3" t="s">
        <v>2925</v>
      </c>
      <c r="F1134" s="3" t="s">
        <v>2996</v>
      </c>
      <c r="G1134" s="3" t="s">
        <v>3230</v>
      </c>
      <c r="H1134" s="3" t="s">
        <v>3231</v>
      </c>
      <c r="I1134" s="3" t="s">
        <v>3232</v>
      </c>
      <c r="J1134" s="4">
        <v>-34.731212999999997</v>
      </c>
      <c r="K1134" s="4">
        <v>-36.743043999999998</v>
      </c>
      <c r="L1134" s="4">
        <v>-30.443911</v>
      </c>
      <c r="M1134" s="4">
        <v>-3.2540680000000002</v>
      </c>
      <c r="N1134" s="4">
        <v>7.6635819999999999</v>
      </c>
      <c r="O1134" s="4" t="s">
        <v>2924</v>
      </c>
      <c r="P1134" s="4">
        <v>1.944002</v>
      </c>
      <c r="Q1134" s="4">
        <v>7.9747139999999996</v>
      </c>
      <c r="R1134" s="4" t="s">
        <v>2924</v>
      </c>
      <c r="S1134" s="3" t="s">
        <v>4541</v>
      </c>
      <c r="T1134" s="4">
        <v>23.19</v>
      </c>
      <c r="U1134" s="4">
        <v>2167.7138432699999</v>
      </c>
      <c r="V1134" s="10">
        <v>3613.0498429999998</v>
      </c>
      <c r="W1134" s="4">
        <v>0</v>
      </c>
      <c r="X1134" s="4">
        <v>44.38</v>
      </c>
      <c r="Y1134" s="4">
        <v>22.95</v>
      </c>
      <c r="Z1134" s="4">
        <v>7.6635819999999999</v>
      </c>
      <c r="AA1134" s="10">
        <v>6.8205882351999998</v>
      </c>
      <c r="AB1134" s="10">
        <v>7.2695924763999997</v>
      </c>
      <c r="AC1134" s="4">
        <v>0.89679399999999998</v>
      </c>
      <c r="AD1134" s="4">
        <v>0.84025268884710003</v>
      </c>
      <c r="AE1134" s="4">
        <v>0.84239931848339999</v>
      </c>
      <c r="AF1134" s="4">
        <v>7.9747139999999996</v>
      </c>
      <c r="AG1134" s="4">
        <v>6.3088893748977002</v>
      </c>
      <c r="AH1134" s="4">
        <v>6.3426901784999004</v>
      </c>
      <c r="AI1134" s="4">
        <v>1.944002</v>
      </c>
      <c r="AJ1134" s="4">
        <v>2.6606239999999999</v>
      </c>
    </row>
    <row r="1135" spans="1:36" x14ac:dyDescent="0.3">
      <c r="A1135" s="1" t="s">
        <v>2362</v>
      </c>
      <c r="B1135" s="2">
        <v>4589201</v>
      </c>
      <c r="C1135" s="3" t="s">
        <v>2935</v>
      </c>
      <c r="D1135" s="4">
        <v>2169.8853607699998</v>
      </c>
      <c r="E1135" s="3" t="s">
        <v>2945</v>
      </c>
      <c r="F1135" s="3" t="s">
        <v>2946</v>
      </c>
      <c r="G1135" s="3" t="s">
        <v>2947</v>
      </c>
      <c r="H1135" s="3" t="s">
        <v>2989</v>
      </c>
      <c r="I1135" s="3" t="s">
        <v>2949</v>
      </c>
      <c r="J1135" s="4">
        <v>-29.152823999999999</v>
      </c>
      <c r="K1135" s="4">
        <v>10.349289000000001</v>
      </c>
      <c r="L1135" s="4">
        <v>3.8976860000000002</v>
      </c>
      <c r="M1135" s="4">
        <v>-6.2637359999999997</v>
      </c>
      <c r="N1135" s="4">
        <v>56.490065999999999</v>
      </c>
      <c r="O1135" s="4">
        <v>32.310606</v>
      </c>
      <c r="P1135" s="4">
        <v>4.3654039999999998</v>
      </c>
      <c r="Q1135" s="4">
        <v>34.274493999999997</v>
      </c>
      <c r="R1135" s="4">
        <v>24.067374999999998</v>
      </c>
      <c r="S1135" s="3" t="s">
        <v>6101</v>
      </c>
      <c r="T1135" s="5">
        <v>8.5299999999999994</v>
      </c>
      <c r="U1135" s="4">
        <v>2169.8853607699998</v>
      </c>
      <c r="V1135" s="10">
        <v>1744.4003600000001</v>
      </c>
      <c r="W1135" s="4">
        <v>0</v>
      </c>
      <c r="X1135" s="4">
        <v>14.315</v>
      </c>
      <c r="Y1135" s="4">
        <v>6.91</v>
      </c>
      <c r="Z1135" s="4">
        <v>56.490065999999999</v>
      </c>
      <c r="AA1135" s="10">
        <v>24.992675065899999</v>
      </c>
      <c r="AB1135" s="10">
        <v>26.687941931000001</v>
      </c>
      <c r="AC1135" s="4">
        <v>2.2135319999999998</v>
      </c>
      <c r="AD1135" s="4">
        <v>2.1475024640135998</v>
      </c>
      <c r="AE1135" s="4">
        <v>2.1961312771066002</v>
      </c>
      <c r="AF1135" s="4">
        <v>34.274493999999997</v>
      </c>
      <c r="AG1135" s="4">
        <v>16.5581429520645</v>
      </c>
      <c r="AH1135" s="4">
        <v>18.4332555982126</v>
      </c>
      <c r="AI1135" s="4">
        <v>4.3654039999999998</v>
      </c>
      <c r="AJ1135" s="4">
        <v>4.8521049999999999</v>
      </c>
    </row>
    <row r="1136" spans="1:36" x14ac:dyDescent="0.3">
      <c r="A1136" s="1" t="s">
        <v>1043</v>
      </c>
      <c r="B1136" s="2">
        <v>4068469</v>
      </c>
      <c r="C1136" s="3" t="s">
        <v>2935</v>
      </c>
      <c r="D1136" s="4">
        <v>2171.0571396800001</v>
      </c>
      <c r="E1136" s="3" t="s">
        <v>2925</v>
      </c>
      <c r="F1136" s="3" t="s">
        <v>2926</v>
      </c>
      <c r="G1136" s="3" t="s">
        <v>2927</v>
      </c>
      <c r="H1136" s="3" t="s">
        <v>2964</v>
      </c>
      <c r="I1136" s="3" t="s">
        <v>3296</v>
      </c>
      <c r="J1136" s="4">
        <v>-26.548957000000001</v>
      </c>
      <c r="K1136" s="4">
        <v>-13.366149</v>
      </c>
      <c r="L1136" s="4">
        <v>-9.6009480000000007</v>
      </c>
      <c r="M1136" s="4">
        <v>2.0972780000000002</v>
      </c>
      <c r="N1136" s="4" t="s">
        <v>2924</v>
      </c>
      <c r="O1136" s="4">
        <v>86.666667000000004</v>
      </c>
      <c r="P1136" s="4">
        <v>0.75693900000000003</v>
      </c>
      <c r="Q1136" s="4">
        <v>3.7410239999999999</v>
      </c>
      <c r="R1136" s="4">
        <v>153.44182799999999</v>
      </c>
      <c r="S1136" s="3" t="s">
        <v>4785</v>
      </c>
      <c r="T1136" s="4">
        <v>22.88</v>
      </c>
      <c r="U1136" s="4">
        <v>2171.0571396800001</v>
      </c>
      <c r="V1136" s="10">
        <v>4795.0571389999996</v>
      </c>
      <c r="W1136" s="4">
        <v>0</v>
      </c>
      <c r="X1136" s="4">
        <v>35.6</v>
      </c>
      <c r="Y1136" s="4">
        <v>19.329999999999998</v>
      </c>
      <c r="Z1136" s="4" t="s">
        <v>2924</v>
      </c>
      <c r="AA1136" s="10">
        <v>13.2507094457</v>
      </c>
      <c r="AB1136" s="10">
        <v>18.634956833299999</v>
      </c>
      <c r="AC1136" s="4">
        <v>0.59023400000000004</v>
      </c>
      <c r="AD1136" s="4">
        <v>0.58536144075670005</v>
      </c>
      <c r="AE1136" s="4">
        <v>0.59480921788050001</v>
      </c>
      <c r="AF1136" s="4">
        <v>3.7410239999999999</v>
      </c>
      <c r="AG1136" s="4">
        <v>10.286305859391801</v>
      </c>
      <c r="AH1136" s="4">
        <v>12.225664305871</v>
      </c>
      <c r="AI1136" s="4">
        <v>0.75693900000000003</v>
      </c>
      <c r="AJ1136" s="4">
        <v>1.2461869999999999</v>
      </c>
    </row>
    <row r="1137" spans="1:36" x14ac:dyDescent="0.3">
      <c r="A1137" s="1" t="s">
        <v>2342</v>
      </c>
      <c r="B1137" s="2">
        <v>4070924</v>
      </c>
      <c r="C1137" s="3" t="s">
        <v>2935</v>
      </c>
      <c r="D1137" s="4">
        <v>2174.1460425800001</v>
      </c>
      <c r="E1137" s="3" t="s">
        <v>2925</v>
      </c>
      <c r="F1137" s="3" t="s">
        <v>2926</v>
      </c>
      <c r="G1137" s="3" t="s">
        <v>2927</v>
      </c>
      <c r="H1137" s="3" t="s">
        <v>3024</v>
      </c>
      <c r="I1137" s="3" t="s">
        <v>3207</v>
      </c>
      <c r="J1137" s="4">
        <v>13.129336</v>
      </c>
      <c r="K1137" s="4">
        <v>7.670166</v>
      </c>
      <c r="L1137" s="4">
        <v>-9.0662090000000006</v>
      </c>
      <c r="M1137" s="4">
        <v>0.93650800000000001</v>
      </c>
      <c r="N1137" s="4">
        <v>12.718</v>
      </c>
      <c r="O1137" s="4" t="s">
        <v>2924</v>
      </c>
      <c r="P1137" s="4">
        <v>2.1417259999999998</v>
      </c>
      <c r="Q1137" s="4">
        <v>9.2522889999999993</v>
      </c>
      <c r="R1137" s="4" t="s">
        <v>2924</v>
      </c>
      <c r="S1137" s="3" t="s">
        <v>6081</v>
      </c>
      <c r="T1137" s="4">
        <v>63.59</v>
      </c>
      <c r="U1137" s="4">
        <v>2174.1460425800001</v>
      </c>
      <c r="V1137" s="10">
        <v>5843.7460419999998</v>
      </c>
      <c r="W1137" s="4">
        <v>2.2016040257902199</v>
      </c>
      <c r="X1137" s="4">
        <v>70.88</v>
      </c>
      <c r="Y1137" s="4">
        <v>47.82</v>
      </c>
      <c r="Z1137" s="4">
        <v>12.718</v>
      </c>
      <c r="AA1137" s="10">
        <v>10.710796698599999</v>
      </c>
      <c r="AB1137" s="10">
        <v>11.4095525173</v>
      </c>
      <c r="AC1137" s="4">
        <v>0.420012</v>
      </c>
      <c r="AD1137" s="4">
        <v>0.41125461677820002</v>
      </c>
      <c r="AE1137" s="4">
        <v>0.41935081903179999</v>
      </c>
      <c r="AF1137" s="4">
        <v>9.2522889999999993</v>
      </c>
      <c r="AG1137" s="4">
        <v>10.137099723281899</v>
      </c>
      <c r="AH1137" s="4">
        <v>10.522327032723201</v>
      </c>
      <c r="AI1137" s="4">
        <v>2.1417259999999998</v>
      </c>
      <c r="AJ1137" s="4">
        <v>8.6776750000000007</v>
      </c>
    </row>
    <row r="1138" spans="1:36" x14ac:dyDescent="0.3">
      <c r="A1138" s="1" t="s">
        <v>1283</v>
      </c>
      <c r="B1138" s="2">
        <v>5326575</v>
      </c>
      <c r="C1138" s="3" t="s">
        <v>2919</v>
      </c>
      <c r="D1138" s="4">
        <v>2174.6240628400001</v>
      </c>
      <c r="E1138" s="3" t="s">
        <v>2920</v>
      </c>
      <c r="F1138" s="3" t="s">
        <v>2921</v>
      </c>
      <c r="G1138" s="3" t="s">
        <v>2941</v>
      </c>
      <c r="H1138" s="3" t="s">
        <v>2941</v>
      </c>
      <c r="I1138" s="3" t="s">
        <v>2942</v>
      </c>
      <c r="J1138" s="4">
        <v>-29.286116</v>
      </c>
      <c r="K1138" s="4">
        <v>-18.311688</v>
      </c>
      <c r="L1138" s="4">
        <v>-6.7802889999999998</v>
      </c>
      <c r="M1138" s="4">
        <v>-1.757126</v>
      </c>
      <c r="N1138" s="4" t="s">
        <v>2924</v>
      </c>
      <c r="O1138" s="4" t="s">
        <v>2924</v>
      </c>
      <c r="P1138" s="4">
        <v>1.8406610000000001</v>
      </c>
      <c r="Q1138" s="4" t="s">
        <v>2924</v>
      </c>
      <c r="R1138" s="4" t="s">
        <v>2924</v>
      </c>
      <c r="S1138" s="3" t="s">
        <v>5025</v>
      </c>
      <c r="T1138" s="4">
        <v>25.16</v>
      </c>
      <c r="U1138" s="4">
        <v>2174.6240628400001</v>
      </c>
      <c r="V1138" s="10">
        <v>993.26306199999999</v>
      </c>
      <c r="W1138" s="4">
        <v>0</v>
      </c>
      <c r="X1138" s="4">
        <v>47.734999999999999</v>
      </c>
      <c r="Y1138" s="4">
        <v>24.475000000000001</v>
      </c>
      <c r="Z1138" s="4" t="s">
        <v>2924</v>
      </c>
      <c r="AA1138" s="10" t="s">
        <v>2924</v>
      </c>
      <c r="AB1138" s="10" t="s">
        <v>2924</v>
      </c>
      <c r="AC1138" s="4">
        <v>253.254223</v>
      </c>
      <c r="AD1138" s="4">
        <v>76.451898245073906</v>
      </c>
      <c r="AE1138" s="4">
        <v>218.85078946092801</v>
      </c>
      <c r="AF1138" s="4" t="s">
        <v>2924</v>
      </c>
      <c r="AG1138" s="4" t="s">
        <v>2924</v>
      </c>
      <c r="AH1138" s="4" t="s">
        <v>2924</v>
      </c>
      <c r="AI1138" s="4">
        <v>1.8406610000000001</v>
      </c>
      <c r="AJ1138" s="4">
        <v>1.8406610000000001</v>
      </c>
    </row>
    <row r="1139" spans="1:36" x14ac:dyDescent="0.3">
      <c r="A1139" s="1" t="s">
        <v>1829</v>
      </c>
      <c r="B1139" s="2">
        <v>7604708</v>
      </c>
      <c r="C1139" s="3" t="s">
        <v>2919</v>
      </c>
      <c r="D1139" s="4">
        <v>2180.8484806800002</v>
      </c>
      <c r="E1139" s="3" t="s">
        <v>2976</v>
      </c>
      <c r="F1139" s="3" t="s">
        <v>3316</v>
      </c>
      <c r="G1139" s="3" t="s">
        <v>3316</v>
      </c>
      <c r="H1139" s="3" t="s">
        <v>3317</v>
      </c>
      <c r="I1139" s="3" t="s">
        <v>3276</v>
      </c>
      <c r="J1139" s="4">
        <v>17.062044</v>
      </c>
      <c r="K1139" s="4">
        <v>-17.544986999999999</v>
      </c>
      <c r="L1139" s="4">
        <v>-17.914266999999999</v>
      </c>
      <c r="M1139" s="4">
        <v>-1.459293</v>
      </c>
      <c r="N1139" s="4">
        <v>42.343234000000002</v>
      </c>
      <c r="O1139" s="4" t="s">
        <v>2924</v>
      </c>
      <c r="P1139" s="4">
        <v>1.843391</v>
      </c>
      <c r="Q1139" s="4">
        <v>9.6919380000000004</v>
      </c>
      <c r="R1139" s="4">
        <v>112.395203</v>
      </c>
      <c r="S1139" s="3" t="s">
        <v>5570</v>
      </c>
      <c r="T1139" s="4">
        <v>12.83</v>
      </c>
      <c r="U1139" s="4">
        <v>2180.8484806800002</v>
      </c>
      <c r="V1139" s="10">
        <v>4720.5844800000004</v>
      </c>
      <c r="W1139" s="4">
        <v>0.93530787217459099</v>
      </c>
      <c r="X1139" s="4">
        <v>16.100000000000001</v>
      </c>
      <c r="Y1139" s="4">
        <v>9.2200000000000006</v>
      </c>
      <c r="Z1139" s="4">
        <v>42.343234000000002</v>
      </c>
      <c r="AA1139" s="10">
        <v>9.7196969695999993</v>
      </c>
      <c r="AB1139" s="10">
        <v>11.041308089499999</v>
      </c>
      <c r="AC1139" s="4">
        <v>1.806419</v>
      </c>
      <c r="AD1139" s="4">
        <v>1.6259033857656999</v>
      </c>
      <c r="AE1139" s="4">
        <v>1.779381884592</v>
      </c>
      <c r="AF1139" s="4">
        <v>9.6919380000000004</v>
      </c>
      <c r="AG1139" s="4">
        <v>9.3904604734433992</v>
      </c>
      <c r="AH1139" s="4">
        <v>11.164595547680101</v>
      </c>
      <c r="AI1139" s="4">
        <v>1.843391</v>
      </c>
      <c r="AJ1139" s="4" t="s">
        <v>2924</v>
      </c>
    </row>
    <row r="1140" spans="1:36" x14ac:dyDescent="0.3">
      <c r="A1140" s="1" t="s">
        <v>639</v>
      </c>
      <c r="B1140" s="2">
        <v>4813182</v>
      </c>
      <c r="C1140" s="3" t="s">
        <v>2935</v>
      </c>
      <c r="D1140" s="4">
        <v>2181.5120388599998</v>
      </c>
      <c r="E1140" s="3" t="s">
        <v>2920</v>
      </c>
      <c r="F1140" s="3" t="s">
        <v>2960</v>
      </c>
      <c r="G1140" s="3" t="s">
        <v>2961</v>
      </c>
      <c r="H1140" s="3" t="s">
        <v>2962</v>
      </c>
      <c r="I1140" s="3" t="s">
        <v>3263</v>
      </c>
      <c r="J1140" s="4">
        <v>-35.512739000000003</v>
      </c>
      <c r="K1140" s="4">
        <v>-5.5377210000000003</v>
      </c>
      <c r="L1140" s="4">
        <v>-3.4718429999999998</v>
      </c>
      <c r="M1140" s="4">
        <v>2.899607</v>
      </c>
      <c r="N1140" s="4">
        <v>16.730633000000001</v>
      </c>
      <c r="O1140" s="4">
        <v>13.092325000000001</v>
      </c>
      <c r="P1140" s="4">
        <v>2.3379460000000001</v>
      </c>
      <c r="Q1140" s="4">
        <v>13.650273</v>
      </c>
      <c r="R1140" s="4">
        <v>21.414477000000002</v>
      </c>
      <c r="S1140" s="3" t="s">
        <v>4382</v>
      </c>
      <c r="T1140" s="4">
        <v>70.62</v>
      </c>
      <c r="U1140" s="4">
        <v>2181.5120388599998</v>
      </c>
      <c r="V1140" s="10">
        <v>3083.8560379999999</v>
      </c>
      <c r="W1140" s="4">
        <v>1.1328235627301</v>
      </c>
      <c r="X1140" s="4">
        <v>113.675</v>
      </c>
      <c r="Y1140" s="4">
        <v>61.05</v>
      </c>
      <c r="Z1140" s="4">
        <v>16.730633000000001</v>
      </c>
      <c r="AA1140" s="10">
        <v>15.188403303499999</v>
      </c>
      <c r="AB1140" s="10">
        <v>17.525921587500001</v>
      </c>
      <c r="AC1140" s="4">
        <v>2.3940830000000002</v>
      </c>
      <c r="AD1140" s="4">
        <v>2.2523940202428001</v>
      </c>
      <c r="AE1140" s="4">
        <v>2.3684645618804998</v>
      </c>
      <c r="AF1140" s="4">
        <v>13.650273</v>
      </c>
      <c r="AG1140" s="4">
        <v>10.913824320278399</v>
      </c>
      <c r="AH1140" s="4">
        <v>11.8275795826349</v>
      </c>
      <c r="AI1140" s="4">
        <v>2.3379460000000001</v>
      </c>
      <c r="AJ1140" s="4" t="s">
        <v>2924</v>
      </c>
    </row>
    <row r="1141" spans="1:36" x14ac:dyDescent="0.3">
      <c r="A1141" s="1" t="s">
        <v>1015</v>
      </c>
      <c r="B1141" s="2">
        <v>5734728</v>
      </c>
      <c r="C1141" s="3" t="s">
        <v>2940</v>
      </c>
      <c r="D1141" s="4">
        <v>2182.1536490600001</v>
      </c>
      <c r="E1141" s="3" t="s">
        <v>2930</v>
      </c>
      <c r="F1141" s="3" t="s">
        <v>2953</v>
      </c>
      <c r="G1141" s="3" t="s">
        <v>2954</v>
      </c>
      <c r="H1141" s="3" t="s">
        <v>2955</v>
      </c>
      <c r="I1141" s="3"/>
      <c r="J1141" s="4">
        <v>5.1247769999999999</v>
      </c>
      <c r="K1141" s="4">
        <v>-0.71548800000000001</v>
      </c>
      <c r="L1141" s="4">
        <v>-8.4709999999999994E-2</v>
      </c>
      <c r="M1141" s="4">
        <v>4.2409000000000002E-2</v>
      </c>
      <c r="N1141" s="4" t="s">
        <v>2934</v>
      </c>
      <c r="O1141" s="4" t="s">
        <v>2934</v>
      </c>
      <c r="P1141" s="4" t="s">
        <v>2934</v>
      </c>
      <c r="Q1141" s="4" t="s">
        <v>2934</v>
      </c>
      <c r="R1141" s="4" t="s">
        <v>2934</v>
      </c>
      <c r="S1141" s="3" t="s">
        <v>4757</v>
      </c>
      <c r="T1141" s="4">
        <v>23.59</v>
      </c>
      <c r="U1141" s="4">
        <v>2182.1536490600001</v>
      </c>
      <c r="V1141" s="10" t="s">
        <v>2934</v>
      </c>
      <c r="W1141" s="4">
        <v>3.13013988978381</v>
      </c>
      <c r="X1141" s="4">
        <v>24.98</v>
      </c>
      <c r="Y1141" s="4">
        <v>22.03</v>
      </c>
      <c r="Z1141" s="4" t="s">
        <v>2934</v>
      </c>
      <c r="AA1141" s="10" t="s">
        <v>2934</v>
      </c>
      <c r="AB1141" s="10" t="s">
        <v>2934</v>
      </c>
      <c r="AC1141" s="4" t="s">
        <v>2934</v>
      </c>
      <c r="AD1141" s="4" t="s">
        <v>2934</v>
      </c>
      <c r="AE1141" s="4" t="s">
        <v>2934</v>
      </c>
      <c r="AF1141" s="4" t="s">
        <v>2934</v>
      </c>
      <c r="AG1141" s="4" t="s">
        <v>2934</v>
      </c>
      <c r="AH1141" s="4" t="s">
        <v>2934</v>
      </c>
      <c r="AI1141" s="4" t="s">
        <v>2934</v>
      </c>
      <c r="AJ1141" s="4" t="s">
        <v>2934</v>
      </c>
    </row>
    <row r="1142" spans="1:36" x14ac:dyDescent="0.3">
      <c r="A1142" s="1" t="s">
        <v>2509</v>
      </c>
      <c r="B1142" s="2">
        <v>5721653</v>
      </c>
      <c r="C1142" s="3" t="s">
        <v>2935</v>
      </c>
      <c r="D1142" s="4">
        <v>2184.06046625</v>
      </c>
      <c r="E1142" s="3" t="s">
        <v>2930</v>
      </c>
      <c r="F1142" s="3" t="s">
        <v>2953</v>
      </c>
      <c r="G1142" s="3" t="s">
        <v>2954</v>
      </c>
      <c r="H1142" s="3" t="s">
        <v>2955</v>
      </c>
      <c r="I1142" s="3"/>
      <c r="J1142" s="4">
        <v>12.523104999999999</v>
      </c>
      <c r="K1142" s="4">
        <v>0</v>
      </c>
      <c r="L1142" s="4">
        <v>-3.7549410000000001</v>
      </c>
      <c r="M1142" s="4">
        <v>0.74472499999999997</v>
      </c>
      <c r="N1142" s="4">
        <v>8.2542369999999998</v>
      </c>
      <c r="O1142" s="4">
        <v>16.353256999999999</v>
      </c>
      <c r="P1142" s="4">
        <v>0.91085899999999997</v>
      </c>
      <c r="Q1142" s="4" t="s">
        <v>2934</v>
      </c>
      <c r="R1142" s="4">
        <v>174.310428</v>
      </c>
      <c r="S1142" s="3" t="s">
        <v>6247</v>
      </c>
      <c r="T1142" s="4">
        <v>24.35</v>
      </c>
      <c r="U1142" s="4">
        <v>2184.06046625</v>
      </c>
      <c r="V1142" s="10">
        <v>2522.0459860000001</v>
      </c>
      <c r="W1142" s="4">
        <v>6.8993839835728998</v>
      </c>
      <c r="X1142" s="4">
        <v>25.67</v>
      </c>
      <c r="Y1142" s="4">
        <v>20.93</v>
      </c>
      <c r="Z1142" s="4">
        <v>8.2542369999999998</v>
      </c>
      <c r="AA1142" s="10" t="s">
        <v>2934</v>
      </c>
      <c r="AB1142" s="10" t="s">
        <v>2934</v>
      </c>
      <c r="AC1142" s="4">
        <v>45.658147</v>
      </c>
      <c r="AD1142" s="4" t="s">
        <v>2934</v>
      </c>
      <c r="AE1142" s="4" t="s">
        <v>2934</v>
      </c>
      <c r="AF1142" s="4" t="s">
        <v>2934</v>
      </c>
      <c r="AG1142" s="4" t="s">
        <v>2934</v>
      </c>
      <c r="AH1142" s="4" t="s">
        <v>2934</v>
      </c>
      <c r="AI1142" s="4">
        <v>0.91085899999999997</v>
      </c>
      <c r="AJ1142" s="4">
        <v>0.91085899999999997</v>
      </c>
    </row>
    <row r="1143" spans="1:36" x14ac:dyDescent="0.3">
      <c r="A1143" s="1" t="s">
        <v>1427</v>
      </c>
      <c r="B1143" s="2">
        <v>19538393</v>
      </c>
      <c r="C1143" s="3" t="s">
        <v>2940</v>
      </c>
      <c r="D1143" s="4">
        <v>2189.0349999999999</v>
      </c>
      <c r="E1143" s="3" t="s">
        <v>2930</v>
      </c>
      <c r="F1143" s="3" t="s">
        <v>2953</v>
      </c>
      <c r="G1143" s="3" t="s">
        <v>2954</v>
      </c>
      <c r="H1143" s="3" t="s">
        <v>2955</v>
      </c>
      <c r="I1143" s="3"/>
      <c r="J1143" s="4">
        <v>8.5911000000000001E-2</v>
      </c>
      <c r="K1143" s="4">
        <v>-0.554844</v>
      </c>
      <c r="L1143" s="4">
        <v>-0.25684899999999999</v>
      </c>
      <c r="M1143" s="4">
        <v>0.12892100000000001</v>
      </c>
      <c r="N1143" s="4" t="s">
        <v>2934</v>
      </c>
      <c r="O1143" s="4" t="s">
        <v>2934</v>
      </c>
      <c r="P1143" s="4" t="s">
        <v>2934</v>
      </c>
      <c r="Q1143" s="4" t="s">
        <v>2934</v>
      </c>
      <c r="R1143" s="4" t="s">
        <v>2934</v>
      </c>
      <c r="S1143" s="3" t="s">
        <v>5169</v>
      </c>
      <c r="T1143" s="4">
        <v>23.3</v>
      </c>
      <c r="U1143" s="4">
        <v>2189.0349999999999</v>
      </c>
      <c r="V1143" s="10" t="s">
        <v>2934</v>
      </c>
      <c r="W1143" s="4">
        <v>4.3087725321888399</v>
      </c>
      <c r="X1143" s="4">
        <v>23.43</v>
      </c>
      <c r="Y1143" s="4">
        <v>23.08</v>
      </c>
      <c r="Z1143" s="4" t="s">
        <v>2934</v>
      </c>
      <c r="AA1143" s="10" t="s">
        <v>2934</v>
      </c>
      <c r="AB1143" s="10" t="s">
        <v>2934</v>
      </c>
      <c r="AC1143" s="4" t="s">
        <v>2934</v>
      </c>
      <c r="AD1143" s="4" t="s">
        <v>2934</v>
      </c>
      <c r="AE1143" s="4" t="s">
        <v>2934</v>
      </c>
      <c r="AF1143" s="4" t="s">
        <v>2934</v>
      </c>
      <c r="AG1143" s="4" t="s">
        <v>2934</v>
      </c>
      <c r="AH1143" s="4" t="s">
        <v>2934</v>
      </c>
      <c r="AI1143" s="4" t="s">
        <v>2934</v>
      </c>
      <c r="AJ1143" s="4" t="s">
        <v>2934</v>
      </c>
    </row>
    <row r="1144" spans="1:36" x14ac:dyDescent="0.3">
      <c r="A1144" s="1" t="s">
        <v>2871</v>
      </c>
      <c r="B1144" s="2">
        <v>6578094</v>
      </c>
      <c r="C1144" s="3" t="s">
        <v>2919</v>
      </c>
      <c r="D1144" s="4">
        <v>2189.74781394</v>
      </c>
      <c r="E1144" s="3" t="s">
        <v>2936</v>
      </c>
      <c r="F1144" s="3" t="s">
        <v>2937</v>
      </c>
      <c r="G1144" s="3" t="s">
        <v>3037</v>
      </c>
      <c r="H1144" s="3" t="s">
        <v>3037</v>
      </c>
      <c r="I1144" s="3" t="s">
        <v>3475</v>
      </c>
      <c r="J1144" s="4">
        <v>23.029796999999999</v>
      </c>
      <c r="K1144" s="4">
        <v>135.125067</v>
      </c>
      <c r="L1144" s="4">
        <v>42.516128999999999</v>
      </c>
      <c r="M1144" s="4">
        <v>6.0235180000000001</v>
      </c>
      <c r="N1144" s="4" t="s">
        <v>2924</v>
      </c>
      <c r="O1144" s="4" t="s">
        <v>2924</v>
      </c>
      <c r="P1144" s="4">
        <v>6.9301959999999996</v>
      </c>
      <c r="Q1144" s="4" t="s">
        <v>2924</v>
      </c>
      <c r="R1144" s="4" t="s">
        <v>2924</v>
      </c>
      <c r="S1144" s="3" t="s">
        <v>6609</v>
      </c>
      <c r="T1144" s="4">
        <v>44.18</v>
      </c>
      <c r="U1144" s="4">
        <v>2189.74781394</v>
      </c>
      <c r="V1144" s="10">
        <v>2253.3698129999998</v>
      </c>
      <c r="W1144" s="4">
        <v>0</v>
      </c>
      <c r="X1144" s="4">
        <v>45.33</v>
      </c>
      <c r="Y1144" s="5">
        <v>11.08</v>
      </c>
      <c r="Z1144" s="4" t="s">
        <v>2924</v>
      </c>
      <c r="AA1144" s="10">
        <v>203.3133916244</v>
      </c>
      <c r="AB1144" s="10" t="s">
        <v>2924</v>
      </c>
      <c r="AC1144" s="4">
        <v>4.2910870000000001</v>
      </c>
      <c r="AD1144" s="4">
        <v>3.6289590317020002</v>
      </c>
      <c r="AE1144" s="4">
        <v>4.1472302530052003</v>
      </c>
      <c r="AF1144" s="4" t="s">
        <v>2924</v>
      </c>
      <c r="AG1144" s="4">
        <v>271.3464925822455</v>
      </c>
      <c r="AH1144" s="4" t="s">
        <v>2924</v>
      </c>
      <c r="AI1144" s="4">
        <v>6.9301959999999996</v>
      </c>
      <c r="AJ1144" s="4">
        <v>113.57326500000001</v>
      </c>
    </row>
    <row r="1145" spans="1:36" x14ac:dyDescent="0.3">
      <c r="A1145" s="1" t="s">
        <v>185</v>
      </c>
      <c r="B1145" s="2">
        <v>4994138</v>
      </c>
      <c r="C1145" s="3" t="s">
        <v>2919</v>
      </c>
      <c r="D1145" s="4">
        <v>2190.1990031999999</v>
      </c>
      <c r="E1145" s="3" t="s">
        <v>2936</v>
      </c>
      <c r="F1145" s="3" t="s">
        <v>3056</v>
      </c>
      <c r="G1145" s="3" t="s">
        <v>3166</v>
      </c>
      <c r="H1145" s="3" t="s">
        <v>3167</v>
      </c>
      <c r="I1145" s="3" t="s">
        <v>3168</v>
      </c>
      <c r="J1145" s="4">
        <v>-22.136261999999999</v>
      </c>
      <c r="K1145" s="4">
        <v>-14.364134999999999</v>
      </c>
      <c r="L1145" s="4">
        <v>-17.53304</v>
      </c>
      <c r="M1145" s="4">
        <v>-0.56305099999999997</v>
      </c>
      <c r="N1145" s="4">
        <v>11.640343</v>
      </c>
      <c r="O1145" s="4">
        <v>27.177700000000002</v>
      </c>
      <c r="P1145" s="4">
        <v>1.680099</v>
      </c>
      <c r="Q1145" s="4">
        <v>6.2416020000000003</v>
      </c>
      <c r="R1145" s="4">
        <v>46.028188999999998</v>
      </c>
      <c r="S1145" s="3" t="s">
        <v>3932</v>
      </c>
      <c r="T1145" s="4">
        <v>93.6</v>
      </c>
      <c r="U1145" s="4">
        <v>2190.1990031999999</v>
      </c>
      <c r="V1145" s="10">
        <v>2404.783003</v>
      </c>
      <c r="W1145" s="4">
        <v>0.512820512820513</v>
      </c>
      <c r="X1145" s="4">
        <v>153.60499999999999</v>
      </c>
      <c r="Y1145" s="4">
        <v>92.08</v>
      </c>
      <c r="Z1145" s="4">
        <v>11.604265</v>
      </c>
      <c r="AA1145" s="10">
        <v>13.894661837099999</v>
      </c>
      <c r="AB1145" s="10">
        <v>15.4967657124</v>
      </c>
      <c r="AC1145" s="4">
        <v>0.56358900000000001</v>
      </c>
      <c r="AD1145" s="4">
        <v>0.56426185027480003</v>
      </c>
      <c r="AE1145" s="4">
        <v>0.57493220788190003</v>
      </c>
      <c r="AF1145" s="4">
        <v>6.2416020000000003</v>
      </c>
      <c r="AG1145" s="4">
        <v>6.9998559238532998</v>
      </c>
      <c r="AH1145" s="4">
        <v>7.3493964470269999</v>
      </c>
      <c r="AI1145" s="4">
        <v>1.680099</v>
      </c>
      <c r="AJ1145" s="4">
        <v>2.4113769999999999</v>
      </c>
    </row>
    <row r="1146" spans="1:36" x14ac:dyDescent="0.3">
      <c r="A1146" s="1" t="s">
        <v>2819</v>
      </c>
      <c r="B1146" s="2">
        <v>100499</v>
      </c>
      <c r="C1146" s="3" t="s">
        <v>2919</v>
      </c>
      <c r="D1146" s="4">
        <v>2194.0778334900001</v>
      </c>
      <c r="E1146" s="3" t="s">
        <v>2930</v>
      </c>
      <c r="F1146" s="3" t="s">
        <v>2931</v>
      </c>
      <c r="G1146" s="3" t="s">
        <v>2931</v>
      </c>
      <c r="H1146" s="3" t="s">
        <v>2932</v>
      </c>
      <c r="I1146" s="3" t="s">
        <v>2933</v>
      </c>
      <c r="J1146" s="4">
        <v>4.5903729999999996</v>
      </c>
      <c r="K1146" s="4">
        <v>11.674609</v>
      </c>
      <c r="L1146" s="4">
        <v>-7.4471090000000002</v>
      </c>
      <c r="M1146" s="4">
        <v>-1.5010509999999999</v>
      </c>
      <c r="N1146" s="4">
        <v>15.6985645933014</v>
      </c>
      <c r="O1146" s="4">
        <v>11.569110999999999</v>
      </c>
      <c r="P1146" s="4">
        <v>0.82574099999999995</v>
      </c>
      <c r="Q1146" s="4" t="s">
        <v>2934</v>
      </c>
      <c r="R1146" s="4" t="s">
        <v>2934</v>
      </c>
      <c r="S1146" s="3" t="s">
        <v>6557</v>
      </c>
      <c r="T1146" s="4">
        <v>32.81</v>
      </c>
      <c r="U1146" s="4">
        <v>2194.0778334900001</v>
      </c>
      <c r="V1146" s="10" t="s">
        <v>2934</v>
      </c>
      <c r="W1146" s="4">
        <v>4.5108198719902504</v>
      </c>
      <c r="X1146" s="4">
        <v>37.36</v>
      </c>
      <c r="Y1146" s="4">
        <v>25.56</v>
      </c>
      <c r="Z1146" s="4">
        <v>15.713602</v>
      </c>
      <c r="AA1146" s="10">
        <v>11.8937142028</v>
      </c>
      <c r="AB1146" s="10">
        <v>15.2706218554</v>
      </c>
      <c r="AC1146" s="4" t="s">
        <v>2934</v>
      </c>
      <c r="AD1146" s="4" t="s">
        <v>2934</v>
      </c>
      <c r="AE1146" s="4" t="s">
        <v>2934</v>
      </c>
      <c r="AF1146" s="4" t="s">
        <v>2934</v>
      </c>
      <c r="AG1146" s="4" t="s">
        <v>2934</v>
      </c>
      <c r="AH1146" s="4" t="s">
        <v>2934</v>
      </c>
      <c r="AI1146" s="4">
        <v>0.82574099999999995</v>
      </c>
      <c r="AJ1146" s="4">
        <v>1.4330639999999999</v>
      </c>
    </row>
    <row r="1147" spans="1:36" x14ac:dyDescent="0.3">
      <c r="A1147" s="1" t="s">
        <v>2608</v>
      </c>
      <c r="B1147" s="2">
        <v>100464</v>
      </c>
      <c r="C1147" s="3" t="s">
        <v>2919</v>
      </c>
      <c r="D1147" s="4">
        <v>2194.96155314</v>
      </c>
      <c r="E1147" s="3" t="s">
        <v>2930</v>
      </c>
      <c r="F1147" s="3" t="s">
        <v>2931</v>
      </c>
      <c r="G1147" s="3" t="s">
        <v>2931</v>
      </c>
      <c r="H1147" s="3" t="s">
        <v>2932</v>
      </c>
      <c r="I1147" s="3" t="s">
        <v>2933</v>
      </c>
      <c r="J1147" s="4">
        <v>28.730273</v>
      </c>
      <c r="K1147" s="4">
        <v>13.755943</v>
      </c>
      <c r="L1147" s="4">
        <v>-9.5514109999999999</v>
      </c>
      <c r="M1147" s="4">
        <v>0.50406099999999998</v>
      </c>
      <c r="N1147" s="4">
        <v>97</v>
      </c>
      <c r="O1147" s="4">
        <v>44.418317000000002</v>
      </c>
      <c r="P1147" s="4">
        <v>1.109394</v>
      </c>
      <c r="Q1147" s="4" t="s">
        <v>2934</v>
      </c>
      <c r="R1147" s="4" t="s">
        <v>2934</v>
      </c>
      <c r="S1147" s="3" t="s">
        <v>6346</v>
      </c>
      <c r="T1147" s="4">
        <v>35.89</v>
      </c>
      <c r="U1147" s="4">
        <v>2194.96155314</v>
      </c>
      <c r="V1147" s="10" t="s">
        <v>2934</v>
      </c>
      <c r="W1147" s="4">
        <v>2.5633881303984398</v>
      </c>
      <c r="X1147" s="4">
        <v>40.729999999999997</v>
      </c>
      <c r="Y1147" s="4">
        <v>25.24</v>
      </c>
      <c r="Z1147" s="4">
        <v>10.862591</v>
      </c>
      <c r="AA1147" s="10">
        <v>11.194635059199999</v>
      </c>
      <c r="AB1147" s="10">
        <v>12.27008547</v>
      </c>
      <c r="AC1147" s="4" t="s">
        <v>2934</v>
      </c>
      <c r="AD1147" s="4" t="s">
        <v>2934</v>
      </c>
      <c r="AE1147" s="4" t="s">
        <v>2934</v>
      </c>
      <c r="AF1147" s="4" t="s">
        <v>2934</v>
      </c>
      <c r="AG1147" s="4" t="s">
        <v>2934</v>
      </c>
      <c r="AH1147" s="4" t="s">
        <v>2934</v>
      </c>
      <c r="AI1147" s="4">
        <v>1.109394</v>
      </c>
      <c r="AJ1147" s="4">
        <v>1.335094</v>
      </c>
    </row>
    <row r="1148" spans="1:36" x14ac:dyDescent="0.3">
      <c r="A1148" s="1" t="s">
        <v>1371</v>
      </c>
      <c r="B1148" s="2">
        <v>10829284</v>
      </c>
      <c r="C1148" s="3" t="s">
        <v>2940</v>
      </c>
      <c r="D1148" s="4">
        <v>2206.9800200999998</v>
      </c>
      <c r="E1148" s="3" t="s">
        <v>2930</v>
      </c>
      <c r="F1148" s="3" t="s">
        <v>2953</v>
      </c>
      <c r="G1148" s="3" t="s">
        <v>2954</v>
      </c>
      <c r="H1148" s="3" t="s">
        <v>2955</v>
      </c>
      <c r="I1148" s="3"/>
      <c r="J1148" s="4">
        <v>-0.88757399999999997</v>
      </c>
      <c r="K1148" s="4">
        <v>-2.4745270000000001</v>
      </c>
      <c r="L1148" s="4">
        <v>-0.78973400000000005</v>
      </c>
      <c r="M1148" s="4">
        <v>-0.44576500000000002</v>
      </c>
      <c r="N1148" s="4" t="s">
        <v>2934</v>
      </c>
      <c r="O1148" s="4" t="s">
        <v>2934</v>
      </c>
      <c r="P1148" s="4" t="s">
        <v>2934</v>
      </c>
      <c r="Q1148" s="4" t="s">
        <v>2934</v>
      </c>
      <c r="R1148" s="4" t="s">
        <v>2934</v>
      </c>
      <c r="S1148" s="3" t="s">
        <v>5113</v>
      </c>
      <c r="T1148" s="4">
        <v>20.100000000000001</v>
      </c>
      <c r="U1148" s="4">
        <v>2206.9800200999998</v>
      </c>
      <c r="V1148" s="10" t="s">
        <v>2934</v>
      </c>
      <c r="W1148" s="4">
        <v>4.6728358208955196</v>
      </c>
      <c r="X1148" s="4">
        <v>20.699000000000002</v>
      </c>
      <c r="Y1148" s="4">
        <v>19.648800000000001</v>
      </c>
      <c r="Z1148" s="4" t="s">
        <v>2934</v>
      </c>
      <c r="AA1148" s="10" t="s">
        <v>2934</v>
      </c>
      <c r="AB1148" s="10" t="s">
        <v>2934</v>
      </c>
      <c r="AC1148" s="4" t="s">
        <v>2934</v>
      </c>
      <c r="AD1148" s="4" t="s">
        <v>2934</v>
      </c>
      <c r="AE1148" s="4" t="s">
        <v>2934</v>
      </c>
      <c r="AF1148" s="4" t="s">
        <v>2934</v>
      </c>
      <c r="AG1148" s="4" t="s">
        <v>2934</v>
      </c>
      <c r="AH1148" s="4" t="s">
        <v>2934</v>
      </c>
      <c r="AI1148" s="4" t="s">
        <v>2934</v>
      </c>
      <c r="AJ1148" s="4" t="s">
        <v>2934</v>
      </c>
    </row>
    <row r="1149" spans="1:36" x14ac:dyDescent="0.3">
      <c r="A1149" s="1" t="s">
        <v>924</v>
      </c>
      <c r="B1149" s="2">
        <v>4376382</v>
      </c>
      <c r="C1149" s="3" t="s">
        <v>2935</v>
      </c>
      <c r="D1149" s="4">
        <v>2211.22531652</v>
      </c>
      <c r="E1149" s="3" t="s">
        <v>2930</v>
      </c>
      <c r="F1149" s="3" t="s">
        <v>2953</v>
      </c>
      <c r="G1149" s="3" t="s">
        <v>2953</v>
      </c>
      <c r="H1149" s="3" t="s">
        <v>3040</v>
      </c>
      <c r="I1149" s="3" t="s">
        <v>3211</v>
      </c>
      <c r="J1149" s="4">
        <v>-15.095261000000001</v>
      </c>
      <c r="K1149" s="4">
        <v>2.5368729999999999</v>
      </c>
      <c r="L1149" s="4">
        <v>-3.0404460000000002</v>
      </c>
      <c r="M1149" s="4">
        <v>3.4216009999999999</v>
      </c>
      <c r="N1149" s="4">
        <v>27.177482000000001</v>
      </c>
      <c r="O1149" s="4">
        <v>15.319523999999999</v>
      </c>
      <c r="P1149" s="4">
        <v>4.3988860000000001</v>
      </c>
      <c r="Q1149" s="4">
        <v>11.639253</v>
      </c>
      <c r="R1149" s="4">
        <v>21.180537000000001</v>
      </c>
      <c r="S1149" s="3" t="s">
        <v>4666</v>
      </c>
      <c r="T1149" s="4">
        <v>34.76</v>
      </c>
      <c r="U1149" s="4">
        <v>2211.22531652</v>
      </c>
      <c r="V1149" s="10">
        <v>2955.5613159999998</v>
      </c>
      <c r="W1149" s="4">
        <v>0.57537399309551196</v>
      </c>
      <c r="X1149" s="4">
        <v>42.21</v>
      </c>
      <c r="Y1149" s="4">
        <v>28.76</v>
      </c>
      <c r="Z1149" s="4">
        <v>27.177482000000001</v>
      </c>
      <c r="AA1149" s="10">
        <v>10.9432061453</v>
      </c>
      <c r="AB1149" s="10">
        <v>11.151247617999999</v>
      </c>
      <c r="AC1149" s="4">
        <v>3.5880999999999998</v>
      </c>
      <c r="AD1149" s="4">
        <v>3.3523969464159999</v>
      </c>
      <c r="AE1149" s="4">
        <v>3.5009120376638001</v>
      </c>
      <c r="AF1149" s="4">
        <v>11.639253</v>
      </c>
      <c r="AG1149" s="4">
        <v>8.3625130535116003</v>
      </c>
      <c r="AH1149" s="4">
        <v>8.7889343976382008</v>
      </c>
      <c r="AI1149" s="4">
        <v>4.3988860000000001</v>
      </c>
      <c r="AJ1149" s="4" t="s">
        <v>2924</v>
      </c>
    </row>
    <row r="1150" spans="1:36" x14ac:dyDescent="0.3">
      <c r="A1150" s="1" t="s">
        <v>2416</v>
      </c>
      <c r="B1150" s="2">
        <v>4279137</v>
      </c>
      <c r="C1150" s="3" t="s">
        <v>2919</v>
      </c>
      <c r="D1150" s="4">
        <v>2211.9862276399999</v>
      </c>
      <c r="E1150" s="3" t="s">
        <v>2936</v>
      </c>
      <c r="F1150" s="3" t="s">
        <v>2937</v>
      </c>
      <c r="G1150" s="3" t="s">
        <v>2993</v>
      </c>
      <c r="H1150" s="3" t="s">
        <v>2994</v>
      </c>
      <c r="I1150" s="3" t="s">
        <v>3508</v>
      </c>
      <c r="J1150" s="4">
        <v>-49.770758999999998</v>
      </c>
      <c r="K1150" s="4">
        <v>-46.702703</v>
      </c>
      <c r="L1150" s="4">
        <v>-14.632035</v>
      </c>
      <c r="M1150" s="4">
        <v>-0.101317</v>
      </c>
      <c r="N1150" s="4" t="s">
        <v>2924</v>
      </c>
      <c r="O1150" s="4" t="s">
        <v>2924</v>
      </c>
      <c r="P1150" s="4">
        <v>0.41863</v>
      </c>
      <c r="Q1150" s="4" t="s">
        <v>2924</v>
      </c>
      <c r="R1150" s="4" t="s">
        <v>2924</v>
      </c>
      <c r="S1150" s="3" t="s">
        <v>6154</v>
      </c>
      <c r="T1150" s="4">
        <v>9.86</v>
      </c>
      <c r="U1150" s="4">
        <v>2211.9862276399999</v>
      </c>
      <c r="V1150" s="10">
        <v>16081.208226999999</v>
      </c>
      <c r="W1150" s="4">
        <v>0</v>
      </c>
      <c r="X1150" s="4">
        <v>22.26</v>
      </c>
      <c r="Y1150" s="5">
        <v>9.01</v>
      </c>
      <c r="Z1150" s="4" t="s">
        <v>2924</v>
      </c>
      <c r="AA1150" s="10" t="s">
        <v>2924</v>
      </c>
      <c r="AB1150" s="10" t="s">
        <v>2924</v>
      </c>
      <c r="AC1150" s="4">
        <v>7.8991420000000003</v>
      </c>
      <c r="AD1150" s="4">
        <v>7.0796060050623</v>
      </c>
      <c r="AE1150" s="4">
        <v>7.8218268347494</v>
      </c>
      <c r="AF1150" s="4" t="s">
        <v>2924</v>
      </c>
      <c r="AG1150" s="4">
        <v>148.787108186377</v>
      </c>
      <c r="AH1150" s="4" t="s">
        <v>2924</v>
      </c>
      <c r="AI1150" s="4">
        <v>0.41863</v>
      </c>
      <c r="AJ1150" s="4">
        <v>1.0248409999999999</v>
      </c>
    </row>
    <row r="1151" spans="1:36" x14ac:dyDescent="0.3">
      <c r="A1151" s="1" t="s">
        <v>1006</v>
      </c>
      <c r="B1151" s="2">
        <v>5733300</v>
      </c>
      <c r="C1151" s="3" t="s">
        <v>2940</v>
      </c>
      <c r="D1151" s="4">
        <v>2213.5410925199999</v>
      </c>
      <c r="E1151" s="3" t="s">
        <v>2930</v>
      </c>
      <c r="F1151" s="3" t="s">
        <v>2953</v>
      </c>
      <c r="G1151" s="3" t="s">
        <v>2954</v>
      </c>
      <c r="H1151" s="3" t="s">
        <v>2955</v>
      </c>
      <c r="I1151" s="3"/>
      <c r="J1151" s="4">
        <v>0.412416</v>
      </c>
      <c r="K1151" s="4">
        <v>0.78431399999999996</v>
      </c>
      <c r="L1151" s="4">
        <v>-4.3215000000000003E-2</v>
      </c>
      <c r="M1151" s="4">
        <v>-0.25873200000000002</v>
      </c>
      <c r="N1151" s="4" t="s">
        <v>2934</v>
      </c>
      <c r="O1151" s="4" t="s">
        <v>2934</v>
      </c>
      <c r="P1151" s="4" t="s">
        <v>2934</v>
      </c>
      <c r="Q1151" s="4" t="s">
        <v>2934</v>
      </c>
      <c r="R1151" s="4" t="s">
        <v>2934</v>
      </c>
      <c r="S1151" s="3" t="s">
        <v>4748</v>
      </c>
      <c r="T1151" s="4">
        <v>46.26</v>
      </c>
      <c r="U1151" s="4">
        <v>2213.5410925199999</v>
      </c>
      <c r="V1151" s="10" t="s">
        <v>2934</v>
      </c>
      <c r="W1151" s="4">
        <v>7.1335927367055803</v>
      </c>
      <c r="X1151" s="4">
        <v>46.99</v>
      </c>
      <c r="Y1151" s="4">
        <v>45.225700000000003</v>
      </c>
      <c r="Z1151" s="4" t="s">
        <v>2934</v>
      </c>
      <c r="AA1151" s="10" t="s">
        <v>2934</v>
      </c>
      <c r="AB1151" s="10" t="s">
        <v>2934</v>
      </c>
      <c r="AC1151" s="4" t="s">
        <v>2934</v>
      </c>
      <c r="AD1151" s="4" t="s">
        <v>2934</v>
      </c>
      <c r="AE1151" s="4" t="s">
        <v>2934</v>
      </c>
      <c r="AF1151" s="4" t="s">
        <v>2934</v>
      </c>
      <c r="AG1151" s="4" t="s">
        <v>2934</v>
      </c>
      <c r="AH1151" s="4" t="s">
        <v>2934</v>
      </c>
      <c r="AI1151" s="4" t="s">
        <v>2934</v>
      </c>
      <c r="AJ1151" s="4" t="s">
        <v>2934</v>
      </c>
    </row>
    <row r="1152" spans="1:36" x14ac:dyDescent="0.3">
      <c r="A1152" s="1" t="s">
        <v>1278</v>
      </c>
      <c r="B1152" s="2">
        <v>4098304</v>
      </c>
      <c r="C1152" s="3" t="s">
        <v>2919</v>
      </c>
      <c r="D1152" s="4">
        <v>2222.6306266000001</v>
      </c>
      <c r="E1152" s="3" t="s">
        <v>2936</v>
      </c>
      <c r="F1152" s="3" t="s">
        <v>2966</v>
      </c>
      <c r="G1152" s="3" t="s">
        <v>3082</v>
      </c>
      <c r="H1152" s="3" t="s">
        <v>3118</v>
      </c>
      <c r="I1152" s="3" t="s">
        <v>3308</v>
      </c>
      <c r="J1152" s="10">
        <v>-11.65635</v>
      </c>
      <c r="K1152" s="10">
        <v>-28.513669</v>
      </c>
      <c r="L1152" s="10">
        <v>-13.368436000000001</v>
      </c>
      <c r="M1152" s="10">
        <v>-0.88688100000000003</v>
      </c>
      <c r="N1152" s="4">
        <v>20.829962999999999</v>
      </c>
      <c r="O1152" s="4">
        <v>13.641178999999999</v>
      </c>
      <c r="P1152" s="4">
        <v>2.276545</v>
      </c>
      <c r="Q1152" s="4">
        <v>11.155074000000001</v>
      </c>
      <c r="R1152" s="4">
        <v>14.423754000000001</v>
      </c>
      <c r="S1152" s="3" t="s">
        <v>5020</v>
      </c>
      <c r="T1152" s="4">
        <v>118.46</v>
      </c>
      <c r="U1152" s="4">
        <v>2222.6306266000001</v>
      </c>
      <c r="V1152" s="10">
        <v>2834.3146259999999</v>
      </c>
      <c r="W1152" s="4">
        <v>0.47273341212223502</v>
      </c>
      <c r="X1152" s="4">
        <v>179.67</v>
      </c>
      <c r="Y1152" s="4">
        <v>117.075</v>
      </c>
      <c r="Z1152" s="4">
        <v>20.829962999999999</v>
      </c>
      <c r="AA1152" s="10">
        <v>15.178033748800001</v>
      </c>
      <c r="AB1152" s="10">
        <v>15.909213000199999</v>
      </c>
      <c r="AC1152" s="4">
        <v>1.415872</v>
      </c>
      <c r="AD1152" s="4">
        <v>1.3310417720859</v>
      </c>
      <c r="AE1152" s="4">
        <v>1.4046501674441001</v>
      </c>
      <c r="AF1152" s="4">
        <v>11.155074000000001</v>
      </c>
      <c r="AG1152" s="4">
        <v>11.7224827315233</v>
      </c>
      <c r="AH1152" s="4">
        <v>12.4542831606815</v>
      </c>
      <c r="AI1152" s="4">
        <v>2.276545</v>
      </c>
      <c r="AJ1152" s="4" t="s">
        <v>2924</v>
      </c>
    </row>
    <row r="1153" spans="1:36" x14ac:dyDescent="0.3">
      <c r="A1153" s="1" t="s">
        <v>529</v>
      </c>
      <c r="B1153" s="2">
        <v>27758603</v>
      </c>
      <c r="C1153" s="3" t="s">
        <v>2919</v>
      </c>
      <c r="D1153" s="4">
        <v>2234.7808181999999</v>
      </c>
      <c r="E1153" s="3" t="s">
        <v>2920</v>
      </c>
      <c r="F1153" s="3" t="s">
        <v>2921</v>
      </c>
      <c r="G1153" s="3" t="s">
        <v>2941</v>
      </c>
      <c r="H1153" s="3" t="s">
        <v>2941</v>
      </c>
      <c r="I1153" s="3" t="s">
        <v>3048</v>
      </c>
      <c r="J1153" s="4">
        <v>112.939699</v>
      </c>
      <c r="K1153" s="4">
        <v>7.3464219999999996</v>
      </c>
      <c r="L1153" s="4">
        <v>-3.6931820000000002</v>
      </c>
      <c r="M1153" s="5">
        <v>-1.223776</v>
      </c>
      <c r="N1153" s="4" t="s">
        <v>2924</v>
      </c>
      <c r="O1153" s="4" t="s">
        <v>2924</v>
      </c>
      <c r="P1153" s="4">
        <v>4.4711160000000003</v>
      </c>
      <c r="Q1153" s="4" t="s">
        <v>2924</v>
      </c>
      <c r="R1153" s="4" t="s">
        <v>2924</v>
      </c>
      <c r="S1153" s="3" t="s">
        <v>4272</v>
      </c>
      <c r="T1153" s="4">
        <v>16.95</v>
      </c>
      <c r="U1153" s="4">
        <v>2234.7808181999999</v>
      </c>
      <c r="V1153" s="10">
        <v>1801.0518179999999</v>
      </c>
      <c r="W1153" s="4">
        <v>0</v>
      </c>
      <c r="X1153" s="4">
        <v>18.97</v>
      </c>
      <c r="Y1153" s="5">
        <v>6.65</v>
      </c>
      <c r="Z1153" s="4" t="s">
        <v>2924</v>
      </c>
      <c r="AA1153" s="10" t="s">
        <v>2924</v>
      </c>
      <c r="AB1153" s="10" t="s">
        <v>2924</v>
      </c>
      <c r="AC1153" s="4">
        <v>262.81217199999998</v>
      </c>
      <c r="AD1153" s="4" t="s">
        <v>2934</v>
      </c>
      <c r="AE1153" s="4" t="s">
        <v>2934</v>
      </c>
      <c r="AF1153" s="4" t="s">
        <v>2924</v>
      </c>
      <c r="AG1153" s="4" t="s">
        <v>2924</v>
      </c>
      <c r="AH1153" s="4" t="s">
        <v>2924</v>
      </c>
      <c r="AI1153" s="4">
        <v>4.4711160000000003</v>
      </c>
      <c r="AJ1153" s="4">
        <v>4.4711160000000003</v>
      </c>
    </row>
    <row r="1154" spans="1:36" x14ac:dyDescent="0.3">
      <c r="A1154" s="1" t="s">
        <v>686</v>
      </c>
      <c r="B1154" s="2">
        <v>10655322</v>
      </c>
      <c r="C1154" s="3" t="s">
        <v>2935</v>
      </c>
      <c r="D1154" s="4">
        <v>2235.5006332500002</v>
      </c>
      <c r="E1154" s="3" t="s">
        <v>3093</v>
      </c>
      <c r="F1154" s="3" t="s">
        <v>3093</v>
      </c>
      <c r="G1154" s="3" t="s">
        <v>3094</v>
      </c>
      <c r="H1154" s="3" t="s">
        <v>3147</v>
      </c>
      <c r="I1154" s="3" t="s">
        <v>3148</v>
      </c>
      <c r="J1154" s="4">
        <v>4.2392130000000003</v>
      </c>
      <c r="K1154" s="4">
        <v>23.719677000000001</v>
      </c>
      <c r="L1154" s="4">
        <v>-7.0222819999999997</v>
      </c>
      <c r="M1154" s="4">
        <v>0.65789500000000001</v>
      </c>
      <c r="N1154" s="4">
        <v>26.030246000000002</v>
      </c>
      <c r="O1154" s="4" t="s">
        <v>2924</v>
      </c>
      <c r="P1154" s="4">
        <v>0.78189799999999998</v>
      </c>
      <c r="Q1154" s="4">
        <v>4.5482480000000001</v>
      </c>
      <c r="R1154" s="4">
        <v>27.49708</v>
      </c>
      <c r="S1154" s="3" t="s">
        <v>4429</v>
      </c>
      <c r="T1154" s="4">
        <v>13.77</v>
      </c>
      <c r="U1154" s="4">
        <v>2235.5006332500002</v>
      </c>
      <c r="V1154" s="10">
        <v>6668.1176329999998</v>
      </c>
      <c r="W1154" s="4">
        <v>3.4858387799564299</v>
      </c>
      <c r="X1154" s="4">
        <v>15.54</v>
      </c>
      <c r="Y1154" s="4">
        <v>9.8800000000000008</v>
      </c>
      <c r="Z1154" s="4">
        <v>26.030246000000002</v>
      </c>
      <c r="AA1154" s="10">
        <v>7.1502752103000002</v>
      </c>
      <c r="AB1154" s="10">
        <v>8.2660503645999999</v>
      </c>
      <c r="AC1154" s="4">
        <v>2.4575149999999999</v>
      </c>
      <c r="AD1154" s="4">
        <v>1.7828851639807</v>
      </c>
      <c r="AE1154" s="4">
        <v>2.2708008801780002</v>
      </c>
      <c r="AF1154" s="4">
        <v>4.5482480000000001</v>
      </c>
      <c r="AG1154" s="4">
        <v>3.2726392324411999</v>
      </c>
      <c r="AH1154" s="4">
        <v>4.3108088191437997</v>
      </c>
      <c r="AI1154" s="4">
        <v>0.78189799999999998</v>
      </c>
      <c r="AJ1154" s="4">
        <v>0.78189799999999998</v>
      </c>
    </row>
    <row r="1155" spans="1:36" x14ac:dyDescent="0.3">
      <c r="A1155" s="1" t="s">
        <v>70</v>
      </c>
      <c r="B1155" s="2">
        <v>4995937</v>
      </c>
      <c r="C1155" s="3" t="s">
        <v>2935</v>
      </c>
      <c r="D1155" s="4">
        <v>2235.9501414000001</v>
      </c>
      <c r="E1155" s="3" t="s">
        <v>2936</v>
      </c>
      <c r="F1155" s="3" t="s">
        <v>2937</v>
      </c>
      <c r="G1155" s="3" t="s">
        <v>3044</v>
      </c>
      <c r="H1155" s="3" t="s">
        <v>3045</v>
      </c>
      <c r="I1155" s="3" t="s">
        <v>3062</v>
      </c>
      <c r="J1155" s="5">
        <v>-11.794091</v>
      </c>
      <c r="K1155" s="4">
        <v>2.3800319999999999</v>
      </c>
      <c r="L1155" s="4">
        <v>-6.3115870000000003</v>
      </c>
      <c r="M1155" s="4">
        <v>-1.561007</v>
      </c>
      <c r="N1155" s="4">
        <v>18.670694999999998</v>
      </c>
      <c r="O1155" s="4">
        <v>14.294525999999999</v>
      </c>
      <c r="P1155" s="4">
        <v>2.1734800000000001</v>
      </c>
      <c r="Q1155" s="4">
        <v>9.8807290000000005</v>
      </c>
      <c r="R1155" s="4">
        <v>15.351804</v>
      </c>
      <c r="S1155" s="3" t="s">
        <v>3817</v>
      </c>
      <c r="T1155" s="5">
        <v>185.4</v>
      </c>
      <c r="U1155" s="4">
        <v>2235.9501414000001</v>
      </c>
      <c r="V1155" s="10">
        <v>2340.3691410000001</v>
      </c>
      <c r="W1155" s="4">
        <v>0.56094929881337696</v>
      </c>
      <c r="X1155" s="5">
        <v>231.4</v>
      </c>
      <c r="Y1155" s="4">
        <v>163.74</v>
      </c>
      <c r="Z1155" s="4">
        <v>18.670694999999998</v>
      </c>
      <c r="AA1155" s="10">
        <v>18.594295342300001</v>
      </c>
      <c r="AB1155" s="10">
        <v>19.307472012400002</v>
      </c>
      <c r="AC1155" s="4">
        <v>1.40924</v>
      </c>
      <c r="AD1155" s="4">
        <v>1.4469499156079</v>
      </c>
      <c r="AE1155" s="4">
        <v>1.4270108478400001</v>
      </c>
      <c r="AF1155" s="4">
        <v>9.8807290000000005</v>
      </c>
      <c r="AG1155" s="4">
        <v>10.3289569045909</v>
      </c>
      <c r="AH1155" s="4">
        <v>10.5200888789318</v>
      </c>
      <c r="AI1155" s="4">
        <v>2.1734800000000001</v>
      </c>
      <c r="AJ1155" s="4">
        <v>3.3777870000000001</v>
      </c>
    </row>
    <row r="1156" spans="1:36" x14ac:dyDescent="0.3">
      <c r="A1156" s="1" t="s">
        <v>691</v>
      </c>
      <c r="B1156" s="2">
        <v>4884353</v>
      </c>
      <c r="C1156" s="3" t="s">
        <v>2919</v>
      </c>
      <c r="D1156" s="4">
        <v>2235.9813663199998</v>
      </c>
      <c r="E1156" s="3" t="s">
        <v>3102</v>
      </c>
      <c r="F1156" s="3" t="s">
        <v>3103</v>
      </c>
      <c r="G1156" s="3" t="s">
        <v>3292</v>
      </c>
      <c r="H1156" s="3" t="s">
        <v>3375</v>
      </c>
      <c r="I1156" s="3" t="s">
        <v>3376</v>
      </c>
      <c r="J1156" s="4">
        <v>60.031596</v>
      </c>
      <c r="K1156" s="4">
        <v>-4.9334000000000003E-2</v>
      </c>
      <c r="L1156" s="4">
        <v>-4.2985360000000004</v>
      </c>
      <c r="M1156" s="4">
        <v>-6.6574520000000001</v>
      </c>
      <c r="N1156" s="4">
        <v>24.858896000000001</v>
      </c>
      <c r="O1156" s="4">
        <v>12.486903</v>
      </c>
      <c r="P1156" s="4">
        <v>2.111186</v>
      </c>
      <c r="Q1156" s="4">
        <v>7.6669549999999997</v>
      </c>
      <c r="R1156" s="4">
        <v>12.105976</v>
      </c>
      <c r="S1156" s="3" t="s">
        <v>4434</v>
      </c>
      <c r="T1156" s="4">
        <v>40.520000000000003</v>
      </c>
      <c r="U1156" s="4">
        <v>2235.9813663199998</v>
      </c>
      <c r="V1156" s="10">
        <v>2151.2863659999998</v>
      </c>
      <c r="W1156" s="4">
        <v>0</v>
      </c>
      <c r="X1156" s="4">
        <v>49.93</v>
      </c>
      <c r="Y1156" s="4">
        <v>23.87</v>
      </c>
      <c r="Z1156" s="4">
        <v>24.858896000000001</v>
      </c>
      <c r="AA1156" s="10">
        <v>10.2075775896</v>
      </c>
      <c r="AB1156" s="10">
        <v>9.6913918339999992</v>
      </c>
      <c r="AC1156" s="4">
        <v>1.1051759999999999</v>
      </c>
      <c r="AD1156" s="4">
        <v>1.8664746527266001</v>
      </c>
      <c r="AE1156" s="4">
        <v>1.9236409115421</v>
      </c>
      <c r="AF1156" s="4">
        <v>7.6669549999999997</v>
      </c>
      <c r="AG1156" s="4">
        <v>5.9972205314598002</v>
      </c>
      <c r="AH1156" s="4">
        <v>5.9025328949010998</v>
      </c>
      <c r="AI1156" s="4">
        <v>2.111186</v>
      </c>
      <c r="AJ1156" s="4">
        <v>6.2617830000000003</v>
      </c>
    </row>
    <row r="1157" spans="1:36" x14ac:dyDescent="0.3">
      <c r="A1157" s="1" t="s">
        <v>2818</v>
      </c>
      <c r="B1157" s="2">
        <v>4994161</v>
      </c>
      <c r="C1157" s="3" t="s">
        <v>2919</v>
      </c>
      <c r="D1157" s="4">
        <v>2240.5328587499998</v>
      </c>
      <c r="E1157" s="3" t="s">
        <v>2936</v>
      </c>
      <c r="F1157" s="3" t="s">
        <v>3056</v>
      </c>
      <c r="G1157" s="3" t="s">
        <v>3166</v>
      </c>
      <c r="H1157" s="3" t="s">
        <v>3167</v>
      </c>
      <c r="I1157" s="3" t="s">
        <v>3370</v>
      </c>
      <c r="J1157" s="4">
        <v>-14.444182</v>
      </c>
      <c r="K1157" s="4">
        <v>-6.0150379999999997</v>
      </c>
      <c r="L1157" s="4">
        <v>-10.405339</v>
      </c>
      <c r="M1157" s="4">
        <v>1.256983</v>
      </c>
      <c r="N1157" s="4">
        <v>49.589602999999997</v>
      </c>
      <c r="O1157" s="4" t="s">
        <v>2924</v>
      </c>
      <c r="P1157" s="4">
        <v>1.5467660000000001</v>
      </c>
      <c r="Q1157" s="4">
        <v>7.5947329999999997</v>
      </c>
      <c r="R1157" s="4">
        <v>32.383215</v>
      </c>
      <c r="S1157" s="3" t="s">
        <v>6556</v>
      </c>
      <c r="T1157" s="4">
        <v>36.25</v>
      </c>
      <c r="U1157" s="4">
        <v>2240.5328587499998</v>
      </c>
      <c r="V1157" s="10">
        <v>2957.206858</v>
      </c>
      <c r="W1157" s="4">
        <v>1.5448275862069001</v>
      </c>
      <c r="X1157" s="4">
        <v>43</v>
      </c>
      <c r="Y1157" s="4">
        <v>33.119999999999997</v>
      </c>
      <c r="Z1157" s="4">
        <v>49.589602999999997</v>
      </c>
      <c r="AA1157" s="10">
        <v>33.564814814800002</v>
      </c>
      <c r="AB1157" s="10">
        <v>53.611571225699997</v>
      </c>
      <c r="AC1157" s="4">
        <v>0.95469999999999999</v>
      </c>
      <c r="AD1157" s="4">
        <v>0.95896253608100002</v>
      </c>
      <c r="AE1157" s="4">
        <v>0.97320237527959996</v>
      </c>
      <c r="AF1157" s="4">
        <v>7.5947329999999997</v>
      </c>
      <c r="AG1157" s="4">
        <v>7.0241558906741002</v>
      </c>
      <c r="AH1157" s="4">
        <v>7.921510840661</v>
      </c>
      <c r="AI1157" s="4">
        <v>1.5467660000000001</v>
      </c>
      <c r="AJ1157" s="4">
        <v>1.8060879999999999</v>
      </c>
    </row>
    <row r="1158" spans="1:36" x14ac:dyDescent="0.3">
      <c r="A1158" s="1" t="s">
        <v>1389</v>
      </c>
      <c r="B1158" s="2">
        <v>4811516</v>
      </c>
      <c r="C1158" s="3" t="s">
        <v>2940</v>
      </c>
      <c r="D1158" s="4">
        <v>2246.2344223</v>
      </c>
      <c r="E1158" s="3" t="s">
        <v>2920</v>
      </c>
      <c r="F1158" s="3" t="s">
        <v>2921</v>
      </c>
      <c r="G1158" s="3" t="s">
        <v>2941</v>
      </c>
      <c r="H1158" s="3" t="s">
        <v>2941</v>
      </c>
      <c r="I1158" s="3" t="s">
        <v>2942</v>
      </c>
      <c r="J1158" s="4">
        <v>-9.3480939999999997</v>
      </c>
      <c r="K1158" s="4">
        <v>-23.309052999999999</v>
      </c>
      <c r="L1158" s="4">
        <v>-21.595745000000001</v>
      </c>
      <c r="M1158" s="4">
        <v>-0.13550100000000001</v>
      </c>
      <c r="N1158" s="4" t="s">
        <v>2924</v>
      </c>
      <c r="O1158" s="4" t="s">
        <v>2924</v>
      </c>
      <c r="P1158" s="4">
        <v>2.9027180000000001</v>
      </c>
      <c r="Q1158" s="4" t="s">
        <v>2924</v>
      </c>
      <c r="R1158" s="4" t="s">
        <v>2924</v>
      </c>
      <c r="S1158" s="3" t="s">
        <v>5131</v>
      </c>
      <c r="T1158" s="4">
        <v>7.37</v>
      </c>
      <c r="U1158" s="4">
        <v>2246.2344223</v>
      </c>
      <c r="V1158" s="10">
        <v>1927.6894219999999</v>
      </c>
      <c r="W1158" s="4">
        <v>0</v>
      </c>
      <c r="X1158" s="4">
        <v>18.329999999999998</v>
      </c>
      <c r="Y1158" s="4">
        <v>7.0602</v>
      </c>
      <c r="Z1158" s="4" t="s">
        <v>2924</v>
      </c>
      <c r="AA1158" s="10" t="s">
        <v>2924</v>
      </c>
      <c r="AB1158" s="10" t="s">
        <v>2924</v>
      </c>
      <c r="AC1158" s="4">
        <v>21.216507</v>
      </c>
      <c r="AD1158" s="4">
        <v>4.9833604997813001</v>
      </c>
      <c r="AE1158" s="4">
        <v>11.8984103495814</v>
      </c>
      <c r="AF1158" s="4" t="s">
        <v>2924</v>
      </c>
      <c r="AG1158" s="4" t="s">
        <v>2924</v>
      </c>
      <c r="AH1158" s="4" t="s">
        <v>2924</v>
      </c>
      <c r="AI1158" s="4">
        <v>2.9027180000000001</v>
      </c>
      <c r="AJ1158" s="4">
        <v>4.8107049999999996</v>
      </c>
    </row>
    <row r="1159" spans="1:36" x14ac:dyDescent="0.3">
      <c r="A1159" s="1" t="s">
        <v>870</v>
      </c>
      <c r="B1159" s="2">
        <v>4096220</v>
      </c>
      <c r="C1159" s="3" t="s">
        <v>2935</v>
      </c>
      <c r="D1159" s="4">
        <v>2251.0809380800001</v>
      </c>
      <c r="E1159" s="3" t="s">
        <v>2936</v>
      </c>
      <c r="F1159" s="3" t="s">
        <v>2937</v>
      </c>
      <c r="G1159" s="3" t="s">
        <v>3044</v>
      </c>
      <c r="H1159" s="3" t="s">
        <v>3066</v>
      </c>
      <c r="I1159" s="3" t="s">
        <v>3352</v>
      </c>
      <c r="J1159" s="4">
        <v>33.097459000000001</v>
      </c>
      <c r="K1159" s="4">
        <v>-1.146679</v>
      </c>
      <c r="L1159" s="4">
        <v>-13.48526</v>
      </c>
      <c r="M1159" s="4">
        <v>-6.2952899999999996</v>
      </c>
      <c r="N1159" s="4" t="s">
        <v>2934</v>
      </c>
      <c r="O1159" s="4" t="s">
        <v>2934</v>
      </c>
      <c r="P1159" s="4" t="s">
        <v>2934</v>
      </c>
      <c r="Q1159" s="4" t="s">
        <v>2934</v>
      </c>
      <c r="R1159" s="4" t="s">
        <v>2934</v>
      </c>
      <c r="S1159" s="3" t="s">
        <v>4613</v>
      </c>
      <c r="T1159" s="4">
        <v>41.38</v>
      </c>
      <c r="U1159" s="4">
        <v>2251.0809380800001</v>
      </c>
      <c r="V1159" s="10">
        <v>2313.6419380000002</v>
      </c>
      <c r="W1159" s="4">
        <v>9.6665055582406997E-2</v>
      </c>
      <c r="X1159" s="4">
        <v>51.91</v>
      </c>
      <c r="Y1159" s="4">
        <v>28.25</v>
      </c>
      <c r="Z1159" s="4" t="s">
        <v>2934</v>
      </c>
      <c r="AA1159" s="10">
        <v>22.489130434700002</v>
      </c>
      <c r="AB1159" s="10">
        <v>23.247191011200002</v>
      </c>
      <c r="AC1159" s="4" t="s">
        <v>2934</v>
      </c>
      <c r="AD1159" s="4">
        <v>3.6533111290067999</v>
      </c>
      <c r="AE1159" s="4">
        <v>3.7092455919840002</v>
      </c>
      <c r="AF1159" s="4" t="s">
        <v>2934</v>
      </c>
      <c r="AG1159" s="4">
        <v>14.406238717310099</v>
      </c>
      <c r="AH1159" s="4">
        <v>14.8310380641026</v>
      </c>
      <c r="AI1159" s="4" t="s">
        <v>2934</v>
      </c>
      <c r="AJ1159" s="4" t="s">
        <v>2934</v>
      </c>
    </row>
    <row r="1160" spans="1:36" x14ac:dyDescent="0.3">
      <c r="A1160" s="1" t="s">
        <v>2749</v>
      </c>
      <c r="B1160" s="2">
        <v>4991114</v>
      </c>
      <c r="C1160" s="3" t="s">
        <v>2919</v>
      </c>
      <c r="D1160" s="4">
        <v>2251.2635190800002</v>
      </c>
      <c r="E1160" s="3" t="s">
        <v>2936</v>
      </c>
      <c r="F1160" s="3" t="s">
        <v>2937</v>
      </c>
      <c r="G1160" s="3" t="s">
        <v>2993</v>
      </c>
      <c r="H1160" s="3" t="s">
        <v>2994</v>
      </c>
      <c r="I1160" s="3" t="s">
        <v>3508</v>
      </c>
      <c r="J1160" s="4">
        <v>10.992433999999999</v>
      </c>
      <c r="K1160" s="4">
        <v>17.947505</v>
      </c>
      <c r="L1160" s="4">
        <v>-6.451613</v>
      </c>
      <c r="M1160" s="4">
        <v>1.44397</v>
      </c>
      <c r="N1160" s="4" t="s">
        <v>2924</v>
      </c>
      <c r="O1160" s="4">
        <v>67.133244000000005</v>
      </c>
      <c r="P1160" s="4">
        <v>4.0589139999999997</v>
      </c>
      <c r="Q1160" s="4">
        <v>53.698574000000001</v>
      </c>
      <c r="R1160" s="4">
        <v>76.102138999999994</v>
      </c>
      <c r="S1160" s="3" t="s">
        <v>6487</v>
      </c>
      <c r="T1160" s="4">
        <v>49.88</v>
      </c>
      <c r="U1160" s="4">
        <v>2251.2635190800002</v>
      </c>
      <c r="V1160" s="10">
        <v>1991.2505189999999</v>
      </c>
      <c r="W1160" s="4">
        <v>0</v>
      </c>
      <c r="X1160" s="4">
        <v>61.05</v>
      </c>
      <c r="Y1160" s="4">
        <v>30.9</v>
      </c>
      <c r="Z1160" s="4" t="s">
        <v>2924</v>
      </c>
      <c r="AA1160" s="10">
        <v>66.066225165500001</v>
      </c>
      <c r="AB1160" s="10" t="s">
        <v>2924</v>
      </c>
      <c r="AC1160" s="4">
        <v>5.6005739999999999</v>
      </c>
      <c r="AD1160" s="4">
        <v>5.2874416330324001</v>
      </c>
      <c r="AE1160" s="4">
        <v>5.6260610409311003</v>
      </c>
      <c r="AF1160" s="4">
        <v>53.698574000000001</v>
      </c>
      <c r="AG1160" s="4">
        <v>23.8187861124402</v>
      </c>
      <c r="AH1160" s="4">
        <v>71.370986344086006</v>
      </c>
      <c r="AI1160" s="4">
        <v>4.0589139999999997</v>
      </c>
      <c r="AJ1160" s="4">
        <v>4.0589139999999997</v>
      </c>
    </row>
    <row r="1161" spans="1:36" x14ac:dyDescent="0.3">
      <c r="A1161" s="1" t="s">
        <v>530</v>
      </c>
      <c r="B1161" s="2">
        <v>4067529</v>
      </c>
      <c r="C1161" s="3" t="s">
        <v>2919</v>
      </c>
      <c r="D1161" s="4">
        <v>2256.5030671</v>
      </c>
      <c r="E1161" s="3" t="s">
        <v>3006</v>
      </c>
      <c r="F1161" s="3" t="s">
        <v>3235</v>
      </c>
      <c r="G1161" s="3" t="s">
        <v>3326</v>
      </c>
      <c r="H1161" s="3" t="s">
        <v>3326</v>
      </c>
      <c r="I1161" s="3" t="s">
        <v>3237</v>
      </c>
      <c r="J1161" s="4">
        <v>-21.851925999999999</v>
      </c>
      <c r="K1161" s="4">
        <v>6.8485680000000002</v>
      </c>
      <c r="L1161" s="4">
        <v>-2.49004</v>
      </c>
      <c r="M1161" s="4">
        <v>-2.1978019999999998</v>
      </c>
      <c r="N1161" s="4">
        <v>24.172840000000001</v>
      </c>
      <c r="O1161" s="4">
        <v>7.3155239999999999</v>
      </c>
      <c r="P1161" s="4">
        <v>1.6896789999999999</v>
      </c>
      <c r="Q1161" s="4">
        <v>7.2923530000000003</v>
      </c>
      <c r="R1161" s="4">
        <v>8.5237829999999999</v>
      </c>
      <c r="S1161" s="3" t="s">
        <v>4273</v>
      </c>
      <c r="T1161" s="4">
        <v>39.159999999999997</v>
      </c>
      <c r="U1161" s="4">
        <v>2256.5030671</v>
      </c>
      <c r="V1161" s="10">
        <v>2925.2910670000001</v>
      </c>
      <c r="W1161" s="4">
        <v>0</v>
      </c>
      <c r="X1161" s="4">
        <v>51.71</v>
      </c>
      <c r="Y1161" s="4">
        <v>32.17</v>
      </c>
      <c r="Z1161" s="4">
        <v>24.172840000000001</v>
      </c>
      <c r="AA1161" s="10">
        <v>17.272863607800002</v>
      </c>
      <c r="AB1161" s="10">
        <v>17.272863607800002</v>
      </c>
      <c r="AC1161" s="4">
        <v>0.914022</v>
      </c>
      <c r="AD1161" s="4">
        <v>0.90438250980159995</v>
      </c>
      <c r="AE1161" s="4">
        <v>0.90438250980159995</v>
      </c>
      <c r="AF1161" s="4">
        <v>7.2923530000000003</v>
      </c>
      <c r="AG1161" s="4">
        <v>8.8170051472020994</v>
      </c>
      <c r="AH1161" s="4">
        <v>8.8170051472020994</v>
      </c>
      <c r="AI1161" s="4">
        <v>1.6896789999999999</v>
      </c>
      <c r="AJ1161" s="4">
        <v>4.9500700000000002</v>
      </c>
    </row>
    <row r="1162" spans="1:36" x14ac:dyDescent="0.3">
      <c r="A1162" s="1" t="s">
        <v>2398</v>
      </c>
      <c r="B1162" s="2">
        <v>4914178</v>
      </c>
      <c r="C1162" s="3" t="s">
        <v>2919</v>
      </c>
      <c r="D1162" s="4">
        <v>2257.5540606999998</v>
      </c>
      <c r="E1162" s="3" t="s">
        <v>2925</v>
      </c>
      <c r="F1162" s="3" t="s">
        <v>2980</v>
      </c>
      <c r="G1162" s="3" t="s">
        <v>3016</v>
      </c>
      <c r="H1162" s="3" t="s">
        <v>3019</v>
      </c>
      <c r="I1162" s="3" t="s">
        <v>3558</v>
      </c>
      <c r="J1162" s="4">
        <v>0.47634500000000002</v>
      </c>
      <c r="K1162" s="4">
        <v>9.7066E-2</v>
      </c>
      <c r="L1162" s="4">
        <v>-6.7798309999999997</v>
      </c>
      <c r="M1162" s="4">
        <v>0.118662</v>
      </c>
      <c r="N1162" s="4">
        <v>17.688203000000001</v>
      </c>
      <c r="O1162" s="4">
        <v>15.042139000000001</v>
      </c>
      <c r="P1162" s="4">
        <v>1.31498</v>
      </c>
      <c r="Q1162" s="4">
        <v>8.9612859999999994</v>
      </c>
      <c r="R1162" s="4">
        <v>14.463001</v>
      </c>
      <c r="S1162" s="3" t="s">
        <v>6137</v>
      </c>
      <c r="T1162" s="4">
        <v>92.81</v>
      </c>
      <c r="U1162" s="4">
        <v>2257.5540606999998</v>
      </c>
      <c r="V1162" s="10">
        <v>2174.4000599999999</v>
      </c>
      <c r="W1162" s="4">
        <v>2.58592824049133</v>
      </c>
      <c r="X1162" s="4">
        <v>123.62</v>
      </c>
      <c r="Y1162" s="4">
        <v>85.105000000000004</v>
      </c>
      <c r="Z1162" s="4">
        <v>17.688203000000001</v>
      </c>
      <c r="AA1162" s="10">
        <v>17.813819577699999</v>
      </c>
      <c r="AB1162" s="10">
        <v>19.175619834700001</v>
      </c>
      <c r="AC1162" s="4">
        <v>1.79528</v>
      </c>
      <c r="AD1162" s="4">
        <v>1.7151603797963</v>
      </c>
      <c r="AE1162" s="4">
        <v>1.7769666635620001</v>
      </c>
      <c r="AF1162" s="4">
        <v>8.9612859999999994</v>
      </c>
      <c r="AG1162" s="4">
        <v>8.9614245796241008</v>
      </c>
      <c r="AH1162" s="4">
        <v>9.3588195595190999</v>
      </c>
      <c r="AI1162" s="4">
        <v>1.31498</v>
      </c>
      <c r="AJ1162" s="4">
        <v>11.052757</v>
      </c>
    </row>
    <row r="1163" spans="1:36" x14ac:dyDescent="0.3">
      <c r="A1163" s="1" t="s">
        <v>2747</v>
      </c>
      <c r="B1163" s="2">
        <v>4963684</v>
      </c>
      <c r="C1163" s="3" t="s">
        <v>2919</v>
      </c>
      <c r="D1163" s="4">
        <v>2258.0586712200002</v>
      </c>
      <c r="E1163" s="3" t="s">
        <v>2945</v>
      </c>
      <c r="F1163" s="3" t="s">
        <v>3021</v>
      </c>
      <c r="G1163" s="3" t="s">
        <v>3022</v>
      </c>
      <c r="H1163" s="3" t="s">
        <v>3022</v>
      </c>
      <c r="I1163" s="3" t="s">
        <v>3160</v>
      </c>
      <c r="J1163" s="4">
        <v>1.092354</v>
      </c>
      <c r="K1163" s="4">
        <v>12.735327</v>
      </c>
      <c r="L1163" s="4">
        <v>3.0364369999999998</v>
      </c>
      <c r="M1163" s="4">
        <v>-0.196078</v>
      </c>
      <c r="N1163" s="4" t="s">
        <v>2924</v>
      </c>
      <c r="O1163" s="4">
        <v>38.127341000000001</v>
      </c>
      <c r="P1163" s="4">
        <v>3.2164299999999999</v>
      </c>
      <c r="Q1163" s="4">
        <v>27.818125999999999</v>
      </c>
      <c r="R1163" s="4">
        <v>20.129698999999999</v>
      </c>
      <c r="S1163" s="3" t="s">
        <v>6485</v>
      </c>
      <c r="T1163" s="5">
        <v>10.18</v>
      </c>
      <c r="U1163" s="4">
        <v>2258.0586712200002</v>
      </c>
      <c r="V1163" s="10">
        <v>2453.5586709999998</v>
      </c>
      <c r="W1163" s="4">
        <v>0</v>
      </c>
      <c r="X1163" s="4">
        <v>11.49</v>
      </c>
      <c r="Y1163" s="5">
        <v>6.6</v>
      </c>
      <c r="Z1163" s="4" t="s">
        <v>2924</v>
      </c>
      <c r="AA1163" s="10">
        <v>24.174780337200001</v>
      </c>
      <c r="AB1163" s="10">
        <v>26.740917807100001</v>
      </c>
      <c r="AC1163" s="4">
        <v>2.476591</v>
      </c>
      <c r="AD1163" s="4">
        <v>2.3448592052517001</v>
      </c>
      <c r="AE1163" s="4">
        <v>2.3900950274578001</v>
      </c>
      <c r="AF1163" s="4">
        <v>27.818125999999999</v>
      </c>
      <c r="AG1163" s="4">
        <v>13.4279552616514</v>
      </c>
      <c r="AH1163" s="4">
        <v>14.4880954281778</v>
      </c>
      <c r="AI1163" s="4">
        <v>3.2164299999999999</v>
      </c>
      <c r="AJ1163" s="4">
        <v>10.91104</v>
      </c>
    </row>
    <row r="1164" spans="1:36" x14ac:dyDescent="0.3">
      <c r="A1164" s="1" t="s">
        <v>941</v>
      </c>
      <c r="B1164" s="2">
        <v>4433078</v>
      </c>
      <c r="C1164" s="3" t="s">
        <v>2919</v>
      </c>
      <c r="D1164" s="4">
        <v>2258.18579989</v>
      </c>
      <c r="E1164" s="3" t="s">
        <v>2945</v>
      </c>
      <c r="F1164" s="3" t="s">
        <v>3021</v>
      </c>
      <c r="G1164" s="3" t="s">
        <v>3022</v>
      </c>
      <c r="H1164" s="3" t="s">
        <v>3022</v>
      </c>
      <c r="I1164" s="3" t="s">
        <v>3160</v>
      </c>
      <c r="J1164" s="4">
        <v>-3.1179139999999999</v>
      </c>
      <c r="K1164" s="4">
        <v>13.178808</v>
      </c>
      <c r="L1164" s="4">
        <v>4.0803900000000004</v>
      </c>
      <c r="M1164" s="4">
        <v>-3.6640359999999998</v>
      </c>
      <c r="N1164" s="4" t="s">
        <v>2924</v>
      </c>
      <c r="O1164" s="4" t="s">
        <v>2924</v>
      </c>
      <c r="P1164" s="4">
        <v>68.911289999999994</v>
      </c>
      <c r="Q1164" s="4" t="s">
        <v>2924</v>
      </c>
      <c r="R1164" s="4">
        <v>114.26119300000001</v>
      </c>
      <c r="S1164" s="3" t="s">
        <v>4683</v>
      </c>
      <c r="T1164" s="4">
        <v>17.09</v>
      </c>
      <c r="U1164" s="4">
        <v>2258.18579989</v>
      </c>
      <c r="V1164" s="10">
        <v>2334.7417989999999</v>
      </c>
      <c r="W1164" s="4">
        <v>0</v>
      </c>
      <c r="X1164" s="4">
        <v>19.239999999999998</v>
      </c>
      <c r="Y1164" s="5">
        <v>10.494999999999999</v>
      </c>
      <c r="Z1164" s="4" t="s">
        <v>2924</v>
      </c>
      <c r="AA1164" s="10">
        <v>21.023496124899999</v>
      </c>
      <c r="AB1164" s="10">
        <v>22.176372884799999</v>
      </c>
      <c r="AC1164" s="4">
        <v>2.259566</v>
      </c>
      <c r="AD1164" s="4">
        <v>2.0338469552122</v>
      </c>
      <c r="AE1164" s="4">
        <v>2.0753461882491999</v>
      </c>
      <c r="AF1164" s="4" t="s">
        <v>2924</v>
      </c>
      <c r="AG1164" s="4">
        <v>13.846239330989601</v>
      </c>
      <c r="AH1164" s="4">
        <v>14.4762610124756</v>
      </c>
      <c r="AI1164" s="4">
        <v>68.911289999999994</v>
      </c>
      <c r="AJ1164" s="4" t="s">
        <v>2924</v>
      </c>
    </row>
    <row r="1165" spans="1:36" x14ac:dyDescent="0.3">
      <c r="A1165" s="1" t="s">
        <v>2672</v>
      </c>
      <c r="B1165" s="2">
        <v>8394782</v>
      </c>
      <c r="C1165" s="3" t="s">
        <v>2919</v>
      </c>
      <c r="D1165" s="4">
        <v>2264.3210636200001</v>
      </c>
      <c r="E1165" s="3" t="s">
        <v>2936</v>
      </c>
      <c r="F1165" s="3" t="s">
        <v>2966</v>
      </c>
      <c r="G1165" s="3" t="s">
        <v>3082</v>
      </c>
      <c r="H1165" s="3" t="s">
        <v>3083</v>
      </c>
      <c r="I1165" s="3" t="s">
        <v>3709</v>
      </c>
      <c r="J1165" s="4">
        <v>13.920646</v>
      </c>
      <c r="K1165" s="4">
        <v>60.568719999999999</v>
      </c>
      <c r="L1165" s="4">
        <v>0.207039</v>
      </c>
      <c r="M1165" s="4">
        <v>3.041363</v>
      </c>
      <c r="N1165" s="4">
        <v>27.278583000000001</v>
      </c>
      <c r="O1165" s="4">
        <v>18.554217000000001</v>
      </c>
      <c r="P1165" s="4">
        <v>5.5</v>
      </c>
      <c r="Q1165" s="4">
        <v>29.802675000000001</v>
      </c>
      <c r="R1165" s="4">
        <v>20.892655999999999</v>
      </c>
      <c r="S1165" s="3" t="s">
        <v>6410</v>
      </c>
      <c r="T1165" s="4">
        <v>16.940000000000001</v>
      </c>
      <c r="U1165" s="4">
        <v>2264.3210636200001</v>
      </c>
      <c r="V1165" s="10">
        <v>2032.602063</v>
      </c>
      <c r="W1165" s="4">
        <v>0</v>
      </c>
      <c r="X1165" s="4">
        <v>18.14</v>
      </c>
      <c r="Y1165" s="5">
        <v>8.4250000000000007</v>
      </c>
      <c r="Z1165" s="4">
        <v>27.278583000000001</v>
      </c>
      <c r="AA1165" s="10">
        <v>14.749673487100001</v>
      </c>
      <c r="AB1165" s="10">
        <v>16.6378565254</v>
      </c>
      <c r="AC1165" s="4">
        <v>2.6682410000000001</v>
      </c>
      <c r="AD1165" s="4">
        <v>2.6814789398049999</v>
      </c>
      <c r="AE1165" s="4">
        <v>2.6784038197378002</v>
      </c>
      <c r="AF1165" s="4">
        <v>29.802675000000001</v>
      </c>
      <c r="AG1165" s="4">
        <v>11.315701190301899</v>
      </c>
      <c r="AH1165" s="4">
        <v>12.9215310720995</v>
      </c>
      <c r="AI1165" s="4">
        <v>5.5</v>
      </c>
      <c r="AJ1165" s="4">
        <v>7.7670789999999998</v>
      </c>
    </row>
    <row r="1166" spans="1:36" x14ac:dyDescent="0.3">
      <c r="A1166" s="1" t="s">
        <v>1490</v>
      </c>
      <c r="B1166" s="2">
        <v>4972653</v>
      </c>
      <c r="C1166" s="3" t="s">
        <v>2919</v>
      </c>
      <c r="D1166" s="4">
        <v>2273.18042664</v>
      </c>
      <c r="E1166" s="3" t="s">
        <v>3102</v>
      </c>
      <c r="F1166" s="3" t="s">
        <v>3103</v>
      </c>
      <c r="G1166" s="3" t="s">
        <v>3104</v>
      </c>
      <c r="H1166" s="3" t="s">
        <v>3104</v>
      </c>
      <c r="I1166" s="3" t="s">
        <v>3205</v>
      </c>
      <c r="J1166" s="4">
        <v>6.3727960000000001</v>
      </c>
      <c r="K1166" s="4">
        <v>12.015915</v>
      </c>
      <c r="L1166" s="4">
        <v>9.1214469999999999</v>
      </c>
      <c r="M1166" s="4">
        <v>3.5556649999999999</v>
      </c>
      <c r="N1166" s="4">
        <v>13.561336000000001</v>
      </c>
      <c r="O1166" s="4" t="s">
        <v>2934</v>
      </c>
      <c r="P1166" s="4">
        <v>0.44077699999999997</v>
      </c>
      <c r="Q1166" s="4">
        <v>0.1032</v>
      </c>
      <c r="R1166" s="4" t="s">
        <v>2934</v>
      </c>
      <c r="S1166" s="3" t="s">
        <v>5231</v>
      </c>
      <c r="T1166" s="4">
        <v>42.23</v>
      </c>
      <c r="U1166" s="4">
        <v>2273.18042664</v>
      </c>
      <c r="V1166" s="10">
        <v>15.647425999999999</v>
      </c>
      <c r="W1166" s="4">
        <v>0</v>
      </c>
      <c r="X1166" s="4">
        <v>42.88</v>
      </c>
      <c r="Y1166" s="4">
        <v>27.88</v>
      </c>
      <c r="Z1166" s="4">
        <v>13.561336000000001</v>
      </c>
      <c r="AA1166" s="10">
        <v>11.639380408999999</v>
      </c>
      <c r="AB1166" s="10">
        <v>12.6842337647</v>
      </c>
      <c r="AC1166" s="4">
        <v>6.9290000000000003E-3</v>
      </c>
      <c r="AD1166" s="4">
        <v>6.9395122685000001E-3</v>
      </c>
      <c r="AE1166" s="4">
        <v>7.0331120797000003E-3</v>
      </c>
      <c r="AF1166" s="4">
        <v>0.1032</v>
      </c>
      <c r="AG1166" s="4">
        <v>7.4050219513400004E-2</v>
      </c>
      <c r="AH1166" s="4">
        <v>9.8321504640599994E-2</v>
      </c>
      <c r="AI1166" s="4">
        <v>0.44077699999999997</v>
      </c>
      <c r="AJ1166" s="4">
        <v>1.193983</v>
      </c>
    </row>
    <row r="1167" spans="1:36" x14ac:dyDescent="0.3">
      <c r="A1167" s="1" t="s">
        <v>2178</v>
      </c>
      <c r="B1167" s="2">
        <v>100541</v>
      </c>
      <c r="C1167" s="3" t="s">
        <v>2935</v>
      </c>
      <c r="D1167" s="4">
        <v>2275.0160451000002</v>
      </c>
      <c r="E1167" s="3" t="s">
        <v>2930</v>
      </c>
      <c r="F1167" s="3" t="s">
        <v>2931</v>
      </c>
      <c r="G1167" s="3" t="s">
        <v>2931</v>
      </c>
      <c r="H1167" s="3" t="s">
        <v>2932</v>
      </c>
      <c r="I1167" s="3" t="s">
        <v>2933</v>
      </c>
      <c r="J1167" s="4">
        <v>6.2648460000000004</v>
      </c>
      <c r="K1167" s="4">
        <v>11.738994999999999</v>
      </c>
      <c r="L1167" s="4">
        <v>-5.517423</v>
      </c>
      <c r="M1167" s="5">
        <v>1.158847</v>
      </c>
      <c r="N1167" s="4">
        <v>11.657980456026101</v>
      </c>
      <c r="O1167" s="4">
        <v>16.850282</v>
      </c>
      <c r="P1167" s="4">
        <v>0.85587199999999997</v>
      </c>
      <c r="Q1167" s="4" t="s">
        <v>2934</v>
      </c>
      <c r="R1167" s="4" t="s">
        <v>2934</v>
      </c>
      <c r="S1167" s="3" t="s">
        <v>5917</v>
      </c>
      <c r="T1167" s="4">
        <v>35.79</v>
      </c>
      <c r="U1167" s="4">
        <v>2275.0160451000002</v>
      </c>
      <c r="V1167" s="10" t="s">
        <v>2934</v>
      </c>
      <c r="W1167" s="4">
        <v>2.45878737077396</v>
      </c>
      <c r="X1167" s="4">
        <v>39.47</v>
      </c>
      <c r="Y1167" s="4">
        <v>27.98</v>
      </c>
      <c r="Z1167" s="4">
        <v>11.586274</v>
      </c>
      <c r="AA1167" s="10">
        <v>14.2306163021</v>
      </c>
      <c r="AB1167" s="10">
        <v>13.046188391399999</v>
      </c>
      <c r="AC1167" s="4" t="s">
        <v>2934</v>
      </c>
      <c r="AD1167" s="4" t="s">
        <v>2934</v>
      </c>
      <c r="AE1167" s="4" t="s">
        <v>2934</v>
      </c>
      <c r="AF1167" s="4" t="s">
        <v>2934</v>
      </c>
      <c r="AG1167" s="4" t="s">
        <v>2934</v>
      </c>
      <c r="AH1167" s="4" t="s">
        <v>2934</v>
      </c>
      <c r="AI1167" s="4">
        <v>0.85587199999999997</v>
      </c>
      <c r="AJ1167" s="4">
        <v>1.37548</v>
      </c>
    </row>
    <row r="1168" spans="1:36" x14ac:dyDescent="0.3">
      <c r="A1168" s="1" t="s">
        <v>1802</v>
      </c>
      <c r="B1168" s="2">
        <v>100374</v>
      </c>
      <c r="C1168" s="3" t="s">
        <v>2919</v>
      </c>
      <c r="D1168" s="4">
        <v>2283.6247914400001</v>
      </c>
      <c r="E1168" s="3" t="s">
        <v>2930</v>
      </c>
      <c r="F1168" s="3" t="s">
        <v>2931</v>
      </c>
      <c r="G1168" s="3" t="s">
        <v>2931</v>
      </c>
      <c r="H1168" s="3" t="s">
        <v>2932</v>
      </c>
      <c r="I1168" s="3" t="s">
        <v>2933</v>
      </c>
      <c r="J1168" s="4">
        <v>15.509425</v>
      </c>
      <c r="K1168" s="4">
        <v>11.261779000000001</v>
      </c>
      <c r="L1168" s="4">
        <v>-3.3346650000000002</v>
      </c>
      <c r="M1168" s="4">
        <v>-0.96153900000000003</v>
      </c>
      <c r="N1168" s="4">
        <v>17.045774647887299</v>
      </c>
      <c r="O1168" s="4">
        <v>13.914918</v>
      </c>
      <c r="P1168" s="4">
        <v>1.5005729999999999</v>
      </c>
      <c r="Q1168" s="4" t="s">
        <v>2934</v>
      </c>
      <c r="R1168" s="4" t="s">
        <v>2934</v>
      </c>
      <c r="S1168" s="3" t="s">
        <v>5543</v>
      </c>
      <c r="T1168" s="4">
        <v>48.41</v>
      </c>
      <c r="U1168" s="4">
        <v>2283.6247914400001</v>
      </c>
      <c r="V1168" s="10" t="s">
        <v>2934</v>
      </c>
      <c r="W1168" s="4">
        <v>2.8093369138607698</v>
      </c>
      <c r="X1168" s="4">
        <v>52.44</v>
      </c>
      <c r="Y1168" s="4">
        <v>32.79</v>
      </c>
      <c r="Z1168" s="4">
        <v>16.974053000000001</v>
      </c>
      <c r="AA1168" s="10">
        <v>14.9413580246</v>
      </c>
      <c r="AB1168" s="10">
        <v>16.477195371000001</v>
      </c>
      <c r="AC1168" s="4" t="s">
        <v>2934</v>
      </c>
      <c r="AD1168" s="4" t="s">
        <v>2934</v>
      </c>
      <c r="AE1168" s="4" t="s">
        <v>2934</v>
      </c>
      <c r="AF1168" s="4" t="s">
        <v>2934</v>
      </c>
      <c r="AG1168" s="4" t="s">
        <v>2934</v>
      </c>
      <c r="AH1168" s="4" t="s">
        <v>2934</v>
      </c>
      <c r="AI1168" s="4">
        <v>1.5005729999999999</v>
      </c>
      <c r="AJ1168" s="4">
        <v>2.0316429999999999</v>
      </c>
    </row>
    <row r="1169" spans="1:36" x14ac:dyDescent="0.3">
      <c r="A1169" s="1" t="s">
        <v>1409</v>
      </c>
      <c r="B1169" s="2">
        <v>110358212</v>
      </c>
      <c r="C1169" s="3" t="s">
        <v>2940</v>
      </c>
      <c r="D1169" s="4">
        <v>2285.3040000000001</v>
      </c>
      <c r="E1169" s="3" t="s">
        <v>2930</v>
      </c>
      <c r="F1169" s="3" t="s">
        <v>2953</v>
      </c>
      <c r="G1169" s="3" t="s">
        <v>2954</v>
      </c>
      <c r="H1169" s="3" t="s">
        <v>2955</v>
      </c>
      <c r="I1169" s="3"/>
      <c r="J1169" s="4">
        <v>27.246790000000001</v>
      </c>
      <c r="K1169" s="4">
        <v>4.5108379999999997</v>
      </c>
      <c r="L1169" s="4">
        <v>-0.94955699999999998</v>
      </c>
      <c r="M1169" s="4">
        <v>0.54952800000000002</v>
      </c>
      <c r="N1169" s="4" t="s">
        <v>2934</v>
      </c>
      <c r="O1169" s="4" t="s">
        <v>2934</v>
      </c>
      <c r="P1169" s="4" t="s">
        <v>2934</v>
      </c>
      <c r="Q1169" s="4" t="s">
        <v>2934</v>
      </c>
      <c r="R1169" s="4" t="s">
        <v>2934</v>
      </c>
      <c r="S1169" s="3" t="s">
        <v>5151</v>
      </c>
      <c r="T1169" s="4">
        <v>71.36</v>
      </c>
      <c r="U1169" s="4">
        <v>2285.3040000000001</v>
      </c>
      <c r="V1169" s="10" t="s">
        <v>2934</v>
      </c>
      <c r="W1169" s="4">
        <v>1.57611830985915</v>
      </c>
      <c r="X1169" s="4">
        <v>73.518900000000002</v>
      </c>
      <c r="Y1169" s="4">
        <v>55.24</v>
      </c>
      <c r="Z1169" s="4" t="s">
        <v>2934</v>
      </c>
      <c r="AA1169" s="10" t="s">
        <v>2934</v>
      </c>
      <c r="AB1169" s="10" t="s">
        <v>2934</v>
      </c>
      <c r="AC1169" s="4" t="s">
        <v>2934</v>
      </c>
      <c r="AD1169" s="4" t="s">
        <v>2934</v>
      </c>
      <c r="AE1169" s="4" t="s">
        <v>2934</v>
      </c>
      <c r="AF1169" s="4" t="s">
        <v>2934</v>
      </c>
      <c r="AG1169" s="4" t="s">
        <v>2934</v>
      </c>
      <c r="AH1169" s="4" t="s">
        <v>2934</v>
      </c>
      <c r="AI1169" s="4" t="s">
        <v>2934</v>
      </c>
      <c r="AJ1169" s="4" t="s">
        <v>2934</v>
      </c>
    </row>
    <row r="1170" spans="1:36" x14ac:dyDescent="0.3">
      <c r="A1170" s="1" t="s">
        <v>2375</v>
      </c>
      <c r="B1170" s="2">
        <v>4150603</v>
      </c>
      <c r="C1170" s="3" t="s">
        <v>2935</v>
      </c>
      <c r="D1170" s="4">
        <v>2286.2191448499998</v>
      </c>
      <c r="E1170" s="3" t="s">
        <v>2936</v>
      </c>
      <c r="F1170" s="3" t="s">
        <v>2937</v>
      </c>
      <c r="G1170" s="3" t="s">
        <v>3044</v>
      </c>
      <c r="H1170" s="3" t="s">
        <v>3066</v>
      </c>
      <c r="I1170" s="3" t="s">
        <v>3667</v>
      </c>
      <c r="J1170" s="4">
        <v>19.478470000000002</v>
      </c>
      <c r="K1170" s="4">
        <v>3.761584</v>
      </c>
      <c r="L1170" s="4">
        <v>-8.8311810000000008</v>
      </c>
      <c r="M1170" s="4">
        <v>-0.40002100000000002</v>
      </c>
      <c r="N1170" s="4">
        <v>30.869494</v>
      </c>
      <c r="O1170" s="4">
        <v>31.220921000000001</v>
      </c>
      <c r="P1170" s="4">
        <v>3.3970630000000002</v>
      </c>
      <c r="Q1170" s="4">
        <v>15.235003000000001</v>
      </c>
      <c r="R1170" s="4">
        <v>28.707691000000001</v>
      </c>
      <c r="S1170" s="3" t="s">
        <v>6114</v>
      </c>
      <c r="T1170" s="4">
        <v>189.23</v>
      </c>
      <c r="U1170" s="4">
        <v>2286.2191448499998</v>
      </c>
      <c r="V1170" s="10">
        <v>2306.2861440000001</v>
      </c>
      <c r="W1170" s="4">
        <v>0.67642551392485295</v>
      </c>
      <c r="X1170" s="4">
        <v>212.655</v>
      </c>
      <c r="Y1170" s="4">
        <v>140.04</v>
      </c>
      <c r="Z1170" s="4">
        <v>31.051853999999999</v>
      </c>
      <c r="AA1170" s="10" t="s">
        <v>2934</v>
      </c>
      <c r="AB1170" s="10">
        <v>24.278932512099999</v>
      </c>
      <c r="AC1170" s="4">
        <v>3.2651910000000002</v>
      </c>
      <c r="AD1170" s="4">
        <v>2.7811208045678999</v>
      </c>
      <c r="AE1170" s="4">
        <v>2.8908958158159002</v>
      </c>
      <c r="AF1170" s="4">
        <v>15.235003000000001</v>
      </c>
      <c r="AG1170" s="4">
        <v>12.0066540888361</v>
      </c>
      <c r="AH1170" s="4">
        <v>12.969954290239</v>
      </c>
      <c r="AI1170" s="4">
        <v>3.3970630000000002</v>
      </c>
      <c r="AJ1170" s="4">
        <v>7.7917319999999997</v>
      </c>
    </row>
    <row r="1171" spans="1:36" x14ac:dyDescent="0.3">
      <c r="A1171" s="1" t="s">
        <v>32</v>
      </c>
      <c r="B1171" s="2">
        <v>4047880</v>
      </c>
      <c r="C1171" s="3" t="s">
        <v>2935</v>
      </c>
      <c r="D1171" s="4">
        <v>2288.7545005000002</v>
      </c>
      <c r="E1171" s="3" t="s">
        <v>2930</v>
      </c>
      <c r="F1171" s="3" t="s">
        <v>2953</v>
      </c>
      <c r="G1171" s="3" t="s">
        <v>2954</v>
      </c>
      <c r="H1171" s="3" t="s">
        <v>2955</v>
      </c>
      <c r="I1171" s="3" t="s">
        <v>3001</v>
      </c>
      <c r="J1171" s="4">
        <v>15.753811000000001</v>
      </c>
      <c r="K1171" s="4">
        <v>-4.1608229999999997</v>
      </c>
      <c r="L1171" s="4">
        <v>0.63819300000000001</v>
      </c>
      <c r="M1171" s="4">
        <v>1.084813</v>
      </c>
      <c r="N1171" s="4">
        <v>4.0650409999999999</v>
      </c>
      <c r="O1171" s="4" t="s">
        <v>2934</v>
      </c>
      <c r="P1171" s="4">
        <v>0.86530799999999997</v>
      </c>
      <c r="Q1171" s="4" t="s">
        <v>2934</v>
      </c>
      <c r="R1171" s="4" t="s">
        <v>2934</v>
      </c>
      <c r="S1171" s="3" t="s">
        <v>3779</v>
      </c>
      <c r="T1171" s="4">
        <v>20.5</v>
      </c>
      <c r="U1171" s="4">
        <v>2288.7545005000002</v>
      </c>
      <c r="V1171" s="10">
        <v>2288.50009</v>
      </c>
      <c r="W1171" s="4">
        <v>38.243902439024403</v>
      </c>
      <c r="X1171" s="4">
        <v>22.628499999999999</v>
      </c>
      <c r="Y1171" s="4">
        <v>17.18</v>
      </c>
      <c r="Z1171" s="4">
        <v>4.0650409999999999</v>
      </c>
      <c r="AA1171" s="10" t="s">
        <v>2934</v>
      </c>
      <c r="AB1171" s="10" t="s">
        <v>2934</v>
      </c>
      <c r="AC1171" s="4">
        <v>65.839404999999999</v>
      </c>
      <c r="AD1171" s="4" t="s">
        <v>2934</v>
      </c>
      <c r="AE1171" s="4" t="s">
        <v>2934</v>
      </c>
      <c r="AF1171" s="4" t="s">
        <v>2934</v>
      </c>
      <c r="AG1171" s="4" t="s">
        <v>2934</v>
      </c>
      <c r="AH1171" s="4" t="s">
        <v>2934</v>
      </c>
      <c r="AI1171" s="4">
        <v>0.86530799999999997</v>
      </c>
      <c r="AJ1171" s="4">
        <v>0.86530799999999997</v>
      </c>
    </row>
    <row r="1172" spans="1:36" x14ac:dyDescent="0.3">
      <c r="A1172" s="1" t="s">
        <v>1349</v>
      </c>
      <c r="B1172" s="2">
        <v>4098709</v>
      </c>
      <c r="C1172" s="3" t="s">
        <v>2935</v>
      </c>
      <c r="D1172" s="4">
        <v>2289.2311920799998</v>
      </c>
      <c r="E1172" s="3" t="s">
        <v>2976</v>
      </c>
      <c r="F1172" s="3" t="s">
        <v>2977</v>
      </c>
      <c r="G1172" s="3" t="s">
        <v>2978</v>
      </c>
      <c r="H1172" s="3" t="s">
        <v>2978</v>
      </c>
      <c r="I1172" s="3" t="s">
        <v>2979</v>
      </c>
      <c r="J1172" s="4">
        <v>17.127071999999998</v>
      </c>
      <c r="K1172" s="4">
        <v>4.8022600000000004</v>
      </c>
      <c r="L1172" s="4">
        <v>-5.175719</v>
      </c>
      <c r="M1172" s="4">
        <v>-0.40268500000000002</v>
      </c>
      <c r="N1172" s="4" t="s">
        <v>2924</v>
      </c>
      <c r="O1172" s="4">
        <v>19.564931000000001</v>
      </c>
      <c r="P1172" s="4">
        <v>1.304271</v>
      </c>
      <c r="Q1172" s="4">
        <v>15.432943</v>
      </c>
      <c r="R1172" s="4">
        <v>19.815591999999999</v>
      </c>
      <c r="S1172" s="3" t="s">
        <v>5091</v>
      </c>
      <c r="T1172" s="4">
        <v>29.68</v>
      </c>
      <c r="U1172" s="4">
        <v>2289.2311920799998</v>
      </c>
      <c r="V1172" s="10">
        <v>2818.904192</v>
      </c>
      <c r="W1172" s="4">
        <v>3.0498652291105102</v>
      </c>
      <c r="X1172" s="4">
        <v>31.65</v>
      </c>
      <c r="Y1172" s="4">
        <v>23.53</v>
      </c>
      <c r="Z1172" s="4">
        <v>299.79798</v>
      </c>
      <c r="AA1172" s="10">
        <v>112.72312951000001</v>
      </c>
      <c r="AB1172" s="10">
        <v>287.23507209899998</v>
      </c>
      <c r="AC1172" s="4">
        <v>9.5699140000000007</v>
      </c>
      <c r="AD1172" s="4">
        <v>9.5663022321226006</v>
      </c>
      <c r="AE1172" s="4">
        <v>10.367630473469299</v>
      </c>
      <c r="AF1172" s="4">
        <v>15.432943</v>
      </c>
      <c r="AG1172" s="4">
        <v>16.435695368987801</v>
      </c>
      <c r="AH1172" s="4">
        <v>17.617952998028802</v>
      </c>
      <c r="AI1172" s="4">
        <v>1.304271</v>
      </c>
      <c r="AJ1172" s="5">
        <v>1.3889279999999999</v>
      </c>
    </row>
    <row r="1173" spans="1:36" x14ac:dyDescent="0.3">
      <c r="A1173" s="1" t="s">
        <v>603</v>
      </c>
      <c r="B1173" s="2">
        <v>5721789</v>
      </c>
      <c r="C1173" s="3" t="s">
        <v>2935</v>
      </c>
      <c r="D1173" s="4">
        <v>2290.6641510499999</v>
      </c>
      <c r="E1173" s="3" t="s">
        <v>2930</v>
      </c>
      <c r="F1173" s="3" t="s">
        <v>2953</v>
      </c>
      <c r="G1173" s="3" t="s">
        <v>2954</v>
      </c>
      <c r="H1173" s="3" t="s">
        <v>2955</v>
      </c>
      <c r="I1173" s="3" t="s">
        <v>3001</v>
      </c>
      <c r="J1173" s="4">
        <v>11.911488</v>
      </c>
      <c r="K1173" s="4">
        <v>-7.725155</v>
      </c>
      <c r="L1173" s="4">
        <v>-9.1013380000000002</v>
      </c>
      <c r="M1173" s="4">
        <v>1.5378039999999999</v>
      </c>
      <c r="N1173" s="4">
        <v>63.386667000000003</v>
      </c>
      <c r="O1173" s="4">
        <v>14.20801</v>
      </c>
      <c r="P1173" s="4">
        <v>1.038899</v>
      </c>
      <c r="Q1173" s="4" t="s">
        <v>2934</v>
      </c>
      <c r="R1173" s="4">
        <v>47.328553999999997</v>
      </c>
      <c r="S1173" s="3" t="s">
        <v>4346</v>
      </c>
      <c r="T1173" s="4">
        <v>23.77</v>
      </c>
      <c r="U1173" s="4">
        <v>2290.6641510499999</v>
      </c>
      <c r="V1173" s="10">
        <v>3239.100731</v>
      </c>
      <c r="W1173" s="4">
        <v>7.82498948254102</v>
      </c>
      <c r="X1173" s="4">
        <v>26.31</v>
      </c>
      <c r="Y1173" s="4">
        <v>20.56</v>
      </c>
      <c r="Z1173" s="4">
        <v>63.386667000000003</v>
      </c>
      <c r="AA1173" s="10" t="s">
        <v>2934</v>
      </c>
      <c r="AB1173" s="10" t="s">
        <v>2934</v>
      </c>
      <c r="AC1173" s="4">
        <v>24.577559999999998</v>
      </c>
      <c r="AD1173" s="4" t="s">
        <v>2934</v>
      </c>
      <c r="AE1173" s="4" t="s">
        <v>2934</v>
      </c>
      <c r="AF1173" s="4" t="s">
        <v>2934</v>
      </c>
      <c r="AG1173" s="4" t="s">
        <v>2934</v>
      </c>
      <c r="AH1173" s="4" t="s">
        <v>2934</v>
      </c>
      <c r="AI1173" s="4">
        <v>1.038899</v>
      </c>
      <c r="AJ1173" s="4">
        <v>1.038899</v>
      </c>
    </row>
    <row r="1174" spans="1:36" x14ac:dyDescent="0.3">
      <c r="A1174" s="1" t="s">
        <v>1395</v>
      </c>
      <c r="B1174" s="2">
        <v>27845249</v>
      </c>
      <c r="C1174" s="3" t="s">
        <v>2919</v>
      </c>
      <c r="D1174" s="4">
        <v>2296.2852826200001</v>
      </c>
      <c r="E1174" s="3" t="s">
        <v>2945</v>
      </c>
      <c r="F1174" s="3" t="s">
        <v>2946</v>
      </c>
      <c r="G1174" s="3" t="s">
        <v>2947</v>
      </c>
      <c r="H1174" s="3" t="s">
        <v>2989</v>
      </c>
      <c r="I1174" s="3" t="s">
        <v>2949</v>
      </c>
      <c r="J1174" s="4">
        <v>49.790210000000002</v>
      </c>
      <c r="K1174" s="4">
        <v>21.016949</v>
      </c>
      <c r="L1174" s="4">
        <v>-13.629032</v>
      </c>
      <c r="M1174" s="4">
        <v>-9.3141409999999993</v>
      </c>
      <c r="N1174" s="4" t="s">
        <v>2924</v>
      </c>
      <c r="O1174" s="4" t="s">
        <v>2924</v>
      </c>
      <c r="P1174" s="4">
        <v>1.86911</v>
      </c>
      <c r="Q1174" s="4">
        <v>103.728846</v>
      </c>
      <c r="R1174" s="4" t="s">
        <v>2934</v>
      </c>
      <c r="S1174" s="3" t="s">
        <v>5137</v>
      </c>
      <c r="T1174" s="4">
        <v>10.71</v>
      </c>
      <c r="U1174" s="4">
        <v>2296.2852826200001</v>
      </c>
      <c r="V1174" s="10">
        <v>2200.2962819999998</v>
      </c>
      <c r="W1174" s="4">
        <v>0</v>
      </c>
      <c r="X1174" s="4">
        <v>15.92</v>
      </c>
      <c r="Y1174" s="5">
        <v>3.56</v>
      </c>
      <c r="Z1174" s="4" t="s">
        <v>2924</v>
      </c>
      <c r="AA1174" s="10">
        <v>15.6145210672</v>
      </c>
      <c r="AB1174" s="10">
        <v>82.920408795200004</v>
      </c>
      <c r="AC1174" s="4">
        <v>10.540291</v>
      </c>
      <c r="AD1174" s="4">
        <v>2.9603422475175001</v>
      </c>
      <c r="AE1174" s="4">
        <v>4.0500979761642997</v>
      </c>
      <c r="AF1174" s="4">
        <v>103.728846</v>
      </c>
      <c r="AG1174" s="4">
        <v>5.2942096171767004</v>
      </c>
      <c r="AH1174" s="4">
        <v>8.3717453971493008</v>
      </c>
      <c r="AI1174" s="4">
        <v>1.86911</v>
      </c>
      <c r="AJ1174" s="4">
        <v>1.86911</v>
      </c>
    </row>
    <row r="1175" spans="1:36" x14ac:dyDescent="0.3">
      <c r="A1175" s="1" t="s">
        <v>2779</v>
      </c>
      <c r="B1175" s="2">
        <v>6376635</v>
      </c>
      <c r="C1175" s="3" t="s">
        <v>2935</v>
      </c>
      <c r="D1175" s="4">
        <v>2298.4327830000002</v>
      </c>
      <c r="E1175" s="3" t="s">
        <v>2925</v>
      </c>
      <c r="F1175" s="3" t="s">
        <v>2996</v>
      </c>
      <c r="G1175" s="3" t="s">
        <v>3230</v>
      </c>
      <c r="H1175" s="3" t="s">
        <v>3469</v>
      </c>
      <c r="I1175" s="3" t="s">
        <v>3662</v>
      </c>
      <c r="J1175" s="4">
        <v>58.741258999999999</v>
      </c>
      <c r="K1175" s="4">
        <v>1.0685659999999999</v>
      </c>
      <c r="L1175" s="4">
        <v>1.793722</v>
      </c>
      <c r="M1175" s="4">
        <v>0.35366900000000001</v>
      </c>
      <c r="N1175" s="4" t="s">
        <v>2934</v>
      </c>
      <c r="O1175" s="4" t="s">
        <v>2934</v>
      </c>
      <c r="P1175" s="4" t="s">
        <v>2934</v>
      </c>
      <c r="Q1175" s="4" t="s">
        <v>2934</v>
      </c>
      <c r="R1175" s="4" t="s">
        <v>2934</v>
      </c>
      <c r="S1175" s="3" t="s">
        <v>6517</v>
      </c>
      <c r="T1175" s="5">
        <v>11.35</v>
      </c>
      <c r="U1175" s="4">
        <v>2298.4327830000002</v>
      </c>
      <c r="V1175" s="10">
        <v>1953.332782</v>
      </c>
      <c r="W1175" s="4">
        <v>0</v>
      </c>
      <c r="X1175" s="4">
        <v>11.4</v>
      </c>
      <c r="Y1175" s="5">
        <v>6.8449999999999998</v>
      </c>
      <c r="Z1175" s="4" t="s">
        <v>2934</v>
      </c>
      <c r="AA1175" s="10">
        <v>75.666666666599994</v>
      </c>
      <c r="AB1175" s="10" t="s">
        <v>2924</v>
      </c>
      <c r="AC1175" s="4" t="s">
        <v>2934</v>
      </c>
      <c r="AD1175" s="4">
        <v>1.0427255019537001</v>
      </c>
      <c r="AE1175" s="4">
        <v>1.1016244511744</v>
      </c>
      <c r="AF1175" s="4" t="s">
        <v>2934</v>
      </c>
      <c r="AG1175" s="4">
        <v>33.0064697542932</v>
      </c>
      <c r="AH1175" s="4">
        <v>99.273227375226995</v>
      </c>
      <c r="AI1175" s="4" t="s">
        <v>2934</v>
      </c>
      <c r="AJ1175" s="4" t="s">
        <v>2934</v>
      </c>
    </row>
    <row r="1176" spans="1:36" x14ac:dyDescent="0.3">
      <c r="A1176" s="1" t="s">
        <v>35</v>
      </c>
      <c r="B1176" s="2">
        <v>4810366</v>
      </c>
      <c r="C1176" s="3" t="s">
        <v>2919</v>
      </c>
      <c r="D1176" s="4">
        <v>2299.6144276</v>
      </c>
      <c r="E1176" s="3" t="s">
        <v>2920</v>
      </c>
      <c r="F1176" s="3" t="s">
        <v>2960</v>
      </c>
      <c r="G1176" s="3" t="s">
        <v>2973</v>
      </c>
      <c r="H1176" s="3" t="s">
        <v>3004</v>
      </c>
      <c r="I1176" s="3" t="s">
        <v>3005</v>
      </c>
      <c r="J1176" s="4">
        <v>38.11524</v>
      </c>
      <c r="K1176" s="4">
        <v>-2.0694919999999999</v>
      </c>
      <c r="L1176" s="4">
        <v>5.7300680000000002</v>
      </c>
      <c r="M1176" s="4">
        <v>-2.404871</v>
      </c>
      <c r="N1176" s="4">
        <v>29.379152000000001</v>
      </c>
      <c r="O1176" s="4">
        <v>16.776557</v>
      </c>
      <c r="P1176" s="4">
        <v>2.4266740000000002</v>
      </c>
      <c r="Q1176" s="4">
        <v>15.687084</v>
      </c>
      <c r="R1176" s="4">
        <v>17.189426000000001</v>
      </c>
      <c r="S1176" s="3" t="s">
        <v>3782</v>
      </c>
      <c r="T1176" s="4">
        <v>128.24</v>
      </c>
      <c r="U1176" s="4">
        <v>2299.6144276</v>
      </c>
      <c r="V1176" s="10">
        <v>2126.525427</v>
      </c>
      <c r="W1176" s="4">
        <v>0</v>
      </c>
      <c r="X1176" s="5">
        <v>136.12</v>
      </c>
      <c r="Y1176" s="4">
        <v>85.94</v>
      </c>
      <c r="Z1176" s="4">
        <v>29.379152000000001</v>
      </c>
      <c r="AA1176" s="10">
        <v>22.234166131999999</v>
      </c>
      <c r="AB1176" s="10">
        <v>24.541661882300001</v>
      </c>
      <c r="AC1176" s="4">
        <v>1.875564</v>
      </c>
      <c r="AD1176" s="4">
        <v>1.5641462015312999</v>
      </c>
      <c r="AE1176" s="4">
        <v>1.8614368793864</v>
      </c>
      <c r="AF1176" s="4">
        <v>15.687084</v>
      </c>
      <c r="AG1176" s="4">
        <v>12.766434536259499</v>
      </c>
      <c r="AH1176" s="4">
        <v>15.3035156933104</v>
      </c>
      <c r="AI1176" s="4">
        <v>2.4266740000000002</v>
      </c>
      <c r="AJ1176" s="4">
        <v>11.648650999999999</v>
      </c>
    </row>
    <row r="1177" spans="1:36" x14ac:dyDescent="0.3">
      <c r="A1177" s="1" t="s">
        <v>2311</v>
      </c>
      <c r="B1177" s="2">
        <v>4316478</v>
      </c>
      <c r="C1177" s="3" t="s">
        <v>2935</v>
      </c>
      <c r="D1177" s="4">
        <v>2302.9976257200001</v>
      </c>
      <c r="E1177" s="3" t="s">
        <v>2930</v>
      </c>
      <c r="F1177" s="3" t="s">
        <v>2957</v>
      </c>
      <c r="G1177" s="3" t="s">
        <v>2957</v>
      </c>
      <c r="H1177" s="3" t="s">
        <v>3281</v>
      </c>
      <c r="I1177" s="3" t="s">
        <v>3282</v>
      </c>
      <c r="J1177" s="4">
        <v>22.586207000000002</v>
      </c>
      <c r="K1177" s="4">
        <v>-1.5235460000000001</v>
      </c>
      <c r="L1177" s="4">
        <v>-7.9611650000000003</v>
      </c>
      <c r="M1177" s="4">
        <v>-1.3185290000000001</v>
      </c>
      <c r="N1177" s="4">
        <v>8.9433962264150892</v>
      </c>
      <c r="O1177" s="4">
        <v>14.525026</v>
      </c>
      <c r="P1177" s="4">
        <v>0.92259800000000003</v>
      </c>
      <c r="Q1177" s="4">
        <v>7.4781389999999996</v>
      </c>
      <c r="R1177" s="4">
        <v>2.1775609999999999</v>
      </c>
      <c r="S1177" s="3" t="s">
        <v>6050</v>
      </c>
      <c r="T1177" s="4">
        <v>14.22</v>
      </c>
      <c r="U1177" s="4">
        <v>2302.9976257200001</v>
      </c>
      <c r="V1177" s="10">
        <v>2549.2976250000002</v>
      </c>
      <c r="W1177" s="4">
        <v>0</v>
      </c>
      <c r="X1177" s="4">
        <v>16.2</v>
      </c>
      <c r="Y1177" s="5">
        <v>10.84</v>
      </c>
      <c r="Z1177" s="5">
        <v>8.8874999999999993</v>
      </c>
      <c r="AA1177" s="10" t="s">
        <v>2934</v>
      </c>
      <c r="AB1177" s="10" t="s">
        <v>2934</v>
      </c>
      <c r="AC1177" s="4">
        <v>0.975024</v>
      </c>
      <c r="AD1177" s="4">
        <v>0.74178651078158364</v>
      </c>
      <c r="AE1177" s="4">
        <v>0.74178651078158364</v>
      </c>
      <c r="AF1177" s="4">
        <v>7.4781389999999996</v>
      </c>
      <c r="AG1177" s="4" t="s">
        <v>2934</v>
      </c>
      <c r="AH1177" s="4" t="s">
        <v>2934</v>
      </c>
      <c r="AI1177" s="4">
        <v>0.92259800000000003</v>
      </c>
      <c r="AJ1177" s="4">
        <v>0.97900200000000004</v>
      </c>
    </row>
    <row r="1178" spans="1:36" x14ac:dyDescent="0.3">
      <c r="A1178" s="1" t="s">
        <v>1646</v>
      </c>
      <c r="B1178" s="2">
        <v>4274604</v>
      </c>
      <c r="C1178" s="3" t="s">
        <v>2919</v>
      </c>
      <c r="D1178" s="4">
        <v>2303.1025191700001</v>
      </c>
      <c r="E1178" s="3" t="s">
        <v>3102</v>
      </c>
      <c r="F1178" s="3" t="s">
        <v>3103</v>
      </c>
      <c r="G1178" s="3" t="s">
        <v>3292</v>
      </c>
      <c r="H1178" s="3" t="s">
        <v>3375</v>
      </c>
      <c r="I1178" s="3" t="s">
        <v>3573</v>
      </c>
      <c r="J1178" s="4">
        <v>75.267666000000006</v>
      </c>
      <c r="K1178" s="4">
        <v>19.314869000000002</v>
      </c>
      <c r="L1178" s="4">
        <v>-1.5042120000000001</v>
      </c>
      <c r="M1178" s="5">
        <v>0.18359900000000001</v>
      </c>
      <c r="N1178" s="4">
        <v>137.56302500000001</v>
      </c>
      <c r="O1178" s="4">
        <v>14.590018000000001</v>
      </c>
      <c r="P1178" s="4">
        <v>3.1829670000000001</v>
      </c>
      <c r="Q1178" s="4">
        <v>22.625283</v>
      </c>
      <c r="R1178" s="4">
        <v>15.010081</v>
      </c>
      <c r="S1178" s="3" t="s">
        <v>5387</v>
      </c>
      <c r="T1178" s="4">
        <v>16.37</v>
      </c>
      <c r="U1178" s="4">
        <v>2303.1025191700001</v>
      </c>
      <c r="V1178" s="10">
        <v>2534.4765189999998</v>
      </c>
      <c r="W1178" s="4">
        <v>0</v>
      </c>
      <c r="X1178" s="4">
        <v>18.38</v>
      </c>
      <c r="Y1178" s="5">
        <v>8.375</v>
      </c>
      <c r="Z1178" s="4">
        <v>137.56302500000001</v>
      </c>
      <c r="AA1178" s="10">
        <v>18.852931014599999</v>
      </c>
      <c r="AB1178" s="10">
        <v>21.519087180500001</v>
      </c>
      <c r="AC1178" s="4">
        <v>3.833529</v>
      </c>
      <c r="AD1178" s="4">
        <v>3.835621287116</v>
      </c>
      <c r="AE1178" s="4">
        <v>4.1487747193638</v>
      </c>
      <c r="AF1178" s="4">
        <v>22.625283</v>
      </c>
      <c r="AG1178" s="4">
        <v>11.785549461868101</v>
      </c>
      <c r="AH1178" s="4">
        <v>12.586090470818499</v>
      </c>
      <c r="AI1178" s="4">
        <v>3.1829670000000001</v>
      </c>
      <c r="AJ1178" s="4" t="s">
        <v>2924</v>
      </c>
    </row>
    <row r="1179" spans="1:36" x14ac:dyDescent="0.3">
      <c r="A1179" s="1" t="s">
        <v>597</v>
      </c>
      <c r="B1179" s="2">
        <v>4349317</v>
      </c>
      <c r="C1179" s="3" t="s">
        <v>2935</v>
      </c>
      <c r="D1179" s="4">
        <v>2303.6181927600001</v>
      </c>
      <c r="E1179" s="3" t="s">
        <v>3031</v>
      </c>
      <c r="F1179" s="3" t="s">
        <v>3031</v>
      </c>
      <c r="G1179" s="3" t="s">
        <v>3051</v>
      </c>
      <c r="H1179" s="3" t="s">
        <v>3052</v>
      </c>
      <c r="I1179" s="3" t="s">
        <v>3053</v>
      </c>
      <c r="J1179" s="4">
        <v>76.993865</v>
      </c>
      <c r="K1179" s="4">
        <v>-19.074334</v>
      </c>
      <c r="L1179" s="4">
        <v>-11.093991000000001</v>
      </c>
      <c r="M1179" s="5">
        <v>-1.8707480000000001</v>
      </c>
      <c r="N1179" s="4" t="s">
        <v>2924</v>
      </c>
      <c r="O1179" s="4" t="s">
        <v>2924</v>
      </c>
      <c r="P1179" s="4">
        <v>2.1267969999999998</v>
      </c>
      <c r="Q1179" s="4">
        <v>11.197334</v>
      </c>
      <c r="R1179" s="4" t="s">
        <v>2924</v>
      </c>
      <c r="S1179" s="3" t="s">
        <v>4340</v>
      </c>
      <c r="T1179" s="4">
        <v>5.77</v>
      </c>
      <c r="U1179" s="4">
        <v>2303.6181927600001</v>
      </c>
      <c r="V1179" s="10">
        <v>2836.2091919999998</v>
      </c>
      <c r="W1179" s="4">
        <v>0</v>
      </c>
      <c r="X1179" s="4">
        <v>7.72</v>
      </c>
      <c r="Y1179" s="4">
        <v>2.42</v>
      </c>
      <c r="Z1179" s="4" t="s">
        <v>2924</v>
      </c>
      <c r="AA1179" s="10">
        <v>8.1843971630999999</v>
      </c>
      <c r="AB1179" s="10">
        <v>33.941176470499997</v>
      </c>
      <c r="AC1179" s="4">
        <v>2.8063159999999998</v>
      </c>
      <c r="AD1179" s="4">
        <v>2.0060184545744</v>
      </c>
      <c r="AE1179" s="4">
        <v>2.6360585392331002</v>
      </c>
      <c r="AF1179" s="4">
        <v>11.197334</v>
      </c>
      <c r="AG1179" s="4">
        <v>5.4955709120501997</v>
      </c>
      <c r="AH1179" s="4">
        <v>9.4581291626370998</v>
      </c>
      <c r="AI1179" s="4">
        <v>2.1267969999999998</v>
      </c>
      <c r="AJ1179" s="4">
        <v>2.1267969999999998</v>
      </c>
    </row>
    <row r="1180" spans="1:36" x14ac:dyDescent="0.3">
      <c r="A1180" s="1" t="s">
        <v>302</v>
      </c>
      <c r="B1180" s="2">
        <v>1024098</v>
      </c>
      <c r="C1180" s="3" t="s">
        <v>2919</v>
      </c>
      <c r="D1180" s="4">
        <v>2303.9316149800002</v>
      </c>
      <c r="E1180" s="3" t="s">
        <v>2930</v>
      </c>
      <c r="F1180" s="3" t="s">
        <v>2931</v>
      </c>
      <c r="G1180" s="3" t="s">
        <v>2931</v>
      </c>
      <c r="H1180" s="3" t="s">
        <v>2932</v>
      </c>
      <c r="I1180" s="3" t="s">
        <v>2933</v>
      </c>
      <c r="J1180" s="4">
        <v>24.831963999999999</v>
      </c>
      <c r="K1180" s="4">
        <v>13.649499</v>
      </c>
      <c r="L1180" s="4">
        <v>-11.173109999999999</v>
      </c>
      <c r="M1180" s="4">
        <v>1.6109420000000001</v>
      </c>
      <c r="N1180" s="4">
        <v>13.9874476987448</v>
      </c>
      <c r="O1180" s="4">
        <v>9.2629540000000006</v>
      </c>
      <c r="P1180" s="4">
        <v>1.2843610000000001</v>
      </c>
      <c r="Q1180" s="4" t="s">
        <v>2934</v>
      </c>
      <c r="R1180" s="4" t="s">
        <v>2934</v>
      </c>
      <c r="S1180" s="3" t="s">
        <v>4047</v>
      </c>
      <c r="T1180" s="4">
        <v>66.86</v>
      </c>
      <c r="U1180" s="4">
        <v>2303.9316149800002</v>
      </c>
      <c r="V1180" s="10" t="s">
        <v>2934</v>
      </c>
      <c r="W1180" s="4">
        <v>2.87167215076279</v>
      </c>
      <c r="X1180" s="4">
        <v>78.05</v>
      </c>
      <c r="Y1180" s="4">
        <v>42.000100000000003</v>
      </c>
      <c r="Z1180" s="4">
        <v>13.987448000000001</v>
      </c>
      <c r="AA1180" s="10">
        <v>13.866478627799999</v>
      </c>
      <c r="AB1180" s="10">
        <v>13.919510006499999</v>
      </c>
      <c r="AC1180" s="4" t="s">
        <v>2934</v>
      </c>
      <c r="AD1180" s="4" t="s">
        <v>2934</v>
      </c>
      <c r="AE1180" s="4" t="s">
        <v>2934</v>
      </c>
      <c r="AF1180" s="4" t="s">
        <v>2934</v>
      </c>
      <c r="AG1180" s="4" t="s">
        <v>2934</v>
      </c>
      <c r="AH1180" s="4" t="s">
        <v>2934</v>
      </c>
      <c r="AI1180" s="4">
        <v>1.2843610000000001</v>
      </c>
      <c r="AJ1180" s="4">
        <v>1.6258539999999999</v>
      </c>
    </row>
    <row r="1181" spans="1:36" x14ac:dyDescent="0.3">
      <c r="A1181" s="1" t="s">
        <v>536</v>
      </c>
      <c r="B1181" s="2">
        <v>4535992</v>
      </c>
      <c r="C1181" s="3" t="s">
        <v>2935</v>
      </c>
      <c r="D1181" s="4">
        <v>2306.0943925800002</v>
      </c>
      <c r="E1181" s="3" t="s">
        <v>2925</v>
      </c>
      <c r="F1181" s="3" t="s">
        <v>2996</v>
      </c>
      <c r="G1181" s="3" t="s">
        <v>3230</v>
      </c>
      <c r="H1181" s="3" t="s">
        <v>3231</v>
      </c>
      <c r="I1181" s="3" t="s">
        <v>3329</v>
      </c>
      <c r="J1181" s="4">
        <v>-19.25609</v>
      </c>
      <c r="K1181" s="4">
        <v>-28.671125</v>
      </c>
      <c r="L1181" s="4">
        <v>-18.953745000000001</v>
      </c>
      <c r="M1181" s="4">
        <v>-2.8514849999999998</v>
      </c>
      <c r="N1181" s="4">
        <v>7.336989</v>
      </c>
      <c r="O1181" s="4" t="s">
        <v>2924</v>
      </c>
      <c r="P1181" s="4">
        <v>0.90523299999999995</v>
      </c>
      <c r="Q1181" s="4">
        <v>8.2862690000000008</v>
      </c>
      <c r="R1181" s="4" t="s">
        <v>2924</v>
      </c>
      <c r="S1181" s="3" t="s">
        <v>4279</v>
      </c>
      <c r="T1181" s="4">
        <v>73.59</v>
      </c>
      <c r="U1181" s="4">
        <v>2306.0943925800002</v>
      </c>
      <c r="V1181" s="10">
        <v>3937.0963919999999</v>
      </c>
      <c r="W1181" s="4">
        <v>1.4132354939529801</v>
      </c>
      <c r="X1181" s="4">
        <v>108.42</v>
      </c>
      <c r="Y1181" s="4">
        <v>73.275000000000006</v>
      </c>
      <c r="Z1181" s="4">
        <v>7.336989</v>
      </c>
      <c r="AA1181" s="10">
        <v>6.5239361701999998</v>
      </c>
      <c r="AB1181" s="10">
        <v>6.9654519639999997</v>
      </c>
      <c r="AC1181" s="4">
        <v>0.90916799999999998</v>
      </c>
      <c r="AD1181" s="4">
        <v>0.81736932521450001</v>
      </c>
      <c r="AE1181" s="4">
        <v>0.90382541155990004</v>
      </c>
      <c r="AF1181" s="4">
        <v>8.2862690000000008</v>
      </c>
      <c r="AG1181" s="4">
        <v>7.0946816634629997</v>
      </c>
      <c r="AH1181" s="4">
        <v>7.5757550064277996</v>
      </c>
      <c r="AI1181" s="4">
        <v>0.90523299999999995</v>
      </c>
      <c r="AJ1181" s="4">
        <v>0.93229799999999996</v>
      </c>
    </row>
    <row r="1182" spans="1:36" x14ac:dyDescent="0.3">
      <c r="A1182" s="1" t="s">
        <v>2267</v>
      </c>
      <c r="B1182" s="2">
        <v>100425</v>
      </c>
      <c r="C1182" s="3" t="s">
        <v>2919</v>
      </c>
      <c r="D1182" s="4">
        <v>2308.3165281400002</v>
      </c>
      <c r="E1182" s="3" t="s">
        <v>2930</v>
      </c>
      <c r="F1182" s="3" t="s">
        <v>2931</v>
      </c>
      <c r="G1182" s="3" t="s">
        <v>2931</v>
      </c>
      <c r="H1182" s="3" t="s">
        <v>2932</v>
      </c>
      <c r="I1182" s="3" t="s">
        <v>2933</v>
      </c>
      <c r="J1182" s="4">
        <v>-4.2164440000000001</v>
      </c>
      <c r="K1182" s="4">
        <v>3.6107939999999998</v>
      </c>
      <c r="L1182" s="4">
        <v>-9.9735800000000001</v>
      </c>
      <c r="M1182" s="4">
        <v>-1.231884</v>
      </c>
      <c r="N1182" s="4">
        <v>19.7536231884058</v>
      </c>
      <c r="O1182" s="4">
        <v>14.362487</v>
      </c>
      <c r="P1182" s="4">
        <v>1.0521849999999999</v>
      </c>
      <c r="Q1182" s="4" t="s">
        <v>2934</v>
      </c>
      <c r="R1182" s="4" t="s">
        <v>2934</v>
      </c>
      <c r="S1182" s="3" t="s">
        <v>6006</v>
      </c>
      <c r="T1182" s="4">
        <v>27.26</v>
      </c>
      <c r="U1182" s="4">
        <v>2308.3165281400002</v>
      </c>
      <c r="V1182" s="10" t="s">
        <v>2934</v>
      </c>
      <c r="W1182" s="4">
        <v>2.64123257520176</v>
      </c>
      <c r="X1182" s="4">
        <v>31.68</v>
      </c>
      <c r="Y1182" s="4">
        <v>21.9</v>
      </c>
      <c r="Z1182" s="4">
        <v>20.058866999999999</v>
      </c>
      <c r="AA1182" s="10">
        <v>18.092520076900001</v>
      </c>
      <c r="AB1182" s="10">
        <v>19.2242595204</v>
      </c>
      <c r="AC1182" s="4" t="s">
        <v>2934</v>
      </c>
      <c r="AD1182" s="4" t="s">
        <v>2934</v>
      </c>
      <c r="AE1182" s="4" t="s">
        <v>2934</v>
      </c>
      <c r="AF1182" s="4" t="s">
        <v>2934</v>
      </c>
      <c r="AG1182" s="4" t="s">
        <v>2934</v>
      </c>
      <c r="AH1182" s="4" t="s">
        <v>2934</v>
      </c>
      <c r="AI1182" s="4">
        <v>1.0521849999999999</v>
      </c>
      <c r="AJ1182" s="4">
        <v>1.6678900000000001</v>
      </c>
    </row>
    <row r="1183" spans="1:36" x14ac:dyDescent="0.3">
      <c r="A1183" s="1" t="s">
        <v>2572</v>
      </c>
      <c r="B1183" s="2">
        <v>4914225</v>
      </c>
      <c r="C1183" s="3" t="s">
        <v>2935</v>
      </c>
      <c r="D1183" s="4">
        <v>2315.2708129399998</v>
      </c>
      <c r="E1183" s="3" t="s">
        <v>3006</v>
      </c>
      <c r="F1183" s="3" t="s">
        <v>3007</v>
      </c>
      <c r="G1183" s="3" t="s">
        <v>3008</v>
      </c>
      <c r="H1183" s="3" t="s">
        <v>3009</v>
      </c>
      <c r="I1183" s="3" t="s">
        <v>3696</v>
      </c>
      <c r="J1183" s="4">
        <v>0.459088</v>
      </c>
      <c r="K1183" s="4">
        <v>3.2155369999999999</v>
      </c>
      <c r="L1183" s="4">
        <v>-1.7277960000000001</v>
      </c>
      <c r="M1183" s="4">
        <v>1.9176359999999999</v>
      </c>
      <c r="N1183" s="4">
        <v>24.710366</v>
      </c>
      <c r="O1183" s="4">
        <v>22.297111000000001</v>
      </c>
      <c r="P1183" s="4">
        <v>2.6580309999999998</v>
      </c>
      <c r="Q1183" s="4">
        <v>16.442036000000002</v>
      </c>
      <c r="R1183" s="4">
        <v>28.062301000000001</v>
      </c>
      <c r="S1183" s="3" t="s">
        <v>6310</v>
      </c>
      <c r="T1183" s="4">
        <v>32.42</v>
      </c>
      <c r="U1183" s="4">
        <v>2315.2708129399998</v>
      </c>
      <c r="V1183" s="10">
        <v>2166.9288120000001</v>
      </c>
      <c r="W1183" s="4">
        <v>1.11042566317088</v>
      </c>
      <c r="X1183" s="4">
        <v>34.796115999999998</v>
      </c>
      <c r="Y1183" s="4">
        <v>27.58</v>
      </c>
      <c r="Z1183" s="4">
        <v>24.710366</v>
      </c>
      <c r="AA1183" s="10">
        <v>28.0136409783</v>
      </c>
      <c r="AB1183" s="10">
        <v>28.168653063099999</v>
      </c>
      <c r="AC1183" s="4">
        <v>2.9801489999999999</v>
      </c>
      <c r="AD1183" s="4">
        <v>3.1242756017676001</v>
      </c>
      <c r="AE1183" s="4">
        <v>3.1426736571665002</v>
      </c>
      <c r="AF1183" s="4">
        <v>16.442036000000002</v>
      </c>
      <c r="AG1183" s="4" t="s">
        <v>2934</v>
      </c>
      <c r="AH1183" s="4" t="s">
        <v>2934</v>
      </c>
      <c r="AI1183" s="4">
        <v>2.6580309999999998</v>
      </c>
      <c r="AJ1183" s="4">
        <v>3.7191689999999999</v>
      </c>
    </row>
    <row r="1184" spans="1:36" x14ac:dyDescent="0.3">
      <c r="A1184" s="1" t="s">
        <v>277</v>
      </c>
      <c r="B1184" s="2">
        <v>4094856</v>
      </c>
      <c r="C1184" s="3" t="s">
        <v>2919</v>
      </c>
      <c r="D1184" s="4">
        <v>2315.7353476399999</v>
      </c>
      <c r="E1184" s="3" t="s">
        <v>2945</v>
      </c>
      <c r="F1184" s="3" t="s">
        <v>2990</v>
      </c>
      <c r="G1184" s="3" t="s">
        <v>2990</v>
      </c>
      <c r="H1184" s="3" t="s">
        <v>2991</v>
      </c>
      <c r="I1184" s="3" t="s">
        <v>2992</v>
      </c>
      <c r="J1184" s="4">
        <v>-45.069011000000003</v>
      </c>
      <c r="K1184" s="4">
        <v>-33.649994999999997</v>
      </c>
      <c r="L1184" s="4">
        <v>-3.088015</v>
      </c>
      <c r="M1184" s="4">
        <v>2.5478619999999998</v>
      </c>
      <c r="N1184" s="4">
        <v>10.530673</v>
      </c>
      <c r="O1184" s="4">
        <v>13.209716</v>
      </c>
      <c r="P1184" s="4">
        <v>2.3734799999999998</v>
      </c>
      <c r="Q1184" s="4">
        <v>7.0305939999999998</v>
      </c>
      <c r="R1184" s="4">
        <v>10.806069000000001</v>
      </c>
      <c r="S1184" s="3" t="s">
        <v>4022</v>
      </c>
      <c r="T1184" s="4">
        <v>71.239999999999995</v>
      </c>
      <c r="U1184" s="4">
        <v>2315.7353476399999</v>
      </c>
      <c r="V1184" s="10">
        <v>1810.9053469999999</v>
      </c>
      <c r="W1184" s="4">
        <v>0</v>
      </c>
      <c r="X1184" s="4">
        <v>158.61000000000001</v>
      </c>
      <c r="Y1184" s="4">
        <v>68.23</v>
      </c>
      <c r="Z1184" s="4">
        <v>10.530673</v>
      </c>
      <c r="AA1184" s="10">
        <v>15.141339001</v>
      </c>
      <c r="AB1184" s="10">
        <v>12.1673783091</v>
      </c>
      <c r="AC1184" s="4">
        <v>1.683411</v>
      </c>
      <c r="AD1184" s="4">
        <v>1.9003977369917999</v>
      </c>
      <c r="AE1184" s="4">
        <v>1.7922788914697001</v>
      </c>
      <c r="AF1184" s="4">
        <v>7.0305939999999998</v>
      </c>
      <c r="AG1184" s="4">
        <v>11.054063035258901</v>
      </c>
      <c r="AH1184" s="4">
        <v>8.4350212393385</v>
      </c>
      <c r="AI1184" s="4">
        <v>2.3734799999999998</v>
      </c>
      <c r="AJ1184" s="4">
        <v>2.3734799999999998</v>
      </c>
    </row>
    <row r="1185" spans="1:36" x14ac:dyDescent="0.3">
      <c r="A1185" s="1" t="s">
        <v>471</v>
      </c>
      <c r="B1185" s="2">
        <v>4966222</v>
      </c>
      <c r="C1185" s="3" t="s">
        <v>2935</v>
      </c>
      <c r="D1185" s="4">
        <v>2317.7429767499998</v>
      </c>
      <c r="E1185" s="3" t="s">
        <v>2945</v>
      </c>
      <c r="F1185" s="3" t="s">
        <v>3021</v>
      </c>
      <c r="G1185" s="3" t="s">
        <v>3022</v>
      </c>
      <c r="H1185" s="3" t="s">
        <v>3022</v>
      </c>
      <c r="I1185" s="3" t="s">
        <v>3160</v>
      </c>
      <c r="J1185" s="4">
        <v>-20.004577999999999</v>
      </c>
      <c r="K1185" s="4">
        <v>-9.1263649999999998</v>
      </c>
      <c r="L1185" s="4">
        <v>8.7768440000000005</v>
      </c>
      <c r="M1185" s="4">
        <v>-1.159502</v>
      </c>
      <c r="N1185" s="4" t="s">
        <v>2924</v>
      </c>
      <c r="O1185" s="4">
        <v>44.865212</v>
      </c>
      <c r="P1185" s="4">
        <v>2.9764949999999999</v>
      </c>
      <c r="Q1185" s="4" t="s">
        <v>2924</v>
      </c>
      <c r="R1185" s="4">
        <v>28.529401</v>
      </c>
      <c r="S1185" s="3" t="s">
        <v>4214</v>
      </c>
      <c r="T1185" s="4">
        <v>34.950000000000003</v>
      </c>
      <c r="U1185" s="4">
        <v>2317.7429767499998</v>
      </c>
      <c r="V1185" s="10">
        <v>2039.327976</v>
      </c>
      <c r="W1185" s="4">
        <v>0</v>
      </c>
      <c r="X1185" s="4">
        <v>45.15</v>
      </c>
      <c r="Y1185" s="4">
        <v>26.76</v>
      </c>
      <c r="Z1185" s="4" t="s">
        <v>2924</v>
      </c>
      <c r="AA1185" s="10">
        <v>65.943396226399997</v>
      </c>
      <c r="AB1185" s="10">
        <v>69.117588893700002</v>
      </c>
      <c r="AC1185" s="4">
        <v>2.2910499999999998</v>
      </c>
      <c r="AD1185" s="4">
        <v>2.4408476601852001</v>
      </c>
      <c r="AE1185" s="4">
        <v>2.4590507598607001</v>
      </c>
      <c r="AF1185" s="4" t="s">
        <v>2924</v>
      </c>
      <c r="AG1185" s="4">
        <v>37.123711410019098</v>
      </c>
      <c r="AH1185" s="4">
        <v>41.175877441206602</v>
      </c>
      <c r="AI1185" s="4">
        <v>2.9764949999999999</v>
      </c>
      <c r="AJ1185" s="4">
        <v>3.4984980000000001</v>
      </c>
    </row>
    <row r="1186" spans="1:36" x14ac:dyDescent="0.3">
      <c r="A1186" s="1" t="s">
        <v>2112</v>
      </c>
      <c r="B1186" s="2">
        <v>4972298</v>
      </c>
      <c r="C1186" s="3" t="s">
        <v>2940</v>
      </c>
      <c r="D1186" s="4">
        <v>2321.9387812800001</v>
      </c>
      <c r="E1186" s="3" t="s">
        <v>2920</v>
      </c>
      <c r="F1186" s="3" t="s">
        <v>2921</v>
      </c>
      <c r="G1186" s="3" t="s">
        <v>2941</v>
      </c>
      <c r="H1186" s="3" t="s">
        <v>2941</v>
      </c>
      <c r="I1186" s="3" t="s">
        <v>2942</v>
      </c>
      <c r="J1186" s="4">
        <v>69.908417</v>
      </c>
      <c r="K1186" s="5">
        <v>-12.567325</v>
      </c>
      <c r="L1186" s="4">
        <v>-13.325918</v>
      </c>
      <c r="M1186" s="4">
        <v>-6.097855</v>
      </c>
      <c r="N1186" s="4">
        <v>14.521058999999999</v>
      </c>
      <c r="O1186" s="4">
        <v>10.383794999999999</v>
      </c>
      <c r="P1186" s="4">
        <v>4.3598929999999996</v>
      </c>
      <c r="Q1186" s="4">
        <v>11.490933</v>
      </c>
      <c r="R1186" s="4">
        <v>12.071327</v>
      </c>
      <c r="S1186" s="3" t="s">
        <v>5851</v>
      </c>
      <c r="T1186" s="4">
        <v>38.96</v>
      </c>
      <c r="U1186" s="4">
        <v>2321.9387812800001</v>
      </c>
      <c r="V1186" s="10">
        <v>1749.557781</v>
      </c>
      <c r="W1186" s="4">
        <v>0</v>
      </c>
      <c r="X1186" s="4">
        <v>48.89</v>
      </c>
      <c r="Y1186" s="4">
        <v>21.43</v>
      </c>
      <c r="Z1186" s="4">
        <v>14.521058999999999</v>
      </c>
      <c r="AA1186" s="10" t="s">
        <v>2924</v>
      </c>
      <c r="AB1186" s="10">
        <v>15.7964303959</v>
      </c>
      <c r="AC1186" s="4">
        <v>5.4032879999999999</v>
      </c>
      <c r="AD1186" s="4">
        <v>16.0354241571026</v>
      </c>
      <c r="AE1186" s="4">
        <v>5.4973285059826003</v>
      </c>
      <c r="AF1186" s="4">
        <v>11.490933</v>
      </c>
      <c r="AG1186" s="4" t="s">
        <v>2924</v>
      </c>
      <c r="AH1186" s="4">
        <v>11.3628307809212</v>
      </c>
      <c r="AI1186" s="4">
        <v>4.3598929999999996</v>
      </c>
      <c r="AJ1186" s="4">
        <v>4.3598929999999996</v>
      </c>
    </row>
    <row r="1187" spans="1:36" x14ac:dyDescent="0.3">
      <c r="A1187" s="1" t="s">
        <v>1661</v>
      </c>
      <c r="B1187" s="2">
        <v>4853792</v>
      </c>
      <c r="C1187" s="3" t="s">
        <v>2919</v>
      </c>
      <c r="D1187" s="4">
        <v>2324.5980548799998</v>
      </c>
      <c r="E1187" s="3" t="s">
        <v>2930</v>
      </c>
      <c r="F1187" s="3" t="s">
        <v>2953</v>
      </c>
      <c r="G1187" s="3" t="s">
        <v>2954</v>
      </c>
      <c r="H1187" s="3" t="s">
        <v>3244</v>
      </c>
      <c r="I1187" s="3" t="s">
        <v>3155</v>
      </c>
      <c r="J1187" s="4">
        <v>68.193786000000003</v>
      </c>
      <c r="K1187" s="4">
        <v>35.453774000000003</v>
      </c>
      <c r="L1187" s="4">
        <v>9.5711840000000006</v>
      </c>
      <c r="M1187" s="4">
        <v>5.831677</v>
      </c>
      <c r="N1187" s="4">
        <v>12.709908</v>
      </c>
      <c r="O1187" s="4" t="s">
        <v>2934</v>
      </c>
      <c r="P1187" s="4">
        <v>2.4675530000000001</v>
      </c>
      <c r="Q1187" s="4" t="s">
        <v>2934</v>
      </c>
      <c r="R1187" s="4" t="s">
        <v>2934</v>
      </c>
      <c r="S1187" s="3" t="s">
        <v>5402</v>
      </c>
      <c r="T1187" s="4">
        <v>31.94</v>
      </c>
      <c r="U1187" s="4">
        <v>2324.5980548799998</v>
      </c>
      <c r="V1187" s="10" t="s">
        <v>2934</v>
      </c>
      <c r="W1187" s="4">
        <v>0.87664370695053195</v>
      </c>
      <c r="X1187" s="4">
        <v>32.450000000000003</v>
      </c>
      <c r="Y1187" s="4">
        <v>18.13</v>
      </c>
      <c r="Z1187" s="4">
        <v>12.709908</v>
      </c>
      <c r="AA1187" s="10">
        <v>11.1565196129</v>
      </c>
      <c r="AB1187" s="10" t="s">
        <v>2934</v>
      </c>
      <c r="AC1187" s="4" t="s">
        <v>2934</v>
      </c>
      <c r="AD1187" s="4" t="s">
        <v>2934</v>
      </c>
      <c r="AE1187" s="4" t="s">
        <v>2934</v>
      </c>
      <c r="AF1187" s="4" t="s">
        <v>2934</v>
      </c>
      <c r="AG1187" s="4" t="s">
        <v>2934</v>
      </c>
      <c r="AH1187" s="4" t="s">
        <v>2934</v>
      </c>
      <c r="AI1187" s="4">
        <v>2.4675530000000001</v>
      </c>
      <c r="AJ1187" s="5">
        <v>3.2924440000000001</v>
      </c>
    </row>
    <row r="1188" spans="1:36" x14ac:dyDescent="0.3">
      <c r="A1188" s="1" t="s">
        <v>2266</v>
      </c>
      <c r="B1188" s="2">
        <v>4914320</v>
      </c>
      <c r="C1188" s="3" t="s">
        <v>2970</v>
      </c>
      <c r="D1188" s="4">
        <v>2338.0091235</v>
      </c>
      <c r="E1188" s="3" t="s">
        <v>3006</v>
      </c>
      <c r="F1188" s="3" t="s">
        <v>3007</v>
      </c>
      <c r="G1188" s="3" t="s">
        <v>3008</v>
      </c>
      <c r="H1188" s="3" t="s">
        <v>3009</v>
      </c>
      <c r="I1188" s="3" t="s">
        <v>3356</v>
      </c>
      <c r="J1188" s="4">
        <v>-32.559311999999998</v>
      </c>
      <c r="K1188" s="4">
        <v>-23.631508</v>
      </c>
      <c r="L1188" s="4">
        <v>-8.7954419999999995</v>
      </c>
      <c r="M1188" s="4">
        <v>-2.2051270000000001</v>
      </c>
      <c r="N1188" s="4" t="s">
        <v>2924</v>
      </c>
      <c r="O1188" s="4" t="s">
        <v>2924</v>
      </c>
      <c r="P1188" s="4">
        <v>0.51407400000000003</v>
      </c>
      <c r="Q1188" s="4">
        <v>5.5767420000000003</v>
      </c>
      <c r="R1188" s="4" t="s">
        <v>2924</v>
      </c>
      <c r="S1188" s="3" t="s">
        <v>6005</v>
      </c>
      <c r="T1188" s="4">
        <v>2407.6999999999998</v>
      </c>
      <c r="U1188" s="4">
        <v>2338.0091235</v>
      </c>
      <c r="V1188" s="10">
        <v>2971.0091229999998</v>
      </c>
      <c r="W1188" s="4">
        <v>0.37380072268139702</v>
      </c>
      <c r="X1188" s="4">
        <v>3796</v>
      </c>
      <c r="Y1188" s="4">
        <v>2388</v>
      </c>
      <c r="Z1188" s="4" t="s">
        <v>2924</v>
      </c>
      <c r="AA1188" s="10" t="s">
        <v>2934</v>
      </c>
      <c r="AB1188" s="10" t="s">
        <v>2934</v>
      </c>
      <c r="AC1188" s="4">
        <v>0.33382099999999998</v>
      </c>
      <c r="AD1188" s="4" t="s">
        <v>2934</v>
      </c>
      <c r="AE1188" s="4" t="s">
        <v>2934</v>
      </c>
      <c r="AF1188" s="4">
        <v>5.5767420000000003</v>
      </c>
      <c r="AG1188" s="4" t="s">
        <v>2934</v>
      </c>
      <c r="AH1188" s="4" t="s">
        <v>2934</v>
      </c>
      <c r="AI1188" s="4">
        <v>0.51407400000000003</v>
      </c>
      <c r="AJ1188" s="4">
        <v>0.535381</v>
      </c>
    </row>
    <row r="1189" spans="1:36" x14ac:dyDescent="0.3">
      <c r="A1189" s="1" t="s">
        <v>283</v>
      </c>
      <c r="B1189" s="2">
        <v>4942532</v>
      </c>
      <c r="C1189" s="3" t="s">
        <v>2919</v>
      </c>
      <c r="D1189" s="4">
        <v>2338.4184165000001</v>
      </c>
      <c r="E1189" s="3" t="s">
        <v>2920</v>
      </c>
      <c r="F1189" s="3" t="s">
        <v>2921</v>
      </c>
      <c r="G1189" s="3" t="s">
        <v>2922</v>
      </c>
      <c r="H1189" s="3" t="s">
        <v>2922</v>
      </c>
      <c r="I1189" s="3" t="s">
        <v>3217</v>
      </c>
      <c r="J1189" s="4">
        <v>-21.246545999999999</v>
      </c>
      <c r="K1189" s="4">
        <v>3.8882140000000001</v>
      </c>
      <c r="L1189" s="4">
        <v>8.8940780000000004</v>
      </c>
      <c r="M1189" s="4">
        <v>1.7251639999999999</v>
      </c>
      <c r="N1189" s="4" t="s">
        <v>2924</v>
      </c>
      <c r="O1189" s="4">
        <v>211.11111099999999</v>
      </c>
      <c r="P1189" s="4">
        <v>1.321518</v>
      </c>
      <c r="Q1189" s="4">
        <v>49.075400000000002</v>
      </c>
      <c r="R1189" s="4">
        <v>38.941464000000003</v>
      </c>
      <c r="S1189" s="3" t="s">
        <v>4028</v>
      </c>
      <c r="T1189" s="4">
        <v>51.3</v>
      </c>
      <c r="U1189" s="4">
        <v>2338.4184165000001</v>
      </c>
      <c r="V1189" s="10">
        <v>1897.5494160000001</v>
      </c>
      <c r="W1189" s="4">
        <v>0</v>
      </c>
      <c r="X1189" s="4">
        <v>69.16</v>
      </c>
      <c r="Y1189" s="4">
        <v>38.82</v>
      </c>
      <c r="Z1189" s="4" t="s">
        <v>2924</v>
      </c>
      <c r="AA1189" s="10">
        <v>120.2334356762</v>
      </c>
      <c r="AB1189" s="10">
        <v>120.2334356762</v>
      </c>
      <c r="AC1189" s="4">
        <v>2.8911820000000001</v>
      </c>
      <c r="AD1189" s="4">
        <v>3.1070736096265001</v>
      </c>
      <c r="AE1189" s="4">
        <v>3.1070736096265001</v>
      </c>
      <c r="AF1189" s="4">
        <v>49.075400000000002</v>
      </c>
      <c r="AG1189" s="4">
        <v>29.215001662786801</v>
      </c>
      <c r="AH1189" s="4">
        <v>29.215001662786801</v>
      </c>
      <c r="AI1189" s="4">
        <v>1.321518</v>
      </c>
      <c r="AJ1189" s="4">
        <v>2.8182170000000002</v>
      </c>
    </row>
    <row r="1190" spans="1:36" x14ac:dyDescent="0.3">
      <c r="A1190" s="1" t="s">
        <v>2264</v>
      </c>
      <c r="B1190" s="2">
        <v>4980633</v>
      </c>
      <c r="C1190" s="3" t="s">
        <v>2935</v>
      </c>
      <c r="D1190" s="4">
        <v>2341.5230189099998</v>
      </c>
      <c r="E1190" s="3" t="s">
        <v>3093</v>
      </c>
      <c r="F1190" s="3" t="s">
        <v>3093</v>
      </c>
      <c r="G1190" s="3" t="s">
        <v>3094</v>
      </c>
      <c r="H1190" s="3" t="s">
        <v>3145</v>
      </c>
      <c r="I1190" s="3" t="s">
        <v>3650</v>
      </c>
      <c r="J1190" s="4">
        <v>-18.569078999999999</v>
      </c>
      <c r="K1190" s="4">
        <v>-30.900209</v>
      </c>
      <c r="L1190" s="4">
        <v>-2.3278750000000001</v>
      </c>
      <c r="M1190" s="4">
        <v>4.2535270000000001</v>
      </c>
      <c r="N1190" s="4">
        <v>3.5470700000000002</v>
      </c>
      <c r="O1190" s="4">
        <v>2.842625</v>
      </c>
      <c r="P1190" s="4">
        <v>0.82454799999999995</v>
      </c>
      <c r="Q1190" s="4">
        <v>3.3650229999999999</v>
      </c>
      <c r="R1190" s="4">
        <v>4.5444829999999996</v>
      </c>
      <c r="S1190" s="3" t="s">
        <v>6003</v>
      </c>
      <c r="T1190" s="4">
        <v>49.51</v>
      </c>
      <c r="U1190" s="4">
        <v>2341.5230189099998</v>
      </c>
      <c r="V1190" s="10">
        <v>2953.8980179999999</v>
      </c>
      <c r="W1190" s="4">
        <v>3.2316703696223001</v>
      </c>
      <c r="X1190" s="4">
        <v>84.67</v>
      </c>
      <c r="Y1190" s="4">
        <v>45.935000000000002</v>
      </c>
      <c r="Z1190" s="4">
        <v>3.5470700000000002</v>
      </c>
      <c r="AA1190" s="10">
        <v>6.6339724779000004</v>
      </c>
      <c r="AB1190" s="10">
        <v>4.5911161761999999</v>
      </c>
      <c r="AC1190" s="4">
        <v>2.1462680000000001</v>
      </c>
      <c r="AD1190" s="4">
        <v>2.9268733185875</v>
      </c>
      <c r="AE1190" s="4">
        <v>2.3266566154361001</v>
      </c>
      <c r="AF1190" s="4">
        <v>3.3650229999999999</v>
      </c>
      <c r="AG1190" s="4">
        <v>4.9779884390062996</v>
      </c>
      <c r="AH1190" s="4">
        <v>3.4409545341721</v>
      </c>
      <c r="AI1190" s="4">
        <v>0.82454799999999995</v>
      </c>
      <c r="AJ1190" s="4">
        <v>0.82694500000000004</v>
      </c>
    </row>
    <row r="1191" spans="1:36" x14ac:dyDescent="0.3">
      <c r="A1191" s="1" t="s">
        <v>1623</v>
      </c>
      <c r="B1191" s="2">
        <v>19913030</v>
      </c>
      <c r="C1191" s="3" t="s">
        <v>2940</v>
      </c>
      <c r="D1191" s="4">
        <v>2341.96126594</v>
      </c>
      <c r="E1191" s="3" t="s">
        <v>2920</v>
      </c>
      <c r="F1191" s="3" t="s">
        <v>2921</v>
      </c>
      <c r="G1191" s="3" t="s">
        <v>3109</v>
      </c>
      <c r="H1191" s="3" t="s">
        <v>3109</v>
      </c>
      <c r="I1191" s="3" t="s">
        <v>3048</v>
      </c>
      <c r="J1191" s="4">
        <v>1399.5</v>
      </c>
      <c r="K1191" s="4">
        <v>68.767585999999994</v>
      </c>
      <c r="L1191" s="4">
        <v>0.68826600000000004</v>
      </c>
      <c r="M1191" s="4">
        <v>0.30100300000000002</v>
      </c>
      <c r="N1191" s="4" t="s">
        <v>2924</v>
      </c>
      <c r="O1191" s="4" t="s">
        <v>2924</v>
      </c>
      <c r="P1191" s="4">
        <v>8.5065950000000008</v>
      </c>
      <c r="Q1191" s="4" t="s">
        <v>2924</v>
      </c>
      <c r="R1191" s="4" t="s">
        <v>2924</v>
      </c>
      <c r="S1191" s="3" t="s">
        <v>5364</v>
      </c>
      <c r="T1191" s="4">
        <v>59.98</v>
      </c>
      <c r="U1191" s="4">
        <v>2341.96126594</v>
      </c>
      <c r="V1191" s="10">
        <v>2057.2492649999999</v>
      </c>
      <c r="W1191" s="4">
        <v>0</v>
      </c>
      <c r="X1191" s="4">
        <v>60.03</v>
      </c>
      <c r="Y1191" s="5">
        <v>3.65</v>
      </c>
      <c r="Z1191" s="4" t="s">
        <v>2924</v>
      </c>
      <c r="AA1191" s="10" t="s">
        <v>2924</v>
      </c>
      <c r="AB1191" s="10" t="s">
        <v>2924</v>
      </c>
      <c r="AC1191" s="4" t="s">
        <v>2934</v>
      </c>
      <c r="AD1191" s="4" t="s">
        <v>2934</v>
      </c>
      <c r="AE1191" s="4" t="s">
        <v>2934</v>
      </c>
      <c r="AF1191" s="4" t="s">
        <v>2924</v>
      </c>
      <c r="AG1191" s="4" t="s">
        <v>2924</v>
      </c>
      <c r="AH1191" s="4" t="s">
        <v>2934</v>
      </c>
      <c r="AI1191" s="4">
        <v>8.5065950000000008</v>
      </c>
      <c r="AJ1191" s="4">
        <v>8.5065950000000008</v>
      </c>
    </row>
    <row r="1192" spans="1:36" x14ac:dyDescent="0.3">
      <c r="A1192" s="1" t="s">
        <v>1885</v>
      </c>
      <c r="B1192" s="2">
        <v>5721226</v>
      </c>
      <c r="C1192" s="3" t="s">
        <v>2935</v>
      </c>
      <c r="D1192" s="4">
        <v>2347.9960860000001</v>
      </c>
      <c r="E1192" s="3" t="s">
        <v>2930</v>
      </c>
      <c r="F1192" s="3" t="s">
        <v>2953</v>
      </c>
      <c r="G1192" s="3" t="s">
        <v>2954</v>
      </c>
      <c r="H1192" s="3" t="s">
        <v>2955</v>
      </c>
      <c r="I1192" s="3" t="s">
        <v>2971</v>
      </c>
      <c r="J1192" s="4">
        <v>2.538071</v>
      </c>
      <c r="K1192" s="4">
        <v>-6.8408920000000002</v>
      </c>
      <c r="L1192" s="4">
        <v>-6.4092659999999997</v>
      </c>
      <c r="M1192" s="4">
        <v>-1.222494</v>
      </c>
      <c r="N1192" s="4">
        <v>23.085713999999999</v>
      </c>
      <c r="O1192" s="4">
        <v>15.518566</v>
      </c>
      <c r="P1192" s="4">
        <v>0.895258</v>
      </c>
      <c r="Q1192" s="4" t="s">
        <v>2934</v>
      </c>
      <c r="R1192" s="4">
        <v>28.261607999999999</v>
      </c>
      <c r="S1192" s="3" t="s">
        <v>5625</v>
      </c>
      <c r="T1192" s="4">
        <v>12.12</v>
      </c>
      <c r="U1192" s="4">
        <v>2347.9960860000001</v>
      </c>
      <c r="V1192" s="10">
        <v>4034.7877859999999</v>
      </c>
      <c r="W1192" s="4">
        <v>7.8712871287128703</v>
      </c>
      <c r="X1192" s="4">
        <v>13.24</v>
      </c>
      <c r="Y1192" s="5">
        <v>11.39</v>
      </c>
      <c r="Z1192" s="4">
        <v>23.085713999999999</v>
      </c>
      <c r="AA1192" s="10" t="s">
        <v>2934</v>
      </c>
      <c r="AB1192" s="10" t="s">
        <v>2934</v>
      </c>
      <c r="AC1192" s="4">
        <v>19.546503000000001</v>
      </c>
      <c r="AD1192" s="4" t="s">
        <v>2934</v>
      </c>
      <c r="AE1192" s="4" t="s">
        <v>2934</v>
      </c>
      <c r="AF1192" s="4" t="s">
        <v>2934</v>
      </c>
      <c r="AG1192" s="4" t="s">
        <v>2934</v>
      </c>
      <c r="AH1192" s="4" t="s">
        <v>2934</v>
      </c>
      <c r="AI1192" s="4">
        <v>0.895258</v>
      </c>
      <c r="AJ1192" s="4">
        <v>0.895258</v>
      </c>
    </row>
    <row r="1193" spans="1:36" x14ac:dyDescent="0.3">
      <c r="A1193" s="1" t="s">
        <v>656</v>
      </c>
      <c r="B1193" s="2">
        <v>4056502</v>
      </c>
      <c r="C1193" s="3" t="s">
        <v>2935</v>
      </c>
      <c r="D1193" s="4">
        <v>2352.07002096</v>
      </c>
      <c r="E1193" s="3" t="s">
        <v>2936</v>
      </c>
      <c r="F1193" s="3" t="s">
        <v>2966</v>
      </c>
      <c r="G1193" s="3" t="s">
        <v>2967</v>
      </c>
      <c r="H1193" s="3" t="s">
        <v>3361</v>
      </c>
      <c r="I1193" s="3" t="s">
        <v>3362</v>
      </c>
      <c r="J1193" s="4">
        <v>46.799725000000002</v>
      </c>
      <c r="K1193" s="4">
        <v>69.017432999999997</v>
      </c>
      <c r="L1193" s="4">
        <v>-5.1578480000000004</v>
      </c>
      <c r="M1193" s="4">
        <v>2.3021579999999999</v>
      </c>
      <c r="N1193" s="4">
        <v>31.788376</v>
      </c>
      <c r="O1193" s="4">
        <v>13.440454000000001</v>
      </c>
      <c r="P1193" s="4">
        <v>1.593337</v>
      </c>
      <c r="Q1193" s="4">
        <v>8.9315329999999999</v>
      </c>
      <c r="R1193" s="4">
        <v>17.66178</v>
      </c>
      <c r="S1193" s="3" t="s">
        <v>4399</v>
      </c>
      <c r="T1193" s="4">
        <v>21.33</v>
      </c>
      <c r="U1193" s="4">
        <v>2352.07002096</v>
      </c>
      <c r="V1193" s="10">
        <v>3267.6280200000001</v>
      </c>
      <c r="W1193" s="4">
        <v>0</v>
      </c>
      <c r="X1193" s="4">
        <v>24.99</v>
      </c>
      <c r="Y1193" s="4">
        <v>10.74</v>
      </c>
      <c r="Z1193" s="4">
        <v>31.788376</v>
      </c>
      <c r="AA1193" s="10">
        <v>29.1194539249</v>
      </c>
      <c r="AB1193" s="10">
        <v>39.354243542399999</v>
      </c>
      <c r="AC1193" s="4">
        <v>1.65567</v>
      </c>
      <c r="AD1193" s="4">
        <v>1.6766616001914001</v>
      </c>
      <c r="AE1193" s="4">
        <v>1.6778255554938</v>
      </c>
      <c r="AF1193" s="4">
        <v>8.9315329999999999</v>
      </c>
      <c r="AG1193" s="4">
        <v>10.1467314210302</v>
      </c>
      <c r="AH1193" s="4">
        <v>10.114585233129301</v>
      </c>
      <c r="AI1193" s="4">
        <v>1.593337</v>
      </c>
      <c r="AJ1193" s="4">
        <v>1.5985910000000001</v>
      </c>
    </row>
    <row r="1194" spans="1:36" x14ac:dyDescent="0.3">
      <c r="A1194" s="1" t="s">
        <v>215</v>
      </c>
      <c r="B1194" s="2">
        <v>4811510</v>
      </c>
      <c r="C1194" s="3" t="s">
        <v>2919</v>
      </c>
      <c r="D1194" s="4">
        <v>2359.2770203199998</v>
      </c>
      <c r="E1194" s="3" t="s">
        <v>2920</v>
      </c>
      <c r="F1194" s="3" t="s">
        <v>2921</v>
      </c>
      <c r="G1194" s="3" t="s">
        <v>2941</v>
      </c>
      <c r="H1194" s="3" t="s">
        <v>2941</v>
      </c>
      <c r="I1194" s="3" t="s">
        <v>3048</v>
      </c>
      <c r="J1194" s="4">
        <v>-38.039216000000003</v>
      </c>
      <c r="K1194" s="4">
        <v>-3.6095579999999998</v>
      </c>
      <c r="L1194" s="4">
        <v>-27.49522</v>
      </c>
      <c r="M1194" s="4">
        <v>-2.5192800000000002</v>
      </c>
      <c r="N1194" s="4" t="s">
        <v>2924</v>
      </c>
      <c r="O1194" s="4" t="s">
        <v>2924</v>
      </c>
      <c r="P1194" s="4">
        <v>12.716298</v>
      </c>
      <c r="Q1194" s="4" t="s">
        <v>2924</v>
      </c>
      <c r="R1194" s="4" t="s">
        <v>2924</v>
      </c>
      <c r="S1194" s="3" t="s">
        <v>3962</v>
      </c>
      <c r="T1194" s="4">
        <v>18.96</v>
      </c>
      <c r="U1194" s="4">
        <v>2359.2770203199998</v>
      </c>
      <c r="V1194" s="10">
        <v>2539.3480199999999</v>
      </c>
      <c r="W1194" s="4">
        <v>0</v>
      </c>
      <c r="X1194" s="4">
        <v>39.83</v>
      </c>
      <c r="Y1194" s="4">
        <v>17.05</v>
      </c>
      <c r="Z1194" s="4" t="s">
        <v>2924</v>
      </c>
      <c r="AA1194" s="10" t="s">
        <v>2924</v>
      </c>
      <c r="AB1194" s="10" t="s">
        <v>2924</v>
      </c>
      <c r="AC1194" s="4" t="s">
        <v>2924</v>
      </c>
      <c r="AD1194" s="4">
        <v>9.2105247179468002</v>
      </c>
      <c r="AE1194" s="4">
        <v>9.2105247179468002</v>
      </c>
      <c r="AF1194" s="4" t="s">
        <v>2924</v>
      </c>
      <c r="AG1194" s="4" t="s">
        <v>2924</v>
      </c>
      <c r="AH1194" s="4" t="s">
        <v>2924</v>
      </c>
      <c r="AI1194" s="4">
        <v>12.716298</v>
      </c>
      <c r="AJ1194" s="4">
        <v>13.333333</v>
      </c>
    </row>
    <row r="1195" spans="1:36" x14ac:dyDescent="0.3">
      <c r="A1195" s="1" t="s">
        <v>987</v>
      </c>
      <c r="B1195" s="2">
        <v>100283</v>
      </c>
      <c r="C1195" s="3" t="s">
        <v>2919</v>
      </c>
      <c r="D1195" s="4">
        <v>2361.5108894999998</v>
      </c>
      <c r="E1195" s="3" t="s">
        <v>2930</v>
      </c>
      <c r="F1195" s="3" t="s">
        <v>2931</v>
      </c>
      <c r="G1195" s="3" t="s">
        <v>2931</v>
      </c>
      <c r="H1195" s="3" t="s">
        <v>2932</v>
      </c>
      <c r="I1195" s="3" t="s">
        <v>2933</v>
      </c>
      <c r="J1195" s="4">
        <v>8.5490829999999995</v>
      </c>
      <c r="K1195" s="4">
        <v>9.7627489999999995</v>
      </c>
      <c r="L1195" s="4">
        <v>-8.4394899999999993</v>
      </c>
      <c r="M1195" s="4">
        <v>-1.565175</v>
      </c>
      <c r="N1195" s="4">
        <v>13.283828382838299</v>
      </c>
      <c r="O1195" s="4">
        <v>8.9964239999999993</v>
      </c>
      <c r="P1195" s="4">
        <v>1.0272049999999999</v>
      </c>
      <c r="Q1195" s="4" t="s">
        <v>2934</v>
      </c>
      <c r="R1195" s="4" t="s">
        <v>2934</v>
      </c>
      <c r="S1195" s="3" t="s">
        <v>4729</v>
      </c>
      <c r="T1195" s="4">
        <v>40.25</v>
      </c>
      <c r="U1195" s="4">
        <v>2361.5108894999998</v>
      </c>
      <c r="V1195" s="10" t="s">
        <v>2934</v>
      </c>
      <c r="W1195" s="4">
        <v>3.47826086956522</v>
      </c>
      <c r="X1195" s="4">
        <v>46.13</v>
      </c>
      <c r="Y1195" s="4">
        <v>30.55</v>
      </c>
      <c r="Z1195" s="4">
        <v>13.372093</v>
      </c>
      <c r="AA1195" s="10">
        <v>11.3485775509</v>
      </c>
      <c r="AB1195" s="10">
        <v>11.9200277196</v>
      </c>
      <c r="AC1195" s="4" t="s">
        <v>2934</v>
      </c>
      <c r="AD1195" s="4" t="s">
        <v>2934</v>
      </c>
      <c r="AE1195" s="4" t="s">
        <v>2934</v>
      </c>
      <c r="AF1195" s="4" t="s">
        <v>2934</v>
      </c>
      <c r="AG1195" s="4" t="s">
        <v>2934</v>
      </c>
      <c r="AH1195" s="4" t="s">
        <v>2934</v>
      </c>
      <c r="AI1195" s="4">
        <v>1.0272049999999999</v>
      </c>
      <c r="AJ1195" s="4">
        <v>1.5153799999999999</v>
      </c>
    </row>
    <row r="1196" spans="1:36" x14ac:dyDescent="0.3">
      <c r="A1196" s="1" t="s">
        <v>1739</v>
      </c>
      <c r="B1196" s="2">
        <v>7310690</v>
      </c>
      <c r="C1196" s="3" t="s">
        <v>2935</v>
      </c>
      <c r="D1196" s="4">
        <v>2362.0922507800001</v>
      </c>
      <c r="E1196" s="3" t="s">
        <v>2925</v>
      </c>
      <c r="F1196" s="3" t="s">
        <v>2980</v>
      </c>
      <c r="G1196" s="3" t="s">
        <v>3016</v>
      </c>
      <c r="H1196" s="3" t="s">
        <v>3017</v>
      </c>
      <c r="I1196" s="3" t="s">
        <v>3583</v>
      </c>
      <c r="J1196" s="4">
        <v>-15.162037</v>
      </c>
      <c r="K1196" s="4">
        <v>9.5665169999999993</v>
      </c>
      <c r="L1196" s="4">
        <v>-9.3943139999999996</v>
      </c>
      <c r="M1196" s="4">
        <v>3.677511</v>
      </c>
      <c r="N1196" s="4">
        <v>33.318182</v>
      </c>
      <c r="O1196" s="4" t="s">
        <v>2924</v>
      </c>
      <c r="P1196" s="4">
        <v>2.411978</v>
      </c>
      <c r="Q1196" s="4">
        <v>10.526320999999999</v>
      </c>
      <c r="R1196" s="4" t="s">
        <v>2924</v>
      </c>
      <c r="S1196" s="3" t="s">
        <v>5480</v>
      </c>
      <c r="T1196" s="4">
        <v>7.33</v>
      </c>
      <c r="U1196" s="4">
        <v>2362.0922507800001</v>
      </c>
      <c r="V1196" s="10">
        <v>4173.6022499999999</v>
      </c>
      <c r="W1196" s="4">
        <v>0</v>
      </c>
      <c r="X1196" s="4">
        <v>9.4499999999999993</v>
      </c>
      <c r="Y1196" s="4">
        <v>5.84</v>
      </c>
      <c r="Z1196" s="4">
        <v>33.318182</v>
      </c>
      <c r="AA1196" s="10">
        <v>19.4429708222</v>
      </c>
      <c r="AB1196" s="10">
        <v>20.8209061212</v>
      </c>
      <c r="AC1196" s="4">
        <v>4.2863550000000004</v>
      </c>
      <c r="AD1196" s="4">
        <v>3.9609074607205002</v>
      </c>
      <c r="AE1196" s="4">
        <v>4.2085273454554004</v>
      </c>
      <c r="AF1196" s="4">
        <v>10.526320999999999</v>
      </c>
      <c r="AG1196" s="4">
        <v>12.392846888027099</v>
      </c>
      <c r="AH1196" s="4">
        <v>13.197896591108099</v>
      </c>
      <c r="AI1196" s="4">
        <v>2.411978</v>
      </c>
      <c r="AJ1196" s="4" t="s">
        <v>2924</v>
      </c>
    </row>
    <row r="1197" spans="1:36" x14ac:dyDescent="0.3">
      <c r="A1197" s="1" t="s">
        <v>2752</v>
      </c>
      <c r="B1197" s="2">
        <v>8894628</v>
      </c>
      <c r="C1197" s="3" t="s">
        <v>2940</v>
      </c>
      <c r="D1197" s="4">
        <v>2362.5365000000002</v>
      </c>
      <c r="E1197" s="3" t="s">
        <v>2930</v>
      </c>
      <c r="F1197" s="3" t="s">
        <v>2953</v>
      </c>
      <c r="G1197" s="3" t="s">
        <v>2954</v>
      </c>
      <c r="H1197" s="3" t="s">
        <v>2955</v>
      </c>
      <c r="I1197" s="3"/>
      <c r="J1197" s="4">
        <v>-2.3022809999999998</v>
      </c>
      <c r="K1197" s="4">
        <v>-4.6797009999999997</v>
      </c>
      <c r="L1197" s="4">
        <v>-2.0726499999999999</v>
      </c>
      <c r="M1197" s="4">
        <v>-0.32622899999999999</v>
      </c>
      <c r="N1197" s="4" t="s">
        <v>2934</v>
      </c>
      <c r="O1197" s="4" t="s">
        <v>2934</v>
      </c>
      <c r="P1197" s="4" t="s">
        <v>2934</v>
      </c>
      <c r="Q1197" s="4" t="s">
        <v>2934</v>
      </c>
      <c r="R1197" s="4" t="s">
        <v>2934</v>
      </c>
      <c r="S1197" s="3" t="s">
        <v>6490</v>
      </c>
      <c r="T1197" s="4">
        <v>45.83</v>
      </c>
      <c r="U1197" s="4">
        <v>2362.5365000000002</v>
      </c>
      <c r="V1197" s="10" t="s">
        <v>2934</v>
      </c>
      <c r="W1197" s="4">
        <v>7.4442417630373097</v>
      </c>
      <c r="X1197" s="4">
        <v>48.31</v>
      </c>
      <c r="Y1197" s="4">
        <v>44.999200000000002</v>
      </c>
      <c r="Z1197" s="4" t="s">
        <v>2934</v>
      </c>
      <c r="AA1197" s="10" t="s">
        <v>2934</v>
      </c>
      <c r="AB1197" s="10" t="s">
        <v>2934</v>
      </c>
      <c r="AC1197" s="4" t="s">
        <v>2934</v>
      </c>
      <c r="AD1197" s="4" t="s">
        <v>2934</v>
      </c>
      <c r="AE1197" s="4" t="s">
        <v>2934</v>
      </c>
      <c r="AF1197" s="4" t="s">
        <v>2934</v>
      </c>
      <c r="AG1197" s="4" t="s">
        <v>2934</v>
      </c>
      <c r="AH1197" s="4" t="s">
        <v>2934</v>
      </c>
      <c r="AI1197" s="4" t="s">
        <v>2934</v>
      </c>
      <c r="AJ1197" s="4" t="s">
        <v>2934</v>
      </c>
    </row>
    <row r="1198" spans="1:36" x14ac:dyDescent="0.3">
      <c r="A1198" s="1" t="s">
        <v>2355</v>
      </c>
      <c r="B1198" s="2">
        <v>4281626</v>
      </c>
      <c r="C1198" s="3" t="s">
        <v>2935</v>
      </c>
      <c r="D1198" s="4">
        <v>2363.3398017499999</v>
      </c>
      <c r="E1198" s="3" t="s">
        <v>3006</v>
      </c>
      <c r="F1198" s="3" t="s">
        <v>3235</v>
      </c>
      <c r="G1198" s="3" t="s">
        <v>3326</v>
      </c>
      <c r="H1198" s="3" t="s">
        <v>3326</v>
      </c>
      <c r="I1198" s="3" t="s">
        <v>3664</v>
      </c>
      <c r="J1198" s="4">
        <v>5.6161459999999996</v>
      </c>
      <c r="K1198" s="4">
        <v>-10.171659999999999</v>
      </c>
      <c r="L1198" s="4">
        <v>-8.1543659999999996</v>
      </c>
      <c r="M1198" s="4">
        <v>-1.381248</v>
      </c>
      <c r="N1198" s="4">
        <v>25.843558000000002</v>
      </c>
      <c r="O1198" s="4">
        <v>21.525293999999999</v>
      </c>
      <c r="P1198" s="4">
        <v>1.101869</v>
      </c>
      <c r="Q1198" s="4">
        <v>8.0431270000000001</v>
      </c>
      <c r="R1198" s="4" t="s">
        <v>2924</v>
      </c>
      <c r="S1198" s="3" t="s">
        <v>6094</v>
      </c>
      <c r="T1198" s="4">
        <v>84.25</v>
      </c>
      <c r="U1198" s="4">
        <v>2363.3398017499999</v>
      </c>
      <c r="V1198" s="10">
        <v>2674.3398010000001</v>
      </c>
      <c r="W1198" s="4">
        <v>2.2314540059347201</v>
      </c>
      <c r="X1198" s="4">
        <v>96.74</v>
      </c>
      <c r="Y1198" s="4">
        <v>75.5</v>
      </c>
      <c r="Z1198" s="4">
        <v>20.568847999999999</v>
      </c>
      <c r="AA1198" s="10">
        <v>15.6844274578</v>
      </c>
      <c r="AB1198" s="10">
        <v>15.6844274578</v>
      </c>
      <c r="AC1198" s="4">
        <v>0.90230399999999999</v>
      </c>
      <c r="AD1198" s="4">
        <v>0.88786578730080001</v>
      </c>
      <c r="AE1198" s="4">
        <v>0.88786578730080001</v>
      </c>
      <c r="AF1198" s="4">
        <v>8.0431270000000001</v>
      </c>
      <c r="AG1198" s="4">
        <v>7.8588902523471003</v>
      </c>
      <c r="AH1198" s="4">
        <v>7.8588902523471003</v>
      </c>
      <c r="AI1198" s="4">
        <v>1.101869</v>
      </c>
      <c r="AJ1198" s="4">
        <v>8.2598040000000008</v>
      </c>
    </row>
    <row r="1199" spans="1:36" x14ac:dyDescent="0.3">
      <c r="A1199" s="1" t="s">
        <v>2137</v>
      </c>
      <c r="B1199" s="2">
        <v>4914307</v>
      </c>
      <c r="C1199" s="3" t="s">
        <v>2956</v>
      </c>
      <c r="D1199" s="4">
        <v>2366.1283270499998</v>
      </c>
      <c r="E1199" s="3" t="s">
        <v>2945</v>
      </c>
      <c r="F1199" s="3" t="s">
        <v>2946</v>
      </c>
      <c r="G1199" s="3" t="s">
        <v>2947</v>
      </c>
      <c r="H1199" s="3" t="s">
        <v>2989</v>
      </c>
      <c r="I1199" s="3" t="s">
        <v>2949</v>
      </c>
      <c r="J1199" s="4">
        <v>1909.6374989999999</v>
      </c>
      <c r="K1199" s="4">
        <v>2649.4755770000002</v>
      </c>
      <c r="L1199" s="4">
        <v>171.85185200000001</v>
      </c>
      <c r="M1199" s="4">
        <v>4.1430189999999998</v>
      </c>
      <c r="N1199" s="4" t="s">
        <v>2924</v>
      </c>
      <c r="O1199" s="4" t="s">
        <v>2924</v>
      </c>
      <c r="P1199" s="4">
        <v>28.671875</v>
      </c>
      <c r="Q1199" s="4" t="s">
        <v>2924</v>
      </c>
      <c r="R1199" s="4" t="s">
        <v>2924</v>
      </c>
      <c r="S1199" s="3" t="s">
        <v>5876</v>
      </c>
      <c r="T1199" s="5">
        <v>18.350000000000001</v>
      </c>
      <c r="U1199" s="4">
        <v>2366.1283270499998</v>
      </c>
      <c r="V1199" s="10">
        <v>2370.8753270000002</v>
      </c>
      <c r="W1199" s="4">
        <v>0</v>
      </c>
      <c r="X1199" s="5">
        <v>27.15</v>
      </c>
      <c r="Y1199" s="4">
        <v>0.35489999999999999</v>
      </c>
      <c r="Z1199" s="4" t="s">
        <v>2924</v>
      </c>
      <c r="AA1199" s="10" t="s">
        <v>2924</v>
      </c>
      <c r="AB1199" s="10" t="s">
        <v>2924</v>
      </c>
      <c r="AC1199" s="4" t="s">
        <v>2924</v>
      </c>
      <c r="AD1199" s="4" t="s">
        <v>2924</v>
      </c>
      <c r="AE1199" s="4" t="s">
        <v>2924</v>
      </c>
      <c r="AF1199" s="4" t="s">
        <v>2924</v>
      </c>
      <c r="AG1199" s="4" t="s">
        <v>2924</v>
      </c>
      <c r="AH1199" s="4" t="s">
        <v>2924</v>
      </c>
      <c r="AI1199" s="4">
        <v>28.671875</v>
      </c>
      <c r="AJ1199" s="4" t="s">
        <v>2924</v>
      </c>
    </row>
    <row r="1200" spans="1:36" x14ac:dyDescent="0.3">
      <c r="A1200" s="1" t="s">
        <v>2889</v>
      </c>
      <c r="B1200" s="2">
        <v>4154619</v>
      </c>
      <c r="C1200" s="3" t="s">
        <v>2919</v>
      </c>
      <c r="D1200" s="4">
        <v>2366.1591430399999</v>
      </c>
      <c r="E1200" s="3" t="s">
        <v>3102</v>
      </c>
      <c r="F1200" s="3" t="s">
        <v>3103</v>
      </c>
      <c r="G1200" s="3" t="s">
        <v>3104</v>
      </c>
      <c r="H1200" s="3" t="s">
        <v>3104</v>
      </c>
      <c r="I1200" s="3" t="s">
        <v>3205</v>
      </c>
      <c r="J1200" s="4">
        <v>-17.606787000000001</v>
      </c>
      <c r="K1200" s="4">
        <v>13.326510000000001</v>
      </c>
      <c r="L1200" s="4">
        <v>-4.0720850000000004</v>
      </c>
      <c r="M1200" s="4">
        <v>-1.442051</v>
      </c>
      <c r="N1200" s="4">
        <v>40.232557999999997</v>
      </c>
      <c r="O1200" s="4">
        <v>11.468821</v>
      </c>
      <c r="P1200" s="4">
        <v>1.3502769999999999</v>
      </c>
      <c r="Q1200" s="4">
        <v>6.5024480000000002</v>
      </c>
      <c r="R1200" s="4">
        <v>8.8295980000000007</v>
      </c>
      <c r="S1200" s="3" t="s">
        <v>6627</v>
      </c>
      <c r="T1200" s="4">
        <v>55.36</v>
      </c>
      <c r="U1200" s="4">
        <v>2366.1591430399999</v>
      </c>
      <c r="V1200" s="10">
        <v>2867.9891429999998</v>
      </c>
      <c r="W1200" s="4">
        <v>0</v>
      </c>
      <c r="X1200" s="4">
        <v>70.900000000000006</v>
      </c>
      <c r="Y1200" s="4">
        <v>37.76</v>
      </c>
      <c r="Z1200" s="4">
        <v>40.232557999999997</v>
      </c>
      <c r="AA1200" s="10">
        <v>7.7396264399000003</v>
      </c>
      <c r="AB1200" s="10">
        <v>8.2387695421</v>
      </c>
      <c r="AC1200" s="4">
        <v>2.0801370000000001</v>
      </c>
      <c r="AD1200" s="4">
        <v>1.9516262579378001</v>
      </c>
      <c r="AE1200" s="4">
        <v>2.0293147677876999</v>
      </c>
      <c r="AF1200" s="4">
        <v>6.5024480000000002</v>
      </c>
      <c r="AG1200" s="4">
        <v>5.4109194635925002</v>
      </c>
      <c r="AH1200" s="4">
        <v>5.6731525466052997</v>
      </c>
      <c r="AI1200" s="4">
        <v>1.3502769999999999</v>
      </c>
      <c r="AJ1200" s="4" t="s">
        <v>2924</v>
      </c>
    </row>
    <row r="1201" spans="1:36" x14ac:dyDescent="0.3">
      <c r="A1201" s="1" t="s">
        <v>835</v>
      </c>
      <c r="B1201" s="2">
        <v>5724621</v>
      </c>
      <c r="C1201" s="3" t="s">
        <v>2935</v>
      </c>
      <c r="D1201" s="4">
        <v>2366.18317536</v>
      </c>
      <c r="E1201" s="3" t="s">
        <v>2930</v>
      </c>
      <c r="F1201" s="3" t="s">
        <v>2953</v>
      </c>
      <c r="G1201" s="3" t="s">
        <v>2954</v>
      </c>
      <c r="H1201" s="3" t="s">
        <v>2955</v>
      </c>
      <c r="I1201" s="3" t="s">
        <v>3001</v>
      </c>
      <c r="J1201" s="4">
        <v>23.379819999999999</v>
      </c>
      <c r="K1201" s="4">
        <v>3.7957209999999999</v>
      </c>
      <c r="L1201" s="4">
        <v>0.53475899999999998</v>
      </c>
      <c r="M1201" s="4">
        <v>0.66934400000000005</v>
      </c>
      <c r="N1201" s="4" t="s">
        <v>2934</v>
      </c>
      <c r="O1201" s="4" t="s">
        <v>2934</v>
      </c>
      <c r="P1201" s="4" t="s">
        <v>2934</v>
      </c>
      <c r="Q1201" s="4" t="s">
        <v>2934</v>
      </c>
      <c r="R1201" s="4" t="s">
        <v>2934</v>
      </c>
      <c r="S1201" s="3" t="s">
        <v>4578</v>
      </c>
      <c r="T1201" s="4">
        <v>15.04</v>
      </c>
      <c r="U1201" s="4">
        <v>2366.18317536</v>
      </c>
      <c r="V1201" s="10">
        <v>2366.1805250000002</v>
      </c>
      <c r="W1201" s="4">
        <v>7.9148936170212796</v>
      </c>
      <c r="X1201" s="4">
        <v>15.35</v>
      </c>
      <c r="Y1201" s="5">
        <v>11.805</v>
      </c>
      <c r="Z1201" s="4" t="s">
        <v>2934</v>
      </c>
      <c r="AA1201" s="10" t="s">
        <v>2934</v>
      </c>
      <c r="AB1201" s="10" t="s">
        <v>2934</v>
      </c>
      <c r="AC1201" s="4" t="s">
        <v>2934</v>
      </c>
      <c r="AD1201" s="4" t="s">
        <v>2934</v>
      </c>
      <c r="AE1201" s="4" t="s">
        <v>2934</v>
      </c>
      <c r="AF1201" s="4" t="s">
        <v>2934</v>
      </c>
      <c r="AG1201" s="4" t="s">
        <v>2934</v>
      </c>
      <c r="AH1201" s="4" t="s">
        <v>2934</v>
      </c>
      <c r="AI1201" s="4" t="s">
        <v>2934</v>
      </c>
      <c r="AJ1201" s="4" t="s">
        <v>2934</v>
      </c>
    </row>
    <row r="1202" spans="1:36" x14ac:dyDescent="0.3">
      <c r="A1202" s="1" t="s">
        <v>2772</v>
      </c>
      <c r="B1202" s="2">
        <v>4165163</v>
      </c>
      <c r="C1202" s="3" t="s">
        <v>2935</v>
      </c>
      <c r="D1202" s="4">
        <v>2374.4526099999998</v>
      </c>
      <c r="E1202" s="3" t="s">
        <v>2945</v>
      </c>
      <c r="F1202" s="3" t="s">
        <v>3021</v>
      </c>
      <c r="G1202" s="3" t="s">
        <v>3027</v>
      </c>
      <c r="H1202" s="3" t="s">
        <v>3140</v>
      </c>
      <c r="I1202" s="3" t="s">
        <v>3233</v>
      </c>
      <c r="J1202" s="4">
        <v>-27.075510999999999</v>
      </c>
      <c r="K1202" s="4">
        <v>-8.3377029999999994</v>
      </c>
      <c r="L1202" s="4">
        <v>-7.8059070000000004</v>
      </c>
      <c r="M1202" s="4">
        <v>1.7462169999999999</v>
      </c>
      <c r="N1202" s="4">
        <v>28.193548</v>
      </c>
      <c r="O1202" s="4" t="s">
        <v>2924</v>
      </c>
      <c r="P1202" s="5">
        <v>1.095375</v>
      </c>
      <c r="Q1202" s="4">
        <v>6.538284</v>
      </c>
      <c r="R1202" s="4" t="s">
        <v>2924</v>
      </c>
      <c r="S1202" s="3" t="s">
        <v>6510</v>
      </c>
      <c r="T1202" s="4">
        <v>17.48</v>
      </c>
      <c r="U1202" s="4">
        <v>2374.4526099999998</v>
      </c>
      <c r="V1202" s="10">
        <v>2672.5236100000002</v>
      </c>
      <c r="W1202" s="4">
        <v>2.2883295194508002</v>
      </c>
      <c r="X1202" s="4">
        <v>24.684999999999999</v>
      </c>
      <c r="Y1202" s="4">
        <v>14.95</v>
      </c>
      <c r="Z1202" s="4">
        <v>28.193548</v>
      </c>
      <c r="AA1202" s="10">
        <v>29.417704476600001</v>
      </c>
      <c r="AB1202" s="10">
        <v>31.170313308000001</v>
      </c>
      <c r="AC1202" s="4">
        <v>0.88844000000000001</v>
      </c>
      <c r="AD1202" s="4">
        <v>0.88558411037889995</v>
      </c>
      <c r="AE1202" s="4">
        <v>0.90768104672070005</v>
      </c>
      <c r="AF1202" s="4">
        <v>6.538284</v>
      </c>
      <c r="AG1202" s="4">
        <v>7.4205518176235001</v>
      </c>
      <c r="AH1202" s="4">
        <v>8.5505460303260996</v>
      </c>
      <c r="AI1202" s="5">
        <v>1.095375</v>
      </c>
      <c r="AJ1202" s="4">
        <v>1.2982769999999999</v>
      </c>
    </row>
    <row r="1203" spans="1:36" x14ac:dyDescent="0.3">
      <c r="A1203" s="1" t="s">
        <v>2192</v>
      </c>
      <c r="B1203" s="2">
        <v>11211045</v>
      </c>
      <c r="C1203" s="3" t="s">
        <v>2935</v>
      </c>
      <c r="D1203" s="4">
        <v>2376.1285234000002</v>
      </c>
      <c r="E1203" s="3" t="s">
        <v>2925</v>
      </c>
      <c r="F1203" s="3" t="s">
        <v>2926</v>
      </c>
      <c r="G1203" s="3" t="s">
        <v>2927</v>
      </c>
      <c r="H1203" s="3" t="s">
        <v>2964</v>
      </c>
      <c r="I1203" s="3" t="s">
        <v>3369</v>
      </c>
      <c r="J1203" s="4">
        <v>102.53317300000001</v>
      </c>
      <c r="K1203" s="4">
        <v>34.373750000000001</v>
      </c>
      <c r="L1203" s="4">
        <v>-9.0712159999999997</v>
      </c>
      <c r="M1203" s="4">
        <v>-1.5249269999999999</v>
      </c>
      <c r="N1203" s="4">
        <v>58.809106999999997</v>
      </c>
      <c r="O1203" s="4">
        <v>170.456853</v>
      </c>
      <c r="P1203" s="4">
        <v>5.649394</v>
      </c>
      <c r="Q1203" s="4">
        <v>40.648406999999999</v>
      </c>
      <c r="R1203" s="4" t="s">
        <v>2924</v>
      </c>
      <c r="S1203" s="3" t="s">
        <v>5931</v>
      </c>
      <c r="T1203" s="4">
        <v>33.58</v>
      </c>
      <c r="U1203" s="4">
        <v>2376.1285234000002</v>
      </c>
      <c r="V1203" s="10">
        <v>2166.3365229999999</v>
      </c>
      <c r="W1203" s="4">
        <v>0</v>
      </c>
      <c r="X1203" s="4">
        <v>39.577800000000003</v>
      </c>
      <c r="Y1203" s="4">
        <v>13.96</v>
      </c>
      <c r="Z1203" s="4">
        <v>58.809106999999997</v>
      </c>
      <c r="AA1203" s="10">
        <v>45.955932667299997</v>
      </c>
      <c r="AB1203" s="10">
        <v>54.074074074000002</v>
      </c>
      <c r="AC1203" s="4">
        <v>1.9802690000000001</v>
      </c>
      <c r="AD1203" s="4">
        <v>1.8102898094511</v>
      </c>
      <c r="AE1203" s="4">
        <v>1.9365654873625999</v>
      </c>
      <c r="AF1203" s="4">
        <v>40.648406999999999</v>
      </c>
      <c r="AG1203" s="4">
        <v>28.356823207095701</v>
      </c>
      <c r="AH1203" s="4">
        <v>35.400906472130302</v>
      </c>
      <c r="AI1203" s="4">
        <v>5.649394</v>
      </c>
      <c r="AJ1203" s="4">
        <v>5.7089429999999997</v>
      </c>
    </row>
    <row r="1204" spans="1:36" x14ac:dyDescent="0.3">
      <c r="A1204" s="1" t="s">
        <v>2813</v>
      </c>
      <c r="B1204" s="2">
        <v>4972896</v>
      </c>
      <c r="C1204" s="3" t="s">
        <v>2919</v>
      </c>
      <c r="D1204" s="4">
        <v>2379.6185288400002</v>
      </c>
      <c r="E1204" s="3" t="s">
        <v>3102</v>
      </c>
      <c r="F1204" s="3" t="s">
        <v>3103</v>
      </c>
      <c r="G1204" s="3" t="s">
        <v>3104</v>
      </c>
      <c r="H1204" s="3" t="s">
        <v>3104</v>
      </c>
      <c r="I1204" s="3" t="s">
        <v>3205</v>
      </c>
      <c r="J1204" s="4">
        <v>-10.684932</v>
      </c>
      <c r="K1204" s="4">
        <v>-1.311806</v>
      </c>
      <c r="L1204" s="4">
        <v>3.3826640000000001</v>
      </c>
      <c r="M1204" s="4">
        <v>0.20491799999999999</v>
      </c>
      <c r="N1204" s="4">
        <v>6.7728529999999996</v>
      </c>
      <c r="O1204" s="4" t="s">
        <v>2934</v>
      </c>
      <c r="P1204" s="4">
        <v>0.64819700000000002</v>
      </c>
      <c r="Q1204" s="4">
        <v>3.6209769999999999</v>
      </c>
      <c r="R1204" s="4" t="s">
        <v>2934</v>
      </c>
      <c r="S1204" s="3" t="s">
        <v>6551</v>
      </c>
      <c r="T1204" s="4">
        <v>9.7799999999999994</v>
      </c>
      <c r="U1204" s="4">
        <v>2379.6185288400002</v>
      </c>
      <c r="V1204" s="10">
        <v>2135.3275279999998</v>
      </c>
      <c r="W1204" s="4">
        <v>0</v>
      </c>
      <c r="X1204" s="5">
        <v>12.4</v>
      </c>
      <c r="Y1204" s="5">
        <v>7.03</v>
      </c>
      <c r="Z1204" s="4">
        <v>6.7728529999999996</v>
      </c>
      <c r="AA1204" s="10">
        <v>5.4131842585000003</v>
      </c>
      <c r="AB1204" s="10">
        <v>5.4523256008000001</v>
      </c>
      <c r="AC1204" s="4">
        <v>1.2122090000000001</v>
      </c>
      <c r="AD1204" s="4">
        <v>1.1959161432372001</v>
      </c>
      <c r="AE1204" s="4">
        <v>1.2197203544529001</v>
      </c>
      <c r="AF1204" s="4">
        <v>3.6209769999999999</v>
      </c>
      <c r="AG1204" s="4">
        <v>3.9115669513581999</v>
      </c>
      <c r="AH1204" s="4">
        <v>4.0117157347615002</v>
      </c>
      <c r="AI1204" s="4">
        <v>0.64819700000000002</v>
      </c>
      <c r="AJ1204" s="4">
        <v>0.70486499999999996</v>
      </c>
    </row>
    <row r="1205" spans="1:36" x14ac:dyDescent="0.3">
      <c r="A1205" s="1" t="s">
        <v>2097</v>
      </c>
      <c r="B1205" s="2">
        <v>5213636</v>
      </c>
      <c r="C1205" s="3" t="s">
        <v>2919</v>
      </c>
      <c r="D1205" s="4">
        <v>2382.0268967500001</v>
      </c>
      <c r="E1205" s="3" t="s">
        <v>2920</v>
      </c>
      <c r="F1205" s="3" t="s">
        <v>2960</v>
      </c>
      <c r="G1205" s="3" t="s">
        <v>2973</v>
      </c>
      <c r="H1205" s="3" t="s">
        <v>3004</v>
      </c>
      <c r="I1205" s="3" t="s">
        <v>3324</v>
      </c>
      <c r="J1205" s="4">
        <v>-13.808076</v>
      </c>
      <c r="K1205" s="5">
        <v>9.7898230000000002</v>
      </c>
      <c r="L1205" s="4">
        <v>-8.3564170000000004</v>
      </c>
      <c r="M1205" s="4">
        <v>-1.096163</v>
      </c>
      <c r="N1205" s="4">
        <v>183.79629600000001</v>
      </c>
      <c r="O1205" s="4">
        <v>23.97343</v>
      </c>
      <c r="P1205" s="4">
        <v>3.8724150000000002</v>
      </c>
      <c r="Q1205" s="4">
        <v>87.047809999999998</v>
      </c>
      <c r="R1205" s="4">
        <v>22.413782000000001</v>
      </c>
      <c r="S1205" s="3" t="s">
        <v>5836</v>
      </c>
      <c r="T1205" s="4">
        <v>19.850000000000001</v>
      </c>
      <c r="U1205" s="4">
        <v>2382.0268967500001</v>
      </c>
      <c r="V1205" s="10">
        <v>2013.502896</v>
      </c>
      <c r="W1205" s="4">
        <v>0</v>
      </c>
      <c r="X1205" s="4">
        <v>24.06</v>
      </c>
      <c r="Y1205" s="4">
        <v>15.92</v>
      </c>
      <c r="Z1205" s="4">
        <v>183.79629600000001</v>
      </c>
      <c r="AA1205" s="10">
        <v>81.754530477700001</v>
      </c>
      <c r="AB1205" s="10">
        <v>150.53844987100001</v>
      </c>
      <c r="AC1205" s="4">
        <v>1.1731529999999999</v>
      </c>
      <c r="AD1205" s="4">
        <v>1.0986274657016999</v>
      </c>
      <c r="AE1205" s="4">
        <v>1.1868413616832001</v>
      </c>
      <c r="AF1205" s="4">
        <v>87.047809999999998</v>
      </c>
      <c r="AG1205" s="4">
        <v>19.8835811922429</v>
      </c>
      <c r="AH1205" s="4">
        <v>22.5723634177794</v>
      </c>
      <c r="AI1205" s="4">
        <v>3.8724150000000002</v>
      </c>
      <c r="AJ1205" s="4">
        <v>6.3949740000000004</v>
      </c>
    </row>
    <row r="1206" spans="1:36" x14ac:dyDescent="0.3">
      <c r="A1206" s="1" t="s">
        <v>242</v>
      </c>
      <c r="B1206" s="2">
        <v>4995882</v>
      </c>
      <c r="C1206" s="3" t="s">
        <v>2919</v>
      </c>
      <c r="D1206" s="4">
        <v>2384.4776807439998</v>
      </c>
      <c r="E1206" s="3" t="s">
        <v>3102</v>
      </c>
      <c r="F1206" s="3" t="s">
        <v>3103</v>
      </c>
      <c r="G1206" s="3" t="s">
        <v>3196</v>
      </c>
      <c r="H1206" s="3" t="s">
        <v>3197</v>
      </c>
      <c r="I1206" s="3" t="s">
        <v>3198</v>
      </c>
      <c r="J1206" s="4">
        <v>-4.6740779999999997</v>
      </c>
      <c r="K1206" s="4">
        <v>-6.4236110000000002</v>
      </c>
      <c r="L1206" s="4">
        <v>-6.0039860000000003</v>
      </c>
      <c r="M1206" s="4">
        <v>-1.230367</v>
      </c>
      <c r="N1206" s="4" t="s">
        <v>2924</v>
      </c>
      <c r="O1206" s="4" t="s">
        <v>2924</v>
      </c>
      <c r="P1206" s="4">
        <v>4.4201030000000001</v>
      </c>
      <c r="Q1206" s="4">
        <v>68.420125999999996</v>
      </c>
      <c r="R1206" s="4" t="s">
        <v>2924</v>
      </c>
      <c r="S1206" s="3" t="s">
        <v>3989</v>
      </c>
      <c r="T1206" s="4">
        <v>37.729999999999997</v>
      </c>
      <c r="U1206" s="4">
        <v>2384.4776807439998</v>
      </c>
      <c r="V1206" s="10">
        <v>3038.1956799999998</v>
      </c>
      <c r="W1206" s="4">
        <v>0</v>
      </c>
      <c r="X1206" s="4">
        <v>44.424999999999997</v>
      </c>
      <c r="Y1206" s="4">
        <v>36.74</v>
      </c>
      <c r="Z1206" s="4" t="s">
        <v>2924</v>
      </c>
      <c r="AA1206" s="10" t="s">
        <v>2924</v>
      </c>
      <c r="AB1206" s="10" t="s">
        <v>2924</v>
      </c>
      <c r="AC1206" s="4">
        <v>4.478618</v>
      </c>
      <c r="AD1206" s="4">
        <v>4.5164199197265003</v>
      </c>
      <c r="AE1206" s="4">
        <v>4.6132680309955996</v>
      </c>
      <c r="AF1206" s="4">
        <v>68.420125999999996</v>
      </c>
      <c r="AG1206" s="4" t="s">
        <v>2924</v>
      </c>
      <c r="AH1206" s="4">
        <v>214.1439888127897</v>
      </c>
      <c r="AI1206" s="4">
        <v>4.4201030000000001</v>
      </c>
      <c r="AJ1206" s="4">
        <v>10.150658999999999</v>
      </c>
    </row>
    <row r="1207" spans="1:36" x14ac:dyDescent="0.3">
      <c r="A1207" s="1" t="s">
        <v>1970</v>
      </c>
      <c r="B1207" s="2">
        <v>109020</v>
      </c>
      <c r="C1207" s="3" t="s">
        <v>2919</v>
      </c>
      <c r="D1207" s="4">
        <v>2384.9766562499999</v>
      </c>
      <c r="E1207" s="3" t="s">
        <v>2930</v>
      </c>
      <c r="F1207" s="3" t="s">
        <v>2931</v>
      </c>
      <c r="G1207" s="3" t="s">
        <v>2931</v>
      </c>
      <c r="H1207" s="3" t="s">
        <v>2932</v>
      </c>
      <c r="I1207" s="3" t="s">
        <v>2933</v>
      </c>
      <c r="J1207" s="4">
        <v>-15.046376</v>
      </c>
      <c r="K1207" s="4">
        <v>-0.60289400000000004</v>
      </c>
      <c r="L1207" s="4">
        <v>-13.922729</v>
      </c>
      <c r="M1207" s="4">
        <v>-1.356203</v>
      </c>
      <c r="N1207" s="4" t="s">
        <v>2924</v>
      </c>
      <c r="O1207" s="4">
        <v>14.139507999999999</v>
      </c>
      <c r="P1207" s="4">
        <v>0.81031500000000001</v>
      </c>
      <c r="Q1207" s="4" t="s">
        <v>2934</v>
      </c>
      <c r="R1207" s="4" t="s">
        <v>2934</v>
      </c>
      <c r="S1207" s="3" t="s">
        <v>5710</v>
      </c>
      <c r="T1207" s="4">
        <v>24.73</v>
      </c>
      <c r="U1207" s="4">
        <v>2384.9766562499999</v>
      </c>
      <c r="V1207" s="10" t="s">
        <v>2934</v>
      </c>
      <c r="W1207" s="4">
        <v>5.3376465830974498</v>
      </c>
      <c r="X1207" s="4">
        <v>30.28</v>
      </c>
      <c r="Y1207" s="4">
        <v>20.52</v>
      </c>
      <c r="Z1207" s="4" t="s">
        <v>2924</v>
      </c>
      <c r="AA1207" s="10">
        <v>19.560230957800002</v>
      </c>
      <c r="AB1207" s="10">
        <v>15.7086686696</v>
      </c>
      <c r="AC1207" s="4" t="s">
        <v>2934</v>
      </c>
      <c r="AD1207" s="4" t="s">
        <v>2934</v>
      </c>
      <c r="AE1207" s="4" t="s">
        <v>2934</v>
      </c>
      <c r="AF1207" s="4" t="s">
        <v>2934</v>
      </c>
      <c r="AG1207" s="4" t="s">
        <v>2934</v>
      </c>
      <c r="AH1207" s="4" t="s">
        <v>2934</v>
      </c>
      <c r="AI1207" s="4">
        <v>0.81031500000000001</v>
      </c>
      <c r="AJ1207" s="4">
        <v>1.1881999999999999</v>
      </c>
    </row>
    <row r="1208" spans="1:36" x14ac:dyDescent="0.3">
      <c r="A1208" s="1" t="s">
        <v>2268</v>
      </c>
      <c r="B1208" s="2">
        <v>4277469</v>
      </c>
      <c r="C1208" s="3" t="s">
        <v>2935</v>
      </c>
      <c r="D1208" s="4">
        <v>2388.8489135999998</v>
      </c>
      <c r="E1208" s="3" t="s">
        <v>3093</v>
      </c>
      <c r="F1208" s="3" t="s">
        <v>3093</v>
      </c>
      <c r="G1208" s="3" t="s">
        <v>3172</v>
      </c>
      <c r="H1208" s="3" t="s">
        <v>3501</v>
      </c>
      <c r="I1208" s="3" t="s">
        <v>3502</v>
      </c>
      <c r="J1208" s="4">
        <v>-22.588833000000001</v>
      </c>
      <c r="K1208" s="4">
        <v>-9.3610699999999998</v>
      </c>
      <c r="L1208" s="4">
        <v>-9.0231169999999992</v>
      </c>
      <c r="M1208" s="4">
        <v>0.77092499999999997</v>
      </c>
      <c r="N1208" s="4">
        <v>6.403079</v>
      </c>
      <c r="O1208" s="4">
        <v>48.094611999999998</v>
      </c>
      <c r="P1208" s="4">
        <v>0.84180500000000003</v>
      </c>
      <c r="Q1208" s="4">
        <v>5.5671600000000003</v>
      </c>
      <c r="R1208" s="4">
        <v>8.9033809999999995</v>
      </c>
      <c r="S1208" s="3" t="s">
        <v>6007</v>
      </c>
      <c r="T1208" s="4">
        <v>36.6</v>
      </c>
      <c r="U1208" s="4">
        <v>2388.8489135999998</v>
      </c>
      <c r="V1208" s="10">
        <v>2432.8489129999998</v>
      </c>
      <c r="W1208" s="4">
        <v>0</v>
      </c>
      <c r="X1208" s="4">
        <v>56.46</v>
      </c>
      <c r="Y1208" s="4">
        <v>34.74</v>
      </c>
      <c r="Z1208" s="4">
        <v>6.403079</v>
      </c>
      <c r="AA1208" s="10">
        <v>20.144201662099999</v>
      </c>
      <c r="AB1208" s="10">
        <v>7.8034219923999997</v>
      </c>
      <c r="AC1208" s="4">
        <v>1.6527510000000001</v>
      </c>
      <c r="AD1208" s="4">
        <v>1.7216889402039</v>
      </c>
      <c r="AE1208" s="4">
        <v>1.7484321942334</v>
      </c>
      <c r="AF1208" s="4">
        <v>5.5671600000000003</v>
      </c>
      <c r="AG1208" s="4">
        <v>6.5165043144723001</v>
      </c>
      <c r="AH1208" s="4">
        <v>6.0772002061231003</v>
      </c>
      <c r="AI1208" s="4">
        <v>0.84180500000000003</v>
      </c>
      <c r="AJ1208" s="4">
        <v>0.84180500000000003</v>
      </c>
    </row>
    <row r="1209" spans="1:36" x14ac:dyDescent="0.3">
      <c r="A1209" s="1" t="s">
        <v>1827</v>
      </c>
      <c r="B1209" s="2">
        <v>24795120</v>
      </c>
      <c r="C1209" s="3" t="s">
        <v>2940</v>
      </c>
      <c r="D1209" s="4">
        <v>2389.0986499199998</v>
      </c>
      <c r="E1209" s="3" t="s">
        <v>2920</v>
      </c>
      <c r="F1209" s="3" t="s">
        <v>2921</v>
      </c>
      <c r="G1209" s="3" t="s">
        <v>2941</v>
      </c>
      <c r="H1209" s="3" t="s">
        <v>2941</v>
      </c>
      <c r="I1209" s="3" t="s">
        <v>3048</v>
      </c>
      <c r="J1209" s="4">
        <v>131.512981</v>
      </c>
      <c r="K1209" s="4">
        <v>59.334566000000002</v>
      </c>
      <c r="L1209" s="4">
        <v>24.326923000000001</v>
      </c>
      <c r="M1209" s="4">
        <v>1.4117649999999999</v>
      </c>
      <c r="N1209" s="4" t="s">
        <v>2924</v>
      </c>
      <c r="O1209" s="4" t="s">
        <v>2924</v>
      </c>
      <c r="P1209" s="4">
        <v>6.2904400000000003</v>
      </c>
      <c r="Q1209" s="4" t="s">
        <v>2924</v>
      </c>
      <c r="R1209" s="4" t="s">
        <v>2934</v>
      </c>
      <c r="S1209" s="3" t="s">
        <v>5568</v>
      </c>
      <c r="T1209" s="4">
        <v>25.86</v>
      </c>
      <c r="U1209" s="4">
        <v>2389.0986499199998</v>
      </c>
      <c r="V1209" s="10">
        <v>1966.8756490000001</v>
      </c>
      <c r="W1209" s="4">
        <v>0</v>
      </c>
      <c r="X1209" s="4">
        <v>27.29</v>
      </c>
      <c r="Y1209" s="5">
        <v>11.0291</v>
      </c>
      <c r="Z1209" s="4" t="s">
        <v>2924</v>
      </c>
      <c r="AA1209" s="10" t="s">
        <v>2924</v>
      </c>
      <c r="AB1209" s="10" t="s">
        <v>2924</v>
      </c>
      <c r="AC1209" s="4">
        <v>58.548420999999998</v>
      </c>
      <c r="AD1209" s="4" t="s">
        <v>2924</v>
      </c>
      <c r="AE1209" s="4">
        <v>61.6540166124595</v>
      </c>
      <c r="AF1209" s="4" t="s">
        <v>2924</v>
      </c>
      <c r="AG1209" s="4" t="s">
        <v>2934</v>
      </c>
      <c r="AH1209" s="4" t="s">
        <v>2934</v>
      </c>
      <c r="AI1209" s="4">
        <v>6.2904400000000003</v>
      </c>
      <c r="AJ1209" s="4">
        <v>6.3011699999999999</v>
      </c>
    </row>
    <row r="1210" spans="1:36" x14ac:dyDescent="0.3">
      <c r="A1210" s="1" t="s">
        <v>1485</v>
      </c>
      <c r="B1210" s="2">
        <v>4086121</v>
      </c>
      <c r="C1210" s="3" t="s">
        <v>2935</v>
      </c>
      <c r="D1210" s="4">
        <v>2398.5607316999999</v>
      </c>
      <c r="E1210" s="3" t="s">
        <v>3102</v>
      </c>
      <c r="F1210" s="3" t="s">
        <v>3103</v>
      </c>
      <c r="G1210" s="3" t="s">
        <v>3292</v>
      </c>
      <c r="H1210" s="3" t="s">
        <v>3468</v>
      </c>
      <c r="I1210" s="3" t="s">
        <v>3533</v>
      </c>
      <c r="J1210" s="4">
        <v>40.075614000000002</v>
      </c>
      <c r="K1210" s="4">
        <v>-7.5291180000000004</v>
      </c>
      <c r="L1210" s="4">
        <v>-15.185044</v>
      </c>
      <c r="M1210" s="4">
        <v>0.27063599999999999</v>
      </c>
      <c r="N1210" s="4" t="s">
        <v>2924</v>
      </c>
      <c r="O1210" s="4">
        <v>21.751467999999999</v>
      </c>
      <c r="P1210" s="4">
        <v>3.180485</v>
      </c>
      <c r="Q1210" s="4">
        <v>11.191288</v>
      </c>
      <c r="R1210" s="4">
        <v>14.514684000000001</v>
      </c>
      <c r="S1210" s="3" t="s">
        <v>5226</v>
      </c>
      <c r="T1210" s="4">
        <v>44.46</v>
      </c>
      <c r="U1210" s="4">
        <v>2398.5607316999999</v>
      </c>
      <c r="V1210" s="10">
        <v>3391.6317309999999</v>
      </c>
      <c r="W1210" s="4">
        <v>3.1713900134952802</v>
      </c>
      <c r="X1210" s="4">
        <v>53.96</v>
      </c>
      <c r="Y1210" s="4">
        <v>30.45</v>
      </c>
      <c r="Z1210" s="4" t="s">
        <v>2924</v>
      </c>
      <c r="AA1210" s="10">
        <v>15.992805755299999</v>
      </c>
      <c r="AB1210" s="10">
        <v>17.166023165999999</v>
      </c>
      <c r="AC1210" s="4">
        <v>1.9275340000000001</v>
      </c>
      <c r="AD1210" s="4">
        <v>2.0241901053385001</v>
      </c>
      <c r="AE1210" s="4">
        <v>2.03530468735</v>
      </c>
      <c r="AF1210" s="4">
        <v>11.191288</v>
      </c>
      <c r="AG1210" s="4">
        <v>8.3951280470297007</v>
      </c>
      <c r="AH1210" s="4">
        <v>8.6301061857506003</v>
      </c>
      <c r="AI1210" s="4">
        <v>3.180485</v>
      </c>
      <c r="AJ1210" s="4" t="s">
        <v>2924</v>
      </c>
    </row>
    <row r="1211" spans="1:36" x14ac:dyDescent="0.3">
      <c r="A1211" s="1" t="s">
        <v>305</v>
      </c>
      <c r="B1211" s="2">
        <v>4992370</v>
      </c>
      <c r="C1211" s="3" t="s">
        <v>2935</v>
      </c>
      <c r="D1211" s="4">
        <v>2406.6896502700001</v>
      </c>
      <c r="E1211" s="3" t="s">
        <v>2936</v>
      </c>
      <c r="F1211" s="3" t="s">
        <v>2937</v>
      </c>
      <c r="G1211" s="3" t="s">
        <v>3044</v>
      </c>
      <c r="H1211" s="3" t="s">
        <v>3066</v>
      </c>
      <c r="I1211" s="3" t="s">
        <v>3226</v>
      </c>
      <c r="J1211" s="4">
        <v>44.682806999999997</v>
      </c>
      <c r="K1211" s="4">
        <v>18.498996000000002</v>
      </c>
      <c r="L1211" s="4">
        <v>0.74690599999999996</v>
      </c>
      <c r="M1211" s="4">
        <v>0.10602200000000001</v>
      </c>
      <c r="N1211" s="4" t="s">
        <v>2924</v>
      </c>
      <c r="O1211" s="4">
        <v>77.904290000000003</v>
      </c>
      <c r="P1211" s="4">
        <v>1.8399000000000001</v>
      </c>
      <c r="Q1211" s="4">
        <v>9.4833809999999996</v>
      </c>
      <c r="R1211" s="4">
        <v>14.754713000000001</v>
      </c>
      <c r="S1211" s="3" t="s">
        <v>4050</v>
      </c>
      <c r="T1211" s="4">
        <v>47.21</v>
      </c>
      <c r="U1211" s="4">
        <v>2406.6896502700001</v>
      </c>
      <c r="V1211" s="10">
        <v>3477.45165</v>
      </c>
      <c r="W1211" s="4">
        <v>0</v>
      </c>
      <c r="X1211" s="4">
        <v>47.4</v>
      </c>
      <c r="Y1211" s="4">
        <v>29.675000000000001</v>
      </c>
      <c r="Z1211" s="4" t="s">
        <v>2924</v>
      </c>
      <c r="AA1211" s="10">
        <v>24.869620186399999</v>
      </c>
      <c r="AB1211" s="10">
        <v>35.231343283500003</v>
      </c>
      <c r="AC1211" s="4">
        <v>2.1516139999999999</v>
      </c>
      <c r="AD1211" s="4">
        <v>2.1314444682807001</v>
      </c>
      <c r="AE1211" s="4">
        <v>2.1791274909135998</v>
      </c>
      <c r="AF1211" s="4">
        <v>9.4833809999999996</v>
      </c>
      <c r="AG1211" s="4">
        <v>10.2682164827024</v>
      </c>
      <c r="AH1211" s="4">
        <v>11.708722693759499</v>
      </c>
      <c r="AI1211" s="4">
        <v>1.8399000000000001</v>
      </c>
      <c r="AJ1211" s="4" t="s">
        <v>2924</v>
      </c>
    </row>
    <row r="1212" spans="1:36" x14ac:dyDescent="0.3">
      <c r="A1212" s="1" t="s">
        <v>2417</v>
      </c>
      <c r="B1212" s="2">
        <v>4093959</v>
      </c>
      <c r="C1212" s="3" t="s">
        <v>2935</v>
      </c>
      <c r="D1212" s="4">
        <v>2406.7969510399998</v>
      </c>
      <c r="E1212" s="3" t="s">
        <v>2976</v>
      </c>
      <c r="F1212" s="3" t="s">
        <v>2977</v>
      </c>
      <c r="G1212" s="3" t="s">
        <v>3156</v>
      </c>
      <c r="H1212" s="3" t="s">
        <v>3156</v>
      </c>
      <c r="I1212" s="3" t="s">
        <v>2979</v>
      </c>
      <c r="J1212" s="4">
        <v>11.649581</v>
      </c>
      <c r="K1212" s="4">
        <v>13.018867999999999</v>
      </c>
      <c r="L1212" s="4">
        <v>11.441860999999999</v>
      </c>
      <c r="M1212" s="4">
        <v>-0.24979199999999999</v>
      </c>
      <c r="N1212" s="4">
        <v>15.7631578947368</v>
      </c>
      <c r="O1212" s="4">
        <v>14.330144000000001</v>
      </c>
      <c r="P1212" s="4">
        <v>1.30558</v>
      </c>
      <c r="Q1212" s="4">
        <v>15.294719000000001</v>
      </c>
      <c r="R1212" s="4">
        <v>8.2424149999999994</v>
      </c>
      <c r="S1212" s="3" t="s">
        <v>6155</v>
      </c>
      <c r="T1212" s="4">
        <v>11.98</v>
      </c>
      <c r="U1212" s="4">
        <v>2406.7969510399998</v>
      </c>
      <c r="V1212" s="10">
        <v>3400.7349509999999</v>
      </c>
      <c r="W1212" s="4">
        <v>3.0050083472454099</v>
      </c>
      <c r="X1212" s="4">
        <v>12.41</v>
      </c>
      <c r="Y1212" s="4">
        <v>9.39</v>
      </c>
      <c r="Z1212" s="4">
        <v>15.825627000000001</v>
      </c>
      <c r="AA1212" s="10">
        <v>87.829912023399999</v>
      </c>
      <c r="AB1212" s="10">
        <v>90.867718446599994</v>
      </c>
      <c r="AC1212" s="4">
        <v>3.7359879999999999</v>
      </c>
      <c r="AD1212" s="4">
        <v>3.5029925582646002</v>
      </c>
      <c r="AE1212" s="4">
        <v>3.7562826968279999</v>
      </c>
      <c r="AF1212" s="4">
        <v>15.294719000000001</v>
      </c>
      <c r="AG1212" s="4">
        <v>13.617919515466999</v>
      </c>
      <c r="AH1212" s="4">
        <v>14.940624734614101</v>
      </c>
      <c r="AI1212" s="4">
        <v>1.30558</v>
      </c>
      <c r="AJ1212" s="4">
        <v>1.306292</v>
      </c>
    </row>
    <row r="1213" spans="1:36" x14ac:dyDescent="0.3">
      <c r="A1213" s="1" t="s">
        <v>956</v>
      </c>
      <c r="B1213" s="2">
        <v>1019856</v>
      </c>
      <c r="C1213" s="3" t="s">
        <v>2935</v>
      </c>
      <c r="D1213" s="4">
        <v>2411.9614678799999</v>
      </c>
      <c r="E1213" s="3" t="s">
        <v>2930</v>
      </c>
      <c r="F1213" s="3" t="s">
        <v>2931</v>
      </c>
      <c r="G1213" s="3" t="s">
        <v>2931</v>
      </c>
      <c r="H1213" s="3" t="s">
        <v>2932</v>
      </c>
      <c r="I1213" s="3" t="s">
        <v>2933</v>
      </c>
      <c r="J1213" s="4">
        <v>29.711417999999998</v>
      </c>
      <c r="K1213" s="4">
        <v>11.931571999999999</v>
      </c>
      <c r="L1213" s="4">
        <v>-8.2045820000000003</v>
      </c>
      <c r="M1213" s="4">
        <v>0.40792499999999998</v>
      </c>
      <c r="N1213" s="4">
        <v>22.572052401746699</v>
      </c>
      <c r="O1213" s="4">
        <v>13.405082999999999</v>
      </c>
      <c r="P1213" s="4">
        <v>1.543676</v>
      </c>
      <c r="Q1213" s="4" t="s">
        <v>2934</v>
      </c>
      <c r="R1213" s="4" t="s">
        <v>2934</v>
      </c>
      <c r="S1213" s="3" t="s">
        <v>4698</v>
      </c>
      <c r="T1213" s="4">
        <v>51.69</v>
      </c>
      <c r="U1213" s="4">
        <v>2411.9614678799999</v>
      </c>
      <c r="V1213" s="10" t="s">
        <v>2934</v>
      </c>
      <c r="W1213" s="4">
        <v>1.3155349197136801</v>
      </c>
      <c r="X1213" s="4">
        <v>58.875</v>
      </c>
      <c r="Y1213" s="4">
        <v>33.35</v>
      </c>
      <c r="Z1213" s="4">
        <v>22.493473000000002</v>
      </c>
      <c r="AA1213" s="10">
        <v>15.143702575200001</v>
      </c>
      <c r="AB1213" s="10">
        <v>15.262780253100001</v>
      </c>
      <c r="AC1213" s="4" t="s">
        <v>2934</v>
      </c>
      <c r="AD1213" s="4" t="s">
        <v>2934</v>
      </c>
      <c r="AE1213" s="4" t="s">
        <v>2934</v>
      </c>
      <c r="AF1213" s="4" t="s">
        <v>2934</v>
      </c>
      <c r="AG1213" s="4" t="s">
        <v>2934</v>
      </c>
      <c r="AH1213" s="4" t="s">
        <v>2934</v>
      </c>
      <c r="AI1213" s="4">
        <v>1.543676</v>
      </c>
      <c r="AJ1213" s="4">
        <v>1.836365</v>
      </c>
    </row>
    <row r="1214" spans="1:36" x14ac:dyDescent="0.3">
      <c r="A1214" s="1" t="s">
        <v>197</v>
      </c>
      <c r="B1214" s="2">
        <v>4077705</v>
      </c>
      <c r="C1214" s="3" t="s">
        <v>2935</v>
      </c>
      <c r="D1214" s="4">
        <v>2413.6119016500002</v>
      </c>
      <c r="E1214" s="3" t="s">
        <v>2920</v>
      </c>
      <c r="F1214" s="3" t="s">
        <v>2960</v>
      </c>
      <c r="G1214" s="3" t="s">
        <v>2973</v>
      </c>
      <c r="H1214" s="3" t="s">
        <v>2974</v>
      </c>
      <c r="I1214" s="3" t="s">
        <v>3176</v>
      </c>
      <c r="J1214" s="4">
        <v>5.2926529999999996</v>
      </c>
      <c r="K1214" s="4">
        <v>-7.5956279999999996</v>
      </c>
      <c r="L1214" s="4">
        <v>6.0853200000000003</v>
      </c>
      <c r="M1214" s="4">
        <v>5.6214870000000001</v>
      </c>
      <c r="N1214" s="4">
        <v>26.257764000000002</v>
      </c>
      <c r="O1214" s="4">
        <v>24.295977000000001</v>
      </c>
      <c r="P1214" s="4">
        <v>2.3996029999999999</v>
      </c>
      <c r="Q1214" s="4">
        <v>6.7051740000000004</v>
      </c>
      <c r="R1214" s="4" t="s">
        <v>2934</v>
      </c>
      <c r="S1214" s="3" t="s">
        <v>3944</v>
      </c>
      <c r="T1214" s="4">
        <v>16.91</v>
      </c>
      <c r="U1214" s="4">
        <v>2413.6119016500002</v>
      </c>
      <c r="V1214" s="10">
        <v>4474.2819010000003</v>
      </c>
      <c r="W1214" s="4">
        <v>0</v>
      </c>
      <c r="X1214" s="4">
        <v>20.72</v>
      </c>
      <c r="Y1214" s="4">
        <v>14.574999999999999</v>
      </c>
      <c r="Z1214" s="4">
        <v>26.257764000000002</v>
      </c>
      <c r="AA1214" s="10">
        <v>8.8109629011999999</v>
      </c>
      <c r="AB1214" s="10" t="s">
        <v>2934</v>
      </c>
      <c r="AC1214" s="4">
        <v>0.784161</v>
      </c>
      <c r="AD1214" s="4">
        <v>0.72437205578469999</v>
      </c>
      <c r="AE1214" s="4">
        <v>0.76573920178889998</v>
      </c>
      <c r="AF1214" s="4">
        <v>6.7051740000000004</v>
      </c>
      <c r="AG1214" s="4">
        <v>7.8906863159535998</v>
      </c>
      <c r="AH1214" s="4">
        <v>10.263683900930401</v>
      </c>
      <c r="AI1214" s="4">
        <v>2.3996029999999999</v>
      </c>
      <c r="AJ1214" s="4">
        <v>31.372913</v>
      </c>
    </row>
    <row r="1215" spans="1:36" x14ac:dyDescent="0.3">
      <c r="A1215" s="1" t="s">
        <v>814</v>
      </c>
      <c r="B1215" s="2">
        <v>14758986</v>
      </c>
      <c r="C1215" s="3" t="s">
        <v>2919</v>
      </c>
      <c r="D1215" s="4">
        <v>2413.8885237600002</v>
      </c>
      <c r="E1215" s="3" t="s">
        <v>2920</v>
      </c>
      <c r="F1215" s="3" t="s">
        <v>2921</v>
      </c>
      <c r="G1215" s="3" t="s">
        <v>2941</v>
      </c>
      <c r="H1215" s="3" t="s">
        <v>2941</v>
      </c>
      <c r="I1215" s="3" t="s">
        <v>3048</v>
      </c>
      <c r="J1215" s="4">
        <v>78.345865000000003</v>
      </c>
      <c r="K1215" s="4">
        <v>-29.884717999999999</v>
      </c>
      <c r="L1215" s="4">
        <v>-23.803405000000001</v>
      </c>
      <c r="M1215" s="4">
        <v>-1.1254690000000001</v>
      </c>
      <c r="N1215" s="4" t="s">
        <v>2924</v>
      </c>
      <c r="O1215" s="4" t="s">
        <v>2924</v>
      </c>
      <c r="P1215" s="5">
        <v>3.4208249999999998</v>
      </c>
      <c r="Q1215" s="4" t="s">
        <v>2924</v>
      </c>
      <c r="R1215" s="4" t="s">
        <v>2924</v>
      </c>
      <c r="S1215" s="3" t="s">
        <v>4557</v>
      </c>
      <c r="T1215" s="4">
        <v>23.72</v>
      </c>
      <c r="U1215" s="4">
        <v>2413.8885237600002</v>
      </c>
      <c r="V1215" s="10">
        <v>1715.072523</v>
      </c>
      <c r="W1215" s="4">
        <v>0</v>
      </c>
      <c r="X1215" s="4">
        <v>47.45</v>
      </c>
      <c r="Y1215" s="5">
        <v>12.33</v>
      </c>
      <c r="Z1215" s="4" t="s">
        <v>2924</v>
      </c>
      <c r="AA1215" s="10" t="s">
        <v>2924</v>
      </c>
      <c r="AB1215" s="10" t="s">
        <v>2924</v>
      </c>
      <c r="AC1215" s="4" t="s">
        <v>2934</v>
      </c>
      <c r="AD1215" s="4" t="s">
        <v>2934</v>
      </c>
      <c r="AE1215" s="4" t="s">
        <v>2934</v>
      </c>
      <c r="AF1215" s="4" t="s">
        <v>2924</v>
      </c>
      <c r="AG1215" s="4" t="s">
        <v>2924</v>
      </c>
      <c r="AH1215" s="4" t="s">
        <v>2924</v>
      </c>
      <c r="AI1215" s="5">
        <v>3.4208249999999998</v>
      </c>
      <c r="AJ1215" s="5">
        <v>3.4208249999999998</v>
      </c>
    </row>
    <row r="1216" spans="1:36" x14ac:dyDescent="0.3">
      <c r="A1216" s="1" t="s">
        <v>1777</v>
      </c>
      <c r="B1216" s="2">
        <v>4120398</v>
      </c>
      <c r="C1216" s="3" t="s">
        <v>2919</v>
      </c>
      <c r="D1216" s="4">
        <v>2419.4136830699999</v>
      </c>
      <c r="E1216" s="3" t="s">
        <v>2936</v>
      </c>
      <c r="F1216" s="3" t="s">
        <v>2937</v>
      </c>
      <c r="G1216" s="3" t="s">
        <v>3035</v>
      </c>
      <c r="H1216" s="3" t="s">
        <v>3035</v>
      </c>
      <c r="I1216" s="3" t="s">
        <v>3434</v>
      </c>
      <c r="J1216" s="4">
        <v>3.7613219999999998</v>
      </c>
      <c r="K1216" s="4">
        <v>46.053528</v>
      </c>
      <c r="L1216" s="4">
        <v>-4.880522</v>
      </c>
      <c r="M1216" s="4">
        <v>-2.1069800000000001</v>
      </c>
      <c r="N1216" s="4">
        <v>65.475566999999998</v>
      </c>
      <c r="O1216" s="4">
        <v>103.71112599999999</v>
      </c>
      <c r="P1216" s="4">
        <v>4.1110559999999996</v>
      </c>
      <c r="Q1216" s="4">
        <v>18.852619000000001</v>
      </c>
      <c r="R1216" s="4">
        <v>115.367544</v>
      </c>
      <c r="S1216" s="3" t="s">
        <v>5518</v>
      </c>
      <c r="T1216" s="5">
        <v>150.07</v>
      </c>
      <c r="U1216" s="4">
        <v>2419.4136830699999</v>
      </c>
      <c r="V1216" s="10">
        <v>2549.1756829999999</v>
      </c>
      <c r="W1216" s="4">
        <v>0</v>
      </c>
      <c r="X1216" s="5">
        <v>181.02</v>
      </c>
      <c r="Y1216" s="4">
        <v>86.6</v>
      </c>
      <c r="Z1216" s="4">
        <v>65.475566999999998</v>
      </c>
      <c r="AA1216" s="10">
        <v>31.0029955583</v>
      </c>
      <c r="AB1216" s="10">
        <v>97.829204693600005</v>
      </c>
      <c r="AC1216" s="4">
        <v>0.72077999999999998</v>
      </c>
      <c r="AD1216" s="4">
        <v>0.73369574551420003</v>
      </c>
      <c r="AE1216" s="4">
        <v>0.74536808119340003</v>
      </c>
      <c r="AF1216" s="4">
        <v>18.852619000000001</v>
      </c>
      <c r="AG1216" s="4">
        <v>14.133325809754901</v>
      </c>
      <c r="AH1216" s="4">
        <v>23.452556998942001</v>
      </c>
      <c r="AI1216" s="4">
        <v>4.1110559999999996</v>
      </c>
      <c r="AJ1216" s="4">
        <v>6.1491499999999997</v>
      </c>
    </row>
    <row r="1217" spans="1:36" x14ac:dyDescent="0.3">
      <c r="A1217" s="1" t="s">
        <v>1633</v>
      </c>
      <c r="B1217" s="2">
        <v>103128</v>
      </c>
      <c r="C1217" s="3" t="s">
        <v>2935</v>
      </c>
      <c r="D1217" s="4">
        <v>2420.8678351799999</v>
      </c>
      <c r="E1217" s="3" t="s">
        <v>2976</v>
      </c>
      <c r="F1217" s="3" t="s">
        <v>2977</v>
      </c>
      <c r="G1217" s="3" t="s">
        <v>3137</v>
      </c>
      <c r="H1217" s="3" t="s">
        <v>3137</v>
      </c>
      <c r="I1217" s="3" t="s">
        <v>2979</v>
      </c>
      <c r="J1217" s="4">
        <v>-17.137097000000001</v>
      </c>
      <c r="K1217" s="4">
        <v>-19.094487999999998</v>
      </c>
      <c r="L1217" s="4">
        <v>-12.738854</v>
      </c>
      <c r="M1217" s="4">
        <v>-1.2019230000000001</v>
      </c>
      <c r="N1217" s="4">
        <v>137</v>
      </c>
      <c r="O1217" s="4">
        <v>13.236715</v>
      </c>
      <c r="P1217" s="4">
        <v>1.206871</v>
      </c>
      <c r="Q1217" s="4">
        <v>17.258762999999998</v>
      </c>
      <c r="R1217" s="4">
        <v>33.707676999999997</v>
      </c>
      <c r="S1217" s="3" t="s">
        <v>5374</v>
      </c>
      <c r="T1217" s="5">
        <v>8.2200000000000006</v>
      </c>
      <c r="U1217" s="4">
        <v>2420.8678351799999</v>
      </c>
      <c r="V1217" s="10">
        <v>4070.5138350000002</v>
      </c>
      <c r="W1217" s="4">
        <v>6.5693430656934302</v>
      </c>
      <c r="X1217" s="5">
        <v>10.565</v>
      </c>
      <c r="Y1217" s="5">
        <v>8.08</v>
      </c>
      <c r="Z1217" s="4">
        <v>126.461538</v>
      </c>
      <c r="AA1217" s="10" t="s">
        <v>2924</v>
      </c>
      <c r="AB1217" s="10" t="s">
        <v>2924</v>
      </c>
      <c r="AC1217" s="4">
        <v>11.952308</v>
      </c>
      <c r="AD1217" s="4">
        <v>11.9693888001835</v>
      </c>
      <c r="AE1217" s="4">
        <v>11.9628532846627</v>
      </c>
      <c r="AF1217" s="4">
        <v>17.258762999999998</v>
      </c>
      <c r="AG1217" s="4">
        <v>16.745297242928402</v>
      </c>
      <c r="AH1217" s="4">
        <v>16.327315311135099</v>
      </c>
      <c r="AI1217" s="4">
        <v>1.206871</v>
      </c>
      <c r="AJ1217" s="4">
        <v>1.206871</v>
      </c>
    </row>
    <row r="1218" spans="1:36" x14ac:dyDescent="0.3">
      <c r="A1218" s="1" t="s">
        <v>2437</v>
      </c>
      <c r="B1218" s="2">
        <v>4342614</v>
      </c>
      <c r="C1218" s="3" t="s">
        <v>2940</v>
      </c>
      <c r="D1218" s="4">
        <v>2422.1505001599999</v>
      </c>
      <c r="E1218" s="3" t="s">
        <v>2920</v>
      </c>
      <c r="F1218" s="3" t="s">
        <v>2960</v>
      </c>
      <c r="G1218" s="3" t="s">
        <v>2961</v>
      </c>
      <c r="H1218" s="3" t="s">
        <v>2962</v>
      </c>
      <c r="I1218" s="3" t="s">
        <v>3263</v>
      </c>
      <c r="J1218" s="4">
        <v>24.678837000000001</v>
      </c>
      <c r="K1218" s="4">
        <v>-13.121319</v>
      </c>
      <c r="L1218" s="4">
        <v>18.129404000000001</v>
      </c>
      <c r="M1218" s="4">
        <v>2.7011970000000001</v>
      </c>
      <c r="N1218" s="4" t="s">
        <v>2924</v>
      </c>
      <c r="O1218" s="4" t="s">
        <v>2924</v>
      </c>
      <c r="P1218" s="4">
        <v>10.185032</v>
      </c>
      <c r="Q1218" s="4" t="s">
        <v>2924</v>
      </c>
      <c r="R1218" s="4" t="s">
        <v>2924</v>
      </c>
      <c r="S1218" s="3" t="s">
        <v>6175</v>
      </c>
      <c r="T1218" s="4">
        <v>36.880000000000003</v>
      </c>
      <c r="U1218" s="4">
        <v>2422.1505001599999</v>
      </c>
      <c r="V1218" s="10">
        <v>2424.7914999999998</v>
      </c>
      <c r="W1218" s="4">
        <v>0</v>
      </c>
      <c r="X1218" s="4">
        <v>53.69</v>
      </c>
      <c r="Y1218" s="4">
        <v>21.85</v>
      </c>
      <c r="Z1218" s="4" t="s">
        <v>2924</v>
      </c>
      <c r="AA1218" s="10" t="s">
        <v>2924</v>
      </c>
      <c r="AB1218" s="10" t="s">
        <v>2924</v>
      </c>
      <c r="AC1218" s="4">
        <v>2.838168</v>
      </c>
      <c r="AD1218" s="4">
        <v>2.4722717257196001</v>
      </c>
      <c r="AE1218" s="4">
        <v>2.6674690590161001</v>
      </c>
      <c r="AF1218" s="4" t="s">
        <v>2924</v>
      </c>
      <c r="AG1218" s="4">
        <v>83.386057340151496</v>
      </c>
      <c r="AH1218" s="4" t="s">
        <v>2924</v>
      </c>
      <c r="AI1218" s="4">
        <v>10.185032</v>
      </c>
      <c r="AJ1218" s="4">
        <v>10.185032</v>
      </c>
    </row>
    <row r="1219" spans="1:36" x14ac:dyDescent="0.3">
      <c r="A1219" s="1" t="s">
        <v>246</v>
      </c>
      <c r="B1219" s="2">
        <v>109549301</v>
      </c>
      <c r="C1219" s="3" t="s">
        <v>2935</v>
      </c>
      <c r="D1219" s="4">
        <v>2422.56605528</v>
      </c>
      <c r="E1219" s="3" t="s">
        <v>3093</v>
      </c>
      <c r="F1219" s="3" t="s">
        <v>3093</v>
      </c>
      <c r="G1219" s="3" t="s">
        <v>3172</v>
      </c>
      <c r="H1219" s="3" t="s">
        <v>3173</v>
      </c>
      <c r="I1219" s="3"/>
      <c r="J1219" s="4">
        <v>27.642275999999999</v>
      </c>
      <c r="K1219" s="4">
        <v>2.6623070000000002</v>
      </c>
      <c r="L1219" s="4">
        <v>-6.1485909999999997</v>
      </c>
      <c r="M1219" s="4">
        <v>2.5186570000000001</v>
      </c>
      <c r="N1219" s="4">
        <v>29.662617999999998</v>
      </c>
      <c r="O1219" s="4" t="s">
        <v>2924</v>
      </c>
      <c r="P1219" s="4">
        <v>2.3083390000000001</v>
      </c>
      <c r="Q1219" s="4">
        <v>8.5226059999999997</v>
      </c>
      <c r="R1219" s="4" t="s">
        <v>2924</v>
      </c>
      <c r="S1219" s="3" t="s">
        <v>3992</v>
      </c>
      <c r="T1219" s="4">
        <v>21.98</v>
      </c>
      <c r="U1219" s="4">
        <v>2422.56605528</v>
      </c>
      <c r="V1219" s="10">
        <v>2839.6130549999998</v>
      </c>
      <c r="W1219" s="4">
        <v>4.3676069153776202</v>
      </c>
      <c r="X1219" s="4">
        <v>24.9299</v>
      </c>
      <c r="Y1219" s="4">
        <v>15.55</v>
      </c>
      <c r="Z1219" s="4">
        <v>29.662617999999998</v>
      </c>
      <c r="AA1219" s="10">
        <v>12.9347378332</v>
      </c>
      <c r="AB1219" s="10">
        <v>21.429894605400001</v>
      </c>
      <c r="AC1219" s="4">
        <v>3.067342</v>
      </c>
      <c r="AD1219" s="4">
        <v>2.3181635022688001</v>
      </c>
      <c r="AE1219" s="4">
        <v>2.6663212136464001</v>
      </c>
      <c r="AF1219" s="4">
        <v>8.5226059999999997</v>
      </c>
      <c r="AG1219" s="4">
        <v>7.3830205218738998</v>
      </c>
      <c r="AH1219" s="4">
        <v>9.8850096794046003</v>
      </c>
      <c r="AI1219" s="4">
        <v>2.3083390000000001</v>
      </c>
      <c r="AJ1219" s="5">
        <v>2.8028559999999998</v>
      </c>
    </row>
    <row r="1220" spans="1:36" x14ac:dyDescent="0.3">
      <c r="A1220" s="1" t="s">
        <v>146</v>
      </c>
      <c r="B1220" s="2">
        <v>5139125</v>
      </c>
      <c r="C1220" s="3" t="s">
        <v>2919</v>
      </c>
      <c r="D1220" s="4">
        <v>2422.9834426000002</v>
      </c>
      <c r="E1220" s="3" t="s">
        <v>2920</v>
      </c>
      <c r="F1220" s="3" t="s">
        <v>2921</v>
      </c>
      <c r="G1220" s="3" t="s">
        <v>3109</v>
      </c>
      <c r="H1220" s="3" t="s">
        <v>3109</v>
      </c>
      <c r="I1220" s="3" t="s">
        <v>3048</v>
      </c>
      <c r="J1220" s="4">
        <v>28.830313</v>
      </c>
      <c r="K1220" s="4">
        <v>-4.5177050000000003</v>
      </c>
      <c r="L1220" s="4">
        <v>-6.3473050000000004</v>
      </c>
      <c r="M1220" s="4">
        <v>0.51413900000000001</v>
      </c>
      <c r="N1220" s="4" t="s">
        <v>2924</v>
      </c>
      <c r="O1220" s="4">
        <v>9.9872289999999992</v>
      </c>
      <c r="P1220" s="4" t="s">
        <v>2924</v>
      </c>
      <c r="Q1220" s="4">
        <v>8.5918139999999994</v>
      </c>
      <c r="R1220" s="4">
        <v>13.07152</v>
      </c>
      <c r="S1220" s="3" t="s">
        <v>3893</v>
      </c>
      <c r="T1220" s="4">
        <v>7.82</v>
      </c>
      <c r="U1220" s="4">
        <v>2422.9834426000002</v>
      </c>
      <c r="V1220" s="10">
        <v>5050.1394419999997</v>
      </c>
      <c r="W1220" s="4">
        <v>0</v>
      </c>
      <c r="X1220" s="5">
        <v>9.4749999999999996</v>
      </c>
      <c r="Y1220" s="5">
        <v>5.01</v>
      </c>
      <c r="Z1220" s="4" t="s">
        <v>2924</v>
      </c>
      <c r="AA1220" s="10">
        <v>11.537326645</v>
      </c>
      <c r="AB1220" s="10">
        <v>12.7922003566</v>
      </c>
      <c r="AC1220" s="4">
        <v>1.884085</v>
      </c>
      <c r="AD1220" s="4">
        <v>1.7910393060918</v>
      </c>
      <c r="AE1220" s="4">
        <v>1.8269977701547</v>
      </c>
      <c r="AF1220" s="4">
        <v>8.5918139999999994</v>
      </c>
      <c r="AG1220" s="4">
        <v>8.0107411428235995</v>
      </c>
      <c r="AH1220" s="4">
        <v>8.0613283853148996</v>
      </c>
      <c r="AI1220" s="4" t="s">
        <v>2924</v>
      </c>
      <c r="AJ1220" s="4" t="s">
        <v>2924</v>
      </c>
    </row>
    <row r="1221" spans="1:36" x14ac:dyDescent="0.3">
      <c r="A1221" s="1" t="s">
        <v>2008</v>
      </c>
      <c r="B1221" s="2">
        <v>4065857</v>
      </c>
      <c r="C1221" s="3" t="s">
        <v>2935</v>
      </c>
      <c r="D1221" s="4">
        <v>2425.14</v>
      </c>
      <c r="E1221" s="3" t="s">
        <v>3093</v>
      </c>
      <c r="F1221" s="3" t="s">
        <v>3093</v>
      </c>
      <c r="G1221" s="3" t="s">
        <v>3094</v>
      </c>
      <c r="H1221" s="3" t="s">
        <v>3095</v>
      </c>
      <c r="I1221" s="3" t="s">
        <v>3096</v>
      </c>
      <c r="J1221" s="4">
        <v>-17.927631999999999</v>
      </c>
      <c r="K1221" s="4">
        <v>-23.230768999999999</v>
      </c>
      <c r="L1221" s="4">
        <v>-17.690722000000001</v>
      </c>
      <c r="M1221" s="4">
        <v>-3.2476980000000002</v>
      </c>
      <c r="N1221" s="4">
        <v>5.2471079999999999</v>
      </c>
      <c r="O1221" s="4">
        <v>7.3544580000000002</v>
      </c>
      <c r="P1221" s="4">
        <v>0.66582200000000002</v>
      </c>
      <c r="Q1221" s="4">
        <v>2.1594929999999999</v>
      </c>
      <c r="R1221" s="4">
        <v>17.365901000000001</v>
      </c>
      <c r="S1221" s="3" t="s">
        <v>5747</v>
      </c>
      <c r="T1221" s="4">
        <v>19.96</v>
      </c>
      <c r="U1221" s="4">
        <v>2425.14</v>
      </c>
      <c r="V1221" s="10">
        <v>2136.44</v>
      </c>
      <c r="W1221" s="4">
        <v>1.50300601202405</v>
      </c>
      <c r="X1221" s="4">
        <v>29.94</v>
      </c>
      <c r="Y1221" s="4">
        <v>19.581600000000002</v>
      </c>
      <c r="Z1221" s="4">
        <v>5.2818209999999999</v>
      </c>
      <c r="AA1221" s="10">
        <v>7.6598357510000001</v>
      </c>
      <c r="AB1221" s="10">
        <v>7.1455932524000003</v>
      </c>
      <c r="AC1221" s="4">
        <v>0.49129400000000001</v>
      </c>
      <c r="AD1221" s="4">
        <v>0.50879861711490004</v>
      </c>
      <c r="AE1221" s="4">
        <v>0.50625250660080001</v>
      </c>
      <c r="AF1221" s="4">
        <v>2.1594929999999999</v>
      </c>
      <c r="AG1221" s="4">
        <v>2.7113903166445001</v>
      </c>
      <c r="AH1221" s="4">
        <v>2.4766815592460998</v>
      </c>
      <c r="AI1221" s="4">
        <v>0.66582200000000002</v>
      </c>
      <c r="AJ1221" s="4">
        <v>0.66582200000000002</v>
      </c>
    </row>
    <row r="1222" spans="1:36" x14ac:dyDescent="0.3">
      <c r="A1222" s="1" t="s">
        <v>2395</v>
      </c>
      <c r="B1222" s="2">
        <v>11218268</v>
      </c>
      <c r="C1222" s="3" t="s">
        <v>2919</v>
      </c>
      <c r="D1222" s="4">
        <v>2430.58779873</v>
      </c>
      <c r="E1222" s="3" t="s">
        <v>2930</v>
      </c>
      <c r="F1222" s="3" t="s">
        <v>2953</v>
      </c>
      <c r="G1222" s="3" t="s">
        <v>2953</v>
      </c>
      <c r="H1222" s="3" t="s">
        <v>3040</v>
      </c>
      <c r="I1222" s="3" t="s">
        <v>3670</v>
      </c>
      <c r="J1222" s="4">
        <v>-54.575707000000001</v>
      </c>
      <c r="K1222" s="4">
        <v>-28.596337999999999</v>
      </c>
      <c r="L1222" s="4">
        <v>-21.325648000000001</v>
      </c>
      <c r="M1222" s="4">
        <v>-0.121951</v>
      </c>
      <c r="N1222" s="4">
        <v>6.9378010000000003</v>
      </c>
      <c r="O1222" s="4" t="s">
        <v>2924</v>
      </c>
      <c r="P1222" s="4">
        <v>0.86645000000000005</v>
      </c>
      <c r="Q1222" s="4">
        <v>3.086497</v>
      </c>
      <c r="R1222" s="4" t="s">
        <v>2924</v>
      </c>
      <c r="S1222" s="3" t="s">
        <v>6134</v>
      </c>
      <c r="T1222" s="5">
        <v>8.19</v>
      </c>
      <c r="U1222" s="4">
        <v>2430.58779873</v>
      </c>
      <c r="V1222" s="10">
        <v>3477.8512580000001</v>
      </c>
      <c r="W1222" s="4">
        <v>0</v>
      </c>
      <c r="X1222" s="4">
        <v>19.46</v>
      </c>
      <c r="Y1222" s="5">
        <v>7.89</v>
      </c>
      <c r="Z1222" s="4">
        <v>6.9378010000000003</v>
      </c>
      <c r="AA1222" s="10">
        <v>6.7292580823268002</v>
      </c>
      <c r="AB1222" s="10">
        <v>7.3687535879758004</v>
      </c>
      <c r="AC1222" s="4">
        <v>1.5338639999999999</v>
      </c>
      <c r="AD1222" s="4">
        <v>1.4959108271737001</v>
      </c>
      <c r="AE1222" s="4">
        <v>1.6305280668899</v>
      </c>
      <c r="AF1222" s="4">
        <v>3.086497</v>
      </c>
      <c r="AG1222" s="4">
        <v>2.6275259514172</v>
      </c>
      <c r="AH1222" s="4">
        <v>3.0128390974844002</v>
      </c>
      <c r="AI1222" s="4">
        <v>0.86645000000000005</v>
      </c>
      <c r="AJ1222" s="4">
        <v>2.086176</v>
      </c>
    </row>
    <row r="1223" spans="1:36" x14ac:dyDescent="0.3">
      <c r="A1223" s="1" t="s">
        <v>1248</v>
      </c>
      <c r="B1223" s="2">
        <v>4032515</v>
      </c>
      <c r="C1223" s="3" t="s">
        <v>2935</v>
      </c>
      <c r="D1223" s="4">
        <v>2431.3119994600002</v>
      </c>
      <c r="E1223" s="3" t="s">
        <v>2936</v>
      </c>
      <c r="F1223" s="3" t="s">
        <v>2966</v>
      </c>
      <c r="G1223" s="3" t="s">
        <v>2967</v>
      </c>
      <c r="H1223" s="3" t="s">
        <v>2987</v>
      </c>
      <c r="I1223" s="3" t="s">
        <v>3506</v>
      </c>
      <c r="J1223" s="4">
        <v>21.587378000000001</v>
      </c>
      <c r="K1223" s="4">
        <v>-3.2343989999999998</v>
      </c>
      <c r="L1223" s="4">
        <v>-9.6143590000000003</v>
      </c>
      <c r="M1223" s="4">
        <v>-1.4913810000000001</v>
      </c>
      <c r="N1223" s="4">
        <v>19.82846</v>
      </c>
      <c r="O1223" s="4">
        <v>10.84435</v>
      </c>
      <c r="P1223" s="4">
        <v>2.8718240000000002</v>
      </c>
      <c r="Q1223" s="4">
        <v>8.3415479999999995</v>
      </c>
      <c r="R1223" s="4">
        <v>14.014329</v>
      </c>
      <c r="S1223" s="3" t="s">
        <v>4990</v>
      </c>
      <c r="T1223" s="4">
        <v>50.86</v>
      </c>
      <c r="U1223" s="4">
        <v>2431.3119994600002</v>
      </c>
      <c r="V1223" s="10">
        <v>2872.4119989999999</v>
      </c>
      <c r="W1223" s="4">
        <v>2.5953598112465599</v>
      </c>
      <c r="X1223" s="4">
        <v>58.42</v>
      </c>
      <c r="Y1223" s="4">
        <v>39.950000000000003</v>
      </c>
      <c r="Z1223" s="4">
        <v>19.82846</v>
      </c>
      <c r="AA1223" s="10">
        <v>16.031520882500001</v>
      </c>
      <c r="AB1223" s="10">
        <v>17.3731853116</v>
      </c>
      <c r="AC1223" s="4">
        <v>1.120417</v>
      </c>
      <c r="AD1223" s="4">
        <v>1.1157114656509</v>
      </c>
      <c r="AE1223" s="4">
        <v>1.1304576256278001</v>
      </c>
      <c r="AF1223" s="4">
        <v>8.3415479999999995</v>
      </c>
      <c r="AG1223" s="4">
        <v>8.7472995946731995</v>
      </c>
      <c r="AH1223" s="4">
        <v>8.9202385715976007</v>
      </c>
      <c r="AI1223" s="4">
        <v>2.8718240000000002</v>
      </c>
      <c r="AJ1223" s="4">
        <v>11.302222</v>
      </c>
    </row>
    <row r="1224" spans="1:36" x14ac:dyDescent="0.3">
      <c r="A1224" s="1" t="s">
        <v>171</v>
      </c>
      <c r="B1224" s="2">
        <v>4282243</v>
      </c>
      <c r="C1224" s="3" t="s">
        <v>2940</v>
      </c>
      <c r="D1224" s="4">
        <v>2432.3717476400002</v>
      </c>
      <c r="E1224" s="3" t="s">
        <v>2945</v>
      </c>
      <c r="F1224" s="3" t="s">
        <v>2946</v>
      </c>
      <c r="G1224" s="3" t="s">
        <v>2947</v>
      </c>
      <c r="H1224" s="3" t="s">
        <v>2948</v>
      </c>
      <c r="I1224" s="3" t="s">
        <v>2949</v>
      </c>
      <c r="J1224" s="4">
        <v>-11.232077</v>
      </c>
      <c r="K1224" s="4">
        <v>-4.3216939999999999</v>
      </c>
      <c r="L1224" s="4">
        <v>-9.8678889999999999</v>
      </c>
      <c r="M1224" s="4">
        <v>-5.2437639999999996</v>
      </c>
      <c r="N1224" s="4" t="s">
        <v>2924</v>
      </c>
      <c r="O1224" s="4" t="s">
        <v>2924</v>
      </c>
      <c r="P1224" s="4" t="s">
        <v>2924</v>
      </c>
      <c r="Q1224" s="4" t="s">
        <v>2924</v>
      </c>
      <c r="R1224" s="4">
        <v>97.893437000000006</v>
      </c>
      <c r="S1224" s="3" t="s">
        <v>3918</v>
      </c>
      <c r="T1224" s="4">
        <v>33.43</v>
      </c>
      <c r="U1224" s="4">
        <v>2432.3717476400002</v>
      </c>
      <c r="V1224" s="10">
        <v>2611.9437469999998</v>
      </c>
      <c r="W1224" s="4">
        <v>0</v>
      </c>
      <c r="X1224" s="4">
        <v>43.33</v>
      </c>
      <c r="Y1224" s="4">
        <v>26.28</v>
      </c>
      <c r="Z1224" s="4" t="s">
        <v>2924</v>
      </c>
      <c r="AA1224" s="10" t="s">
        <v>2924</v>
      </c>
      <c r="AB1224" s="10" t="s">
        <v>2924</v>
      </c>
      <c r="AC1224" s="4">
        <v>4.3849869999999997</v>
      </c>
      <c r="AD1224" s="4">
        <v>3.9209790814562999</v>
      </c>
      <c r="AE1224" s="4">
        <v>4.2492171145036997</v>
      </c>
      <c r="AF1224" s="4" t="s">
        <v>2924</v>
      </c>
      <c r="AG1224" s="4">
        <v>86.839876287083101</v>
      </c>
      <c r="AH1224" s="4" t="s">
        <v>2924</v>
      </c>
      <c r="AI1224" s="4" t="s">
        <v>2924</v>
      </c>
      <c r="AJ1224" s="4" t="s">
        <v>2924</v>
      </c>
    </row>
    <row r="1225" spans="1:36" x14ac:dyDescent="0.3">
      <c r="A1225" s="1" t="s">
        <v>1370</v>
      </c>
      <c r="B1225" s="2">
        <v>7261629</v>
      </c>
      <c r="C1225" s="3" t="s">
        <v>2940</v>
      </c>
      <c r="D1225" s="4">
        <v>2434.86</v>
      </c>
      <c r="E1225" s="3" t="s">
        <v>2930</v>
      </c>
      <c r="F1225" s="3" t="s">
        <v>2953</v>
      </c>
      <c r="G1225" s="3" t="s">
        <v>2954</v>
      </c>
      <c r="H1225" s="3" t="s">
        <v>2955</v>
      </c>
      <c r="I1225" s="3"/>
      <c r="J1225" s="4">
        <v>-7.7101000000000003E-2</v>
      </c>
      <c r="K1225" s="4">
        <v>-1.56962</v>
      </c>
      <c r="L1225" s="4">
        <v>-0.35879</v>
      </c>
      <c r="M1225" s="4">
        <v>-0.35879</v>
      </c>
      <c r="N1225" s="4" t="s">
        <v>2934</v>
      </c>
      <c r="O1225" s="4" t="s">
        <v>2934</v>
      </c>
      <c r="P1225" s="4" t="s">
        <v>2934</v>
      </c>
      <c r="Q1225" s="4" t="s">
        <v>2934</v>
      </c>
      <c r="R1225" s="4" t="s">
        <v>2934</v>
      </c>
      <c r="S1225" s="3" t="s">
        <v>5112</v>
      </c>
      <c r="T1225" s="4">
        <v>19.440000000000001</v>
      </c>
      <c r="U1225" s="4">
        <v>2434.86</v>
      </c>
      <c r="V1225" s="10" t="s">
        <v>2934</v>
      </c>
      <c r="W1225" s="4">
        <v>4.2746913580246897</v>
      </c>
      <c r="X1225" s="4">
        <v>19.8399</v>
      </c>
      <c r="Y1225" s="4">
        <v>19.010000000000002</v>
      </c>
      <c r="Z1225" s="4" t="s">
        <v>2934</v>
      </c>
      <c r="AA1225" s="10" t="s">
        <v>2934</v>
      </c>
      <c r="AB1225" s="10" t="s">
        <v>2934</v>
      </c>
      <c r="AC1225" s="4" t="s">
        <v>2934</v>
      </c>
      <c r="AD1225" s="4" t="s">
        <v>2934</v>
      </c>
      <c r="AE1225" s="4" t="s">
        <v>2934</v>
      </c>
      <c r="AF1225" s="4" t="s">
        <v>2934</v>
      </c>
      <c r="AG1225" s="4" t="s">
        <v>2934</v>
      </c>
      <c r="AH1225" s="4" t="s">
        <v>2934</v>
      </c>
      <c r="AI1225" s="4" t="s">
        <v>2934</v>
      </c>
      <c r="AJ1225" s="4" t="s">
        <v>2934</v>
      </c>
    </row>
    <row r="1226" spans="1:36" x14ac:dyDescent="0.3">
      <c r="A1226" s="1" t="s">
        <v>2339</v>
      </c>
      <c r="B1226" s="2">
        <v>4229150</v>
      </c>
      <c r="C1226" s="3" t="s">
        <v>2935</v>
      </c>
      <c r="D1226" s="4">
        <v>2437.4701788900002</v>
      </c>
      <c r="E1226" s="3" t="s">
        <v>2945</v>
      </c>
      <c r="F1226" s="3" t="s">
        <v>2946</v>
      </c>
      <c r="G1226" s="3" t="s">
        <v>2947</v>
      </c>
      <c r="H1226" s="3" t="s">
        <v>2948</v>
      </c>
      <c r="I1226" s="3" t="s">
        <v>2949</v>
      </c>
      <c r="J1226" s="4">
        <v>14.411529</v>
      </c>
      <c r="K1226" s="4">
        <v>11.727912</v>
      </c>
      <c r="L1226" s="4">
        <v>8.7519030000000004</v>
      </c>
      <c r="M1226" s="4">
        <v>-1.1072660000000001</v>
      </c>
      <c r="N1226" s="4">
        <v>64.080717000000007</v>
      </c>
      <c r="O1226" s="4">
        <v>14.979036000000001</v>
      </c>
      <c r="P1226" s="5">
        <v>1.7862499999999999</v>
      </c>
      <c r="Q1226" s="4">
        <v>12.535410000000001</v>
      </c>
      <c r="R1226" s="4">
        <v>12.195373</v>
      </c>
      <c r="S1226" s="3" t="s">
        <v>6078</v>
      </c>
      <c r="T1226" s="4">
        <v>14.29</v>
      </c>
      <c r="U1226" s="4">
        <v>2437.4701788900002</v>
      </c>
      <c r="V1226" s="10">
        <v>3497.5141779999999</v>
      </c>
      <c r="W1226" s="4">
        <v>0</v>
      </c>
      <c r="X1226" s="4">
        <v>14.94</v>
      </c>
      <c r="Y1226" s="5">
        <v>10.1365</v>
      </c>
      <c r="Z1226" s="4">
        <v>64.080717000000007</v>
      </c>
      <c r="AA1226" s="10">
        <v>13.386416861800001</v>
      </c>
      <c r="AB1226" s="10">
        <v>13.0997561556</v>
      </c>
      <c r="AC1226" s="4">
        <v>4.4569929999999998</v>
      </c>
      <c r="AD1226" s="4">
        <v>4.3270878909333002</v>
      </c>
      <c r="AE1226" s="4">
        <v>4.4305156440587998</v>
      </c>
      <c r="AF1226" s="4">
        <v>12.535410000000001</v>
      </c>
      <c r="AG1226" s="4">
        <v>9.0370303004778005</v>
      </c>
      <c r="AH1226" s="4">
        <v>9.2710082129534008</v>
      </c>
      <c r="AI1226" s="5">
        <v>1.7862499999999999</v>
      </c>
      <c r="AJ1226" s="4" t="s">
        <v>2924</v>
      </c>
    </row>
    <row r="1227" spans="1:36" x14ac:dyDescent="0.3">
      <c r="A1227" s="1" t="s">
        <v>2498</v>
      </c>
      <c r="B1227" s="2">
        <v>4910129</v>
      </c>
      <c r="C1227" s="3" t="s">
        <v>2919</v>
      </c>
      <c r="D1227" s="4">
        <v>2449.3965467200001</v>
      </c>
      <c r="E1227" s="3" t="s">
        <v>2925</v>
      </c>
      <c r="F1227" s="3" t="s">
        <v>2980</v>
      </c>
      <c r="G1227" s="3" t="s">
        <v>2981</v>
      </c>
      <c r="H1227" s="3" t="s">
        <v>3163</v>
      </c>
      <c r="I1227" s="3" t="s">
        <v>3249</v>
      </c>
      <c r="J1227" s="4">
        <v>37.075121000000003</v>
      </c>
      <c r="K1227" s="4">
        <v>20.577888999999999</v>
      </c>
      <c r="L1227" s="4">
        <v>-3.5182950000000002</v>
      </c>
      <c r="M1227" s="4">
        <v>-0.78561099999999995</v>
      </c>
      <c r="N1227" s="4">
        <v>18.191811999999999</v>
      </c>
      <c r="O1227" s="4">
        <v>33.653576000000001</v>
      </c>
      <c r="P1227" s="4">
        <v>6.1675880000000003</v>
      </c>
      <c r="Q1227" s="4">
        <v>8.2607420000000005</v>
      </c>
      <c r="R1227" s="4">
        <v>56.060505999999997</v>
      </c>
      <c r="S1227" s="3" t="s">
        <v>6236</v>
      </c>
      <c r="T1227" s="4">
        <v>47.99</v>
      </c>
      <c r="U1227" s="4">
        <v>2449.3965467200001</v>
      </c>
      <c r="V1227" s="10">
        <v>4285.664546</v>
      </c>
      <c r="W1227" s="4">
        <v>2.2504688476766002</v>
      </c>
      <c r="X1227" s="4">
        <v>52.1</v>
      </c>
      <c r="Y1227" s="4">
        <v>31.24</v>
      </c>
      <c r="Z1227" s="4">
        <v>18.191811999999999</v>
      </c>
      <c r="AA1227" s="10">
        <v>13.426405170200001</v>
      </c>
      <c r="AB1227" s="10">
        <v>14.508527047399999</v>
      </c>
      <c r="AC1227" s="4">
        <v>1.211411</v>
      </c>
      <c r="AD1227" s="4">
        <v>1.1560171724335999</v>
      </c>
      <c r="AE1227" s="4">
        <v>1.1993785204942</v>
      </c>
      <c r="AF1227" s="4">
        <v>8.2607420000000005</v>
      </c>
      <c r="AG1227" s="4">
        <v>14.0322706783461</v>
      </c>
      <c r="AH1227" s="4">
        <v>15.0611420795773</v>
      </c>
      <c r="AI1227" s="4">
        <v>6.1675880000000003</v>
      </c>
      <c r="AJ1227" s="4">
        <v>16.933662999999999</v>
      </c>
    </row>
    <row r="1228" spans="1:36" x14ac:dyDescent="0.3">
      <c r="A1228" s="1" t="s">
        <v>2273</v>
      </c>
      <c r="B1228" s="2">
        <v>4583780</v>
      </c>
      <c r="C1228" s="3" t="s">
        <v>2935</v>
      </c>
      <c r="D1228" s="4">
        <v>2449.5742215</v>
      </c>
      <c r="E1228" s="3" t="s">
        <v>2920</v>
      </c>
      <c r="F1228" s="3" t="s">
        <v>2960</v>
      </c>
      <c r="G1228" s="3" t="s">
        <v>2973</v>
      </c>
      <c r="H1228" s="3" t="s">
        <v>2974</v>
      </c>
      <c r="I1228" s="3" t="s">
        <v>3652</v>
      </c>
      <c r="J1228" s="4">
        <v>-19.191489000000001</v>
      </c>
      <c r="K1228" s="4">
        <v>-45.226421000000002</v>
      </c>
      <c r="L1228" s="4">
        <v>-6.6830470000000002</v>
      </c>
      <c r="M1228" s="4">
        <v>-0.367261</v>
      </c>
      <c r="N1228" s="4">
        <v>8.8655460000000001</v>
      </c>
      <c r="O1228" s="4">
        <v>6.684266</v>
      </c>
      <c r="P1228" s="4">
        <v>1.2844100000000001</v>
      </c>
      <c r="Q1228" s="4">
        <v>5.6810850000000004</v>
      </c>
      <c r="R1228" s="4">
        <v>17.851665000000001</v>
      </c>
      <c r="S1228" s="3" t="s">
        <v>6012</v>
      </c>
      <c r="T1228" s="4">
        <v>18.989999999999998</v>
      </c>
      <c r="U1228" s="4">
        <v>2449.5742215</v>
      </c>
      <c r="V1228" s="10">
        <v>7212.512221</v>
      </c>
      <c r="W1228" s="4">
        <v>2.6329647182727798</v>
      </c>
      <c r="X1228" s="4">
        <v>40.98</v>
      </c>
      <c r="Y1228" s="4">
        <v>18.02</v>
      </c>
      <c r="Z1228" s="4">
        <v>8.8655460000000001</v>
      </c>
      <c r="AA1228" s="10">
        <v>11.4854239748</v>
      </c>
      <c r="AB1228" s="10">
        <v>8.9951400664999994</v>
      </c>
      <c r="AC1228" s="4">
        <v>1.0350090000000001</v>
      </c>
      <c r="AD1228" s="4">
        <v>1.0812059340558999</v>
      </c>
      <c r="AE1228" s="4">
        <v>1.0407565566863</v>
      </c>
      <c r="AF1228" s="4">
        <v>5.6810850000000004</v>
      </c>
      <c r="AG1228" s="4">
        <v>9.7084759542489998</v>
      </c>
      <c r="AH1228" s="4">
        <v>8.3770831836736992</v>
      </c>
      <c r="AI1228" s="4">
        <v>1.2844100000000001</v>
      </c>
      <c r="AJ1228" s="4" t="s">
        <v>2924</v>
      </c>
    </row>
    <row r="1229" spans="1:36" x14ac:dyDescent="0.3">
      <c r="A1229" s="1" t="s">
        <v>1733</v>
      </c>
      <c r="B1229" s="2">
        <v>4985914</v>
      </c>
      <c r="C1229" s="3" t="s">
        <v>2935</v>
      </c>
      <c r="D1229" s="4">
        <v>2451.2859063999999</v>
      </c>
      <c r="E1229" s="3" t="s">
        <v>3031</v>
      </c>
      <c r="F1229" s="3" t="s">
        <v>3031</v>
      </c>
      <c r="G1229" s="3" t="s">
        <v>3032</v>
      </c>
      <c r="H1229" s="3" t="s">
        <v>3068</v>
      </c>
      <c r="I1229" s="3" t="s">
        <v>3411</v>
      </c>
      <c r="J1229" s="4">
        <v>7.7969429999999997</v>
      </c>
      <c r="K1229" s="4">
        <v>1.558991</v>
      </c>
      <c r="L1229" s="4">
        <v>-5.2508319999999999</v>
      </c>
      <c r="M1229" s="4">
        <v>1.6530020000000001</v>
      </c>
      <c r="N1229" s="4">
        <v>16.320594</v>
      </c>
      <c r="O1229" s="4">
        <v>13.983991</v>
      </c>
      <c r="P1229" s="4">
        <v>1.436849</v>
      </c>
      <c r="Q1229" s="4">
        <v>7.912757</v>
      </c>
      <c r="R1229" s="4">
        <v>14.156065</v>
      </c>
      <c r="S1229" s="3" t="s">
        <v>5474</v>
      </c>
      <c r="T1229" s="4">
        <v>76.87</v>
      </c>
      <c r="U1229" s="4">
        <v>2451.2859063999999</v>
      </c>
      <c r="V1229" s="10">
        <v>3148.4859059999999</v>
      </c>
      <c r="W1229" s="4">
        <v>0.57239495251723704</v>
      </c>
      <c r="X1229" s="4">
        <v>90.295000000000002</v>
      </c>
      <c r="Y1229" s="4">
        <v>64.790000000000006</v>
      </c>
      <c r="Z1229" s="4">
        <v>16.320594</v>
      </c>
      <c r="AA1229" s="10">
        <v>11.691254752800001</v>
      </c>
      <c r="AB1229" s="10">
        <v>12.7057851239</v>
      </c>
      <c r="AC1229" s="4">
        <v>1.4817100000000001</v>
      </c>
      <c r="AD1229" s="4">
        <v>1.4326602989557</v>
      </c>
      <c r="AE1229" s="4">
        <v>1.4820240090376</v>
      </c>
      <c r="AF1229" s="4">
        <v>7.912757</v>
      </c>
      <c r="AG1229" s="4">
        <v>7.4585111053783004</v>
      </c>
      <c r="AH1229" s="4">
        <v>7.806324691006</v>
      </c>
      <c r="AI1229" s="4">
        <v>1.436849</v>
      </c>
      <c r="AJ1229" s="4">
        <v>4.3035490000000003</v>
      </c>
    </row>
    <row r="1230" spans="1:36" x14ac:dyDescent="0.3">
      <c r="A1230" s="1" t="s">
        <v>284</v>
      </c>
      <c r="B1230" s="2">
        <v>4384044</v>
      </c>
      <c r="C1230" s="3" t="s">
        <v>2935</v>
      </c>
      <c r="D1230" s="4">
        <v>2451.7026811199999</v>
      </c>
      <c r="E1230" s="3" t="s">
        <v>2936</v>
      </c>
      <c r="F1230" s="3" t="s">
        <v>2937</v>
      </c>
      <c r="G1230" s="3" t="s">
        <v>2943</v>
      </c>
      <c r="H1230" s="3" t="s">
        <v>2943</v>
      </c>
      <c r="I1230" s="3" t="s">
        <v>3218</v>
      </c>
      <c r="J1230" s="4">
        <v>41.263556999999999</v>
      </c>
      <c r="K1230" s="4">
        <v>-0.279499</v>
      </c>
      <c r="L1230" s="4">
        <v>-9.9725730000000006</v>
      </c>
      <c r="M1230" s="4">
        <v>0.48983599999999999</v>
      </c>
      <c r="N1230" s="4">
        <v>75.631336000000005</v>
      </c>
      <c r="O1230" s="4">
        <v>16.385783</v>
      </c>
      <c r="P1230" s="4">
        <v>2.452334</v>
      </c>
      <c r="Q1230" s="4">
        <v>9.6286819999999995</v>
      </c>
      <c r="R1230" s="4">
        <v>22.443200999999998</v>
      </c>
      <c r="S1230" s="3" t="s">
        <v>4029</v>
      </c>
      <c r="T1230" s="4">
        <v>82.06</v>
      </c>
      <c r="U1230" s="4">
        <v>2451.7026811199999</v>
      </c>
      <c r="V1230" s="10">
        <v>3385.6466810000002</v>
      </c>
      <c r="W1230" s="4">
        <v>0.82866195466731696</v>
      </c>
      <c r="X1230" s="4">
        <v>97.979900000000001</v>
      </c>
      <c r="Y1230" s="4">
        <v>55.78</v>
      </c>
      <c r="Z1230" s="4">
        <v>75.631336000000005</v>
      </c>
      <c r="AA1230" s="10">
        <v>15.484479667800001</v>
      </c>
      <c r="AB1230" s="10">
        <v>16.194539720600002</v>
      </c>
      <c r="AC1230" s="4">
        <v>2.155929</v>
      </c>
      <c r="AD1230" s="4">
        <v>2.0706268005966999</v>
      </c>
      <c r="AE1230" s="4">
        <v>2.1150560647678001</v>
      </c>
      <c r="AF1230" s="4">
        <v>9.6286819999999995</v>
      </c>
      <c r="AG1230" s="4">
        <v>9.6600199240870008</v>
      </c>
      <c r="AH1230" s="4">
        <v>9.7315403537464995</v>
      </c>
      <c r="AI1230" s="4">
        <v>2.452334</v>
      </c>
      <c r="AJ1230" s="4" t="s">
        <v>2924</v>
      </c>
    </row>
    <row r="1231" spans="1:36" x14ac:dyDescent="0.3">
      <c r="A1231" s="1" t="s">
        <v>2115</v>
      </c>
      <c r="B1231" s="2">
        <v>4080424</v>
      </c>
      <c r="C1231" s="3" t="s">
        <v>2935</v>
      </c>
      <c r="D1231" s="4">
        <v>2462.3147304899999</v>
      </c>
      <c r="E1231" s="3" t="s">
        <v>2930</v>
      </c>
      <c r="F1231" s="3" t="s">
        <v>2931</v>
      </c>
      <c r="G1231" s="3" t="s">
        <v>2931</v>
      </c>
      <c r="H1231" s="3" t="s">
        <v>2932</v>
      </c>
      <c r="I1231" s="3" t="s">
        <v>3216</v>
      </c>
      <c r="J1231" s="4">
        <v>4.6589020000000003</v>
      </c>
      <c r="K1231" s="4">
        <v>2.9459900000000001</v>
      </c>
      <c r="L1231" s="4">
        <v>-11.533052</v>
      </c>
      <c r="M1231" s="4">
        <v>-0.99685199999999996</v>
      </c>
      <c r="N1231" s="4">
        <v>18.144230769230798</v>
      </c>
      <c r="O1231" s="4">
        <v>7.8987020000000001</v>
      </c>
      <c r="P1231" s="4">
        <v>0.939133</v>
      </c>
      <c r="Q1231" s="4" t="s">
        <v>2934</v>
      </c>
      <c r="R1231" s="4" t="s">
        <v>2934</v>
      </c>
      <c r="S1231" s="3" t="s">
        <v>5854</v>
      </c>
      <c r="T1231" s="4">
        <v>18.87</v>
      </c>
      <c r="U1231" s="4">
        <v>2462.3147304899999</v>
      </c>
      <c r="V1231" s="10" t="s">
        <v>2934</v>
      </c>
      <c r="W1231" s="4">
        <v>5.0874403815580296</v>
      </c>
      <c r="X1231" s="4">
        <v>22.24</v>
      </c>
      <c r="Y1231" s="4">
        <v>13.07</v>
      </c>
      <c r="Z1231" s="4">
        <v>19.27477</v>
      </c>
      <c r="AA1231" s="10">
        <v>9.1513094082999995</v>
      </c>
      <c r="AB1231" s="10">
        <v>10.6409974454</v>
      </c>
      <c r="AC1231" s="4" t="s">
        <v>2934</v>
      </c>
      <c r="AD1231" s="4" t="s">
        <v>2934</v>
      </c>
      <c r="AE1231" s="4" t="s">
        <v>2934</v>
      </c>
      <c r="AF1231" s="4" t="s">
        <v>2934</v>
      </c>
      <c r="AG1231" s="4" t="s">
        <v>2934</v>
      </c>
      <c r="AH1231" s="4" t="s">
        <v>2934</v>
      </c>
      <c r="AI1231" s="4">
        <v>0.939133</v>
      </c>
      <c r="AJ1231" s="4">
        <v>1.381507</v>
      </c>
    </row>
    <row r="1232" spans="1:36" x14ac:dyDescent="0.3">
      <c r="A1232" s="1" t="s">
        <v>2774</v>
      </c>
      <c r="B1232" s="2">
        <v>4088403</v>
      </c>
      <c r="C1232" s="3" t="s">
        <v>2919</v>
      </c>
      <c r="D1232" s="4">
        <v>2467.1952650399999</v>
      </c>
      <c r="E1232" s="3" t="s">
        <v>2925</v>
      </c>
      <c r="F1232" s="3" t="s">
        <v>3011</v>
      </c>
      <c r="G1232" s="3" t="s">
        <v>3012</v>
      </c>
      <c r="H1232" s="3" t="s">
        <v>3013</v>
      </c>
      <c r="I1232" s="3" t="s">
        <v>3014</v>
      </c>
      <c r="J1232" s="4">
        <v>-28.478783</v>
      </c>
      <c r="K1232" s="4">
        <v>-8.1817250000000001</v>
      </c>
      <c r="L1232" s="4">
        <v>-2.975997</v>
      </c>
      <c r="M1232" s="4">
        <v>4.2235449999999997</v>
      </c>
      <c r="N1232" s="4">
        <v>4.8255189999999999</v>
      </c>
      <c r="O1232" s="4">
        <v>13.498036000000001</v>
      </c>
      <c r="P1232" s="4">
        <v>2.080587</v>
      </c>
      <c r="Q1232" s="4">
        <v>5.3069030000000001</v>
      </c>
      <c r="R1232" s="4">
        <v>13.076836</v>
      </c>
      <c r="S1232" s="3" t="s">
        <v>6512</v>
      </c>
      <c r="T1232" s="4">
        <v>89.33</v>
      </c>
      <c r="U1232" s="4">
        <v>2467.1952650399999</v>
      </c>
      <c r="V1232" s="10">
        <v>2437.1952649999998</v>
      </c>
      <c r="W1232" s="4">
        <v>0</v>
      </c>
      <c r="X1232" s="5">
        <v>128.41</v>
      </c>
      <c r="Y1232" s="4">
        <v>84.01</v>
      </c>
      <c r="Z1232" s="4">
        <v>4.8255189999999999</v>
      </c>
      <c r="AA1232" s="10">
        <v>10.583120083400001</v>
      </c>
      <c r="AB1232" s="10">
        <v>10.5720105045</v>
      </c>
      <c r="AC1232" s="4">
        <v>0.62221000000000004</v>
      </c>
      <c r="AD1232" s="4">
        <v>0.61536516294700006</v>
      </c>
      <c r="AE1232" s="4">
        <v>0.62867109928289999</v>
      </c>
      <c r="AF1232" s="4">
        <v>5.3069030000000001</v>
      </c>
      <c r="AG1232" s="4">
        <v>5.0932388543910001</v>
      </c>
      <c r="AH1232" s="4">
        <v>5.1719165088247996</v>
      </c>
      <c r="AI1232" s="4">
        <v>2.080587</v>
      </c>
      <c r="AJ1232" s="4">
        <v>2.3983780000000001</v>
      </c>
    </row>
    <row r="1233" spans="1:36" x14ac:dyDescent="0.3">
      <c r="A1233" s="1" t="s">
        <v>708</v>
      </c>
      <c r="B1233" s="2">
        <v>120287908</v>
      </c>
      <c r="C1233" s="3" t="s">
        <v>2935</v>
      </c>
      <c r="D1233" s="4">
        <v>2467.42704306</v>
      </c>
      <c r="E1233" s="3" t="s">
        <v>2976</v>
      </c>
      <c r="F1233" s="3" t="s">
        <v>2977</v>
      </c>
      <c r="G1233" s="3" t="s">
        <v>2978</v>
      </c>
      <c r="H1233" s="3" t="s">
        <v>2978</v>
      </c>
      <c r="I1233" s="3" t="s">
        <v>3386</v>
      </c>
      <c r="J1233" s="4">
        <v>18.337531999999999</v>
      </c>
      <c r="K1233" s="4">
        <v>17.744361000000001</v>
      </c>
      <c r="L1233" s="4">
        <v>-3.847728</v>
      </c>
      <c r="M1233" s="4">
        <v>4.3536210000000004</v>
      </c>
      <c r="N1233" s="4" t="s">
        <v>2924</v>
      </c>
      <c r="O1233" s="4">
        <v>69.292034999999998</v>
      </c>
      <c r="P1233" s="4">
        <v>2.2052200000000002</v>
      </c>
      <c r="Q1233" s="4">
        <v>31.629894</v>
      </c>
      <c r="R1233" s="4" t="s">
        <v>2934</v>
      </c>
      <c r="S1233" s="3" t="s">
        <v>4451</v>
      </c>
      <c r="T1233" s="4">
        <v>23.49</v>
      </c>
      <c r="U1233" s="4">
        <v>2467.42704306</v>
      </c>
      <c r="V1233" s="10">
        <v>2464.886043</v>
      </c>
      <c r="W1233" s="4">
        <v>0</v>
      </c>
      <c r="X1233" s="4">
        <v>25.35</v>
      </c>
      <c r="Y1233" s="4">
        <v>18.8</v>
      </c>
      <c r="Z1233" s="4" t="s">
        <v>2924</v>
      </c>
      <c r="AA1233" s="10">
        <v>44.320754716899998</v>
      </c>
      <c r="AB1233" s="10" t="s">
        <v>2934</v>
      </c>
      <c r="AC1233" s="4">
        <v>22.120885999999999</v>
      </c>
      <c r="AD1233" s="4">
        <v>19.8032123902337</v>
      </c>
      <c r="AE1233" s="4">
        <v>21.292336503576198</v>
      </c>
      <c r="AF1233" s="4">
        <v>31.629894</v>
      </c>
      <c r="AG1233" s="4">
        <v>24.979387687886099</v>
      </c>
      <c r="AH1233" s="4">
        <v>28.200260198040201</v>
      </c>
      <c r="AI1233" s="4">
        <v>2.2052200000000002</v>
      </c>
      <c r="AJ1233" s="4">
        <v>2.3366159999999998</v>
      </c>
    </row>
    <row r="1234" spans="1:36" x14ac:dyDescent="0.3">
      <c r="A1234" s="1" t="s">
        <v>1694</v>
      </c>
      <c r="B1234" s="2">
        <v>4620262</v>
      </c>
      <c r="C1234" s="3" t="s">
        <v>2919</v>
      </c>
      <c r="D1234" s="4">
        <v>2467.8901900800001</v>
      </c>
      <c r="E1234" s="3" t="s">
        <v>2925</v>
      </c>
      <c r="F1234" s="3" t="s">
        <v>2980</v>
      </c>
      <c r="G1234" s="3" t="s">
        <v>2981</v>
      </c>
      <c r="H1234" s="3" t="s">
        <v>2982</v>
      </c>
      <c r="I1234" s="3" t="s">
        <v>3432</v>
      </c>
      <c r="J1234" s="4">
        <v>-33.709131999999997</v>
      </c>
      <c r="K1234" s="4">
        <v>-23.636364</v>
      </c>
      <c r="L1234" s="4">
        <v>-5.1612900000000002</v>
      </c>
      <c r="M1234" s="4">
        <v>-4.390244</v>
      </c>
      <c r="N1234" s="4" t="s">
        <v>2924</v>
      </c>
      <c r="O1234" s="4" t="s">
        <v>2934</v>
      </c>
      <c r="P1234" s="4" t="s">
        <v>2924</v>
      </c>
      <c r="Q1234" s="4">
        <v>8.3378960000000006</v>
      </c>
      <c r="R1234" s="4" t="s">
        <v>2934</v>
      </c>
      <c r="S1234" s="3" t="s">
        <v>5435</v>
      </c>
      <c r="T1234" s="4">
        <v>5.88</v>
      </c>
      <c r="U1234" s="4">
        <v>2467.8901900800001</v>
      </c>
      <c r="V1234" s="10">
        <v>9225.2711899999995</v>
      </c>
      <c r="W1234" s="4">
        <v>0</v>
      </c>
      <c r="X1234" s="4">
        <v>9.56</v>
      </c>
      <c r="Y1234" s="4">
        <v>4.78</v>
      </c>
      <c r="Z1234" s="4" t="s">
        <v>2924</v>
      </c>
      <c r="AA1234" s="10">
        <v>18.403755868499999</v>
      </c>
      <c r="AB1234" s="10">
        <v>29.564080647499999</v>
      </c>
      <c r="AC1234" s="4">
        <v>2.0316360000000002</v>
      </c>
      <c r="AD1234" s="4">
        <v>1.8497137409019</v>
      </c>
      <c r="AE1234" s="4">
        <v>1.9986913343843</v>
      </c>
      <c r="AF1234" s="4">
        <v>8.3378960000000006</v>
      </c>
      <c r="AG1234" s="4">
        <v>7.6127291900509002</v>
      </c>
      <c r="AH1234" s="4">
        <v>7.9552420196759002</v>
      </c>
      <c r="AI1234" s="4" t="s">
        <v>2924</v>
      </c>
      <c r="AJ1234" s="4" t="s">
        <v>2924</v>
      </c>
    </row>
    <row r="1235" spans="1:36" x14ac:dyDescent="0.3">
      <c r="A1235" s="1" t="s">
        <v>486</v>
      </c>
      <c r="B1235" s="2">
        <v>4915674</v>
      </c>
      <c r="C1235" s="3" t="s">
        <v>2935</v>
      </c>
      <c r="D1235" s="4">
        <v>2471.06739952</v>
      </c>
      <c r="E1235" s="3" t="s">
        <v>2925</v>
      </c>
      <c r="F1235" s="3" t="s">
        <v>2996</v>
      </c>
      <c r="G1235" s="3" t="s">
        <v>3120</v>
      </c>
      <c r="H1235" s="3" t="s">
        <v>3121</v>
      </c>
      <c r="I1235" s="3" t="s">
        <v>3305</v>
      </c>
      <c r="J1235" s="4">
        <v>-58.280254999999997</v>
      </c>
      <c r="K1235" s="4">
        <v>-46.896377000000001</v>
      </c>
      <c r="L1235" s="4">
        <v>-10.884354</v>
      </c>
      <c r="M1235" s="4">
        <v>-0.66350699999999996</v>
      </c>
      <c r="N1235" s="4" t="s">
        <v>2924</v>
      </c>
      <c r="O1235" s="4">
        <v>6.6539679999999999</v>
      </c>
      <c r="P1235" s="4">
        <v>1.6641520000000001</v>
      </c>
      <c r="Q1235" s="4">
        <v>5.7544360000000001</v>
      </c>
      <c r="R1235" s="4">
        <v>9.6960119999999996</v>
      </c>
      <c r="S1235" s="3" t="s">
        <v>4229</v>
      </c>
      <c r="T1235" s="4">
        <v>20.96</v>
      </c>
      <c r="U1235" s="4">
        <v>2471.06739952</v>
      </c>
      <c r="V1235" s="10">
        <v>5763.0673989999996</v>
      </c>
      <c r="W1235" s="4">
        <v>0</v>
      </c>
      <c r="X1235" s="4">
        <v>51.23</v>
      </c>
      <c r="Y1235" s="4">
        <v>18.7</v>
      </c>
      <c r="Z1235" s="4" t="s">
        <v>2924</v>
      </c>
      <c r="AA1235" s="10">
        <v>13.3197763091</v>
      </c>
      <c r="AB1235" s="10">
        <v>12.519561815299999</v>
      </c>
      <c r="AC1235" s="4">
        <v>1.20164</v>
      </c>
      <c r="AD1235" s="4">
        <v>1.2737632697870001</v>
      </c>
      <c r="AE1235" s="4">
        <v>1.2713260490578</v>
      </c>
      <c r="AF1235" s="4">
        <v>5.7544360000000001</v>
      </c>
      <c r="AG1235" s="4">
        <v>14.8712077612191</v>
      </c>
      <c r="AH1235" s="4">
        <v>15.845239322865501</v>
      </c>
      <c r="AI1235" s="4">
        <v>1.6641520000000001</v>
      </c>
      <c r="AJ1235" s="4" t="s">
        <v>2924</v>
      </c>
    </row>
    <row r="1236" spans="1:36" x14ac:dyDescent="0.3">
      <c r="A1236" s="1" t="s">
        <v>188</v>
      </c>
      <c r="B1236" s="2">
        <v>4098789</v>
      </c>
      <c r="C1236" s="3" t="s">
        <v>2935</v>
      </c>
      <c r="D1236" s="4">
        <v>2472.9467409600002</v>
      </c>
      <c r="E1236" s="3" t="s">
        <v>3031</v>
      </c>
      <c r="F1236" s="3" t="s">
        <v>3031</v>
      </c>
      <c r="G1236" s="3" t="s">
        <v>3051</v>
      </c>
      <c r="H1236" s="3" t="s">
        <v>3079</v>
      </c>
      <c r="I1236" s="3" t="s">
        <v>3169</v>
      </c>
      <c r="J1236" s="4">
        <v>-17.705195</v>
      </c>
      <c r="K1236" s="4">
        <v>-1.100811</v>
      </c>
      <c r="L1236" s="4">
        <v>-21.227504</v>
      </c>
      <c r="M1236" s="4">
        <v>-0.84948800000000002</v>
      </c>
      <c r="N1236" s="4">
        <v>14.129333000000001</v>
      </c>
      <c r="O1236" s="4">
        <v>11.797840000000001</v>
      </c>
      <c r="P1236" s="4">
        <v>1.7121580000000001</v>
      </c>
      <c r="Q1236" s="4">
        <v>5.9127330000000002</v>
      </c>
      <c r="R1236" s="4">
        <v>16.219194000000002</v>
      </c>
      <c r="S1236" s="3" t="s">
        <v>3935</v>
      </c>
      <c r="T1236" s="4">
        <v>136.56</v>
      </c>
      <c r="U1236" s="4">
        <v>2472.9467409600002</v>
      </c>
      <c r="V1236" s="10">
        <v>2354.2727399999999</v>
      </c>
      <c r="W1236" s="4">
        <v>0.73227885178676</v>
      </c>
      <c r="X1236" s="5">
        <v>187.6</v>
      </c>
      <c r="Y1236" s="4">
        <v>116.44</v>
      </c>
      <c r="Z1236" s="4">
        <v>14.129333000000001</v>
      </c>
      <c r="AA1236" s="10">
        <v>8.4007972636999995</v>
      </c>
      <c r="AB1236" s="10">
        <v>39.185078909600001</v>
      </c>
      <c r="AC1236" s="4">
        <v>0.88996399999999998</v>
      </c>
      <c r="AD1236" s="4">
        <v>0.99613121057010001</v>
      </c>
      <c r="AE1236" s="4">
        <v>0.91819161216650003</v>
      </c>
      <c r="AF1236" s="4">
        <v>5.9127330000000002</v>
      </c>
      <c r="AG1236" s="4">
        <v>8.6210886067605994</v>
      </c>
      <c r="AH1236" s="4">
        <v>8.5967520822159997</v>
      </c>
      <c r="AI1236" s="4">
        <v>1.7121580000000001</v>
      </c>
      <c r="AJ1236" s="4">
        <v>1.7121580000000001</v>
      </c>
    </row>
    <row r="1237" spans="1:36" x14ac:dyDescent="0.3">
      <c r="A1237" s="1" t="s">
        <v>2179</v>
      </c>
      <c r="B1237" s="2">
        <v>6520282</v>
      </c>
      <c r="C1237" s="3" t="s">
        <v>2919</v>
      </c>
      <c r="D1237" s="4">
        <v>2473.1406169799998</v>
      </c>
      <c r="E1237" s="3" t="s">
        <v>3090</v>
      </c>
      <c r="F1237" s="3" t="s">
        <v>3090</v>
      </c>
      <c r="G1237" s="3" t="s">
        <v>3199</v>
      </c>
      <c r="H1237" s="3" t="s">
        <v>3200</v>
      </c>
      <c r="I1237" s="3" t="s">
        <v>3624</v>
      </c>
      <c r="J1237" s="4">
        <v>-10.966056999999999</v>
      </c>
      <c r="K1237" s="4">
        <v>8.4260730000000006</v>
      </c>
      <c r="L1237" s="4">
        <v>11.986864000000001</v>
      </c>
      <c r="M1237" s="4">
        <v>-1.1594199999999999</v>
      </c>
      <c r="N1237" s="4">
        <v>126.303415</v>
      </c>
      <c r="O1237" s="4" t="s">
        <v>2924</v>
      </c>
      <c r="P1237" s="4">
        <v>1.8430489999999999</v>
      </c>
      <c r="Q1237" s="4">
        <v>13.120447</v>
      </c>
      <c r="R1237" s="4" t="s">
        <v>2924</v>
      </c>
      <c r="S1237" s="3" t="s">
        <v>5918</v>
      </c>
      <c r="T1237" s="4">
        <v>6.82</v>
      </c>
      <c r="U1237" s="4">
        <v>2473.1406169799998</v>
      </c>
      <c r="V1237" s="10">
        <v>10247.831036</v>
      </c>
      <c r="W1237" s="4">
        <v>0</v>
      </c>
      <c r="X1237" s="4">
        <v>7.79</v>
      </c>
      <c r="Y1237" s="5">
        <v>5.1501000000000001</v>
      </c>
      <c r="Z1237" s="4">
        <v>126.303415</v>
      </c>
      <c r="AA1237" s="10">
        <v>22.927580968761699</v>
      </c>
      <c r="AB1237" s="10">
        <v>88.533484957190197</v>
      </c>
      <c r="AC1237" s="4">
        <v>10.262959</v>
      </c>
      <c r="AD1237" s="4">
        <v>7.6553474269355997</v>
      </c>
      <c r="AE1237" s="4">
        <v>8.8406196229400997</v>
      </c>
      <c r="AF1237" s="4">
        <v>13.120447</v>
      </c>
      <c r="AG1237" s="4">
        <v>9.7413733703407992</v>
      </c>
      <c r="AH1237" s="4">
        <v>11.3970328649512</v>
      </c>
      <c r="AI1237" s="4">
        <v>1.8430489999999999</v>
      </c>
      <c r="AJ1237" s="4">
        <v>2.7518359999999999</v>
      </c>
    </row>
    <row r="1238" spans="1:36" x14ac:dyDescent="0.3">
      <c r="A1238" s="1" t="s">
        <v>877</v>
      </c>
      <c r="B1238" s="2">
        <v>4991835</v>
      </c>
      <c r="C1238" s="3" t="s">
        <v>2935</v>
      </c>
      <c r="D1238" s="4">
        <v>2474.7239462399998</v>
      </c>
      <c r="E1238" s="3" t="s">
        <v>2920</v>
      </c>
      <c r="F1238" s="3" t="s">
        <v>2960</v>
      </c>
      <c r="G1238" s="3" t="s">
        <v>2961</v>
      </c>
      <c r="H1238" s="3" t="s">
        <v>2962</v>
      </c>
      <c r="I1238" s="3" t="s">
        <v>3420</v>
      </c>
      <c r="J1238" s="4">
        <v>-20.938949999999998</v>
      </c>
      <c r="K1238" s="4">
        <v>1.512721</v>
      </c>
      <c r="L1238" s="4">
        <v>-8.5861710000000002</v>
      </c>
      <c r="M1238" s="4">
        <v>2.7133579999999999</v>
      </c>
      <c r="N1238" s="4" t="s">
        <v>2924</v>
      </c>
      <c r="O1238" s="4" t="s">
        <v>2924</v>
      </c>
      <c r="P1238" s="4">
        <v>0.742946</v>
      </c>
      <c r="Q1238" s="4">
        <v>12.113521</v>
      </c>
      <c r="R1238" s="4" t="s">
        <v>2924</v>
      </c>
      <c r="S1238" s="3" t="s">
        <v>4620</v>
      </c>
      <c r="T1238" s="4">
        <v>44.29</v>
      </c>
      <c r="U1238" s="4">
        <v>2474.7239462399998</v>
      </c>
      <c r="V1238" s="10">
        <v>3856.6179459999998</v>
      </c>
      <c r="W1238" s="4">
        <v>0</v>
      </c>
      <c r="X1238" s="4">
        <v>65.03</v>
      </c>
      <c r="Y1238" s="4">
        <v>38.270000000000003</v>
      </c>
      <c r="Z1238" s="4" t="s">
        <v>2924</v>
      </c>
      <c r="AA1238" s="10">
        <v>14.614750041200001</v>
      </c>
      <c r="AB1238" s="10">
        <v>15.9503590541</v>
      </c>
      <c r="AC1238" s="4">
        <v>1.9267019999999999</v>
      </c>
      <c r="AD1238" s="4">
        <v>1.7580582595350001</v>
      </c>
      <c r="AE1238" s="4">
        <v>1.8354217385803999</v>
      </c>
      <c r="AF1238" s="4">
        <v>12.113521</v>
      </c>
      <c r="AG1238" s="4">
        <v>9.5116208795952009</v>
      </c>
      <c r="AH1238" s="4">
        <v>10.2732922389349</v>
      </c>
      <c r="AI1238" s="4">
        <v>0.742946</v>
      </c>
      <c r="AJ1238" s="4" t="s">
        <v>2924</v>
      </c>
    </row>
    <row r="1239" spans="1:36" x14ac:dyDescent="0.3">
      <c r="A1239" s="1" t="s">
        <v>1804</v>
      </c>
      <c r="B1239" s="2">
        <v>114112474</v>
      </c>
      <c r="C1239" s="3" t="s">
        <v>2935</v>
      </c>
      <c r="D1239" s="4">
        <v>2484.1520396599999</v>
      </c>
      <c r="E1239" s="3" t="s">
        <v>2930</v>
      </c>
      <c r="F1239" s="3" t="s">
        <v>2953</v>
      </c>
      <c r="G1239" s="3" t="s">
        <v>2953</v>
      </c>
      <c r="H1239" s="3" t="s">
        <v>3040</v>
      </c>
      <c r="I1239" s="3" t="s">
        <v>2949</v>
      </c>
      <c r="J1239" s="4">
        <v>41.086866999999998</v>
      </c>
      <c r="K1239" s="4">
        <v>19.241475000000001</v>
      </c>
      <c r="L1239" s="4">
        <v>4.865361</v>
      </c>
      <c r="M1239" s="5">
        <v>6.3295070000000004</v>
      </c>
      <c r="N1239" s="4" t="s">
        <v>2924</v>
      </c>
      <c r="O1239" s="4">
        <v>20.985914999999999</v>
      </c>
      <c r="P1239" s="4">
        <v>9.3993420000000008</v>
      </c>
      <c r="Q1239" s="4">
        <v>6.944922</v>
      </c>
      <c r="R1239" s="4">
        <v>8.2212409999999991</v>
      </c>
      <c r="S1239" s="3" t="s">
        <v>5545</v>
      </c>
      <c r="T1239" s="4">
        <v>34.270000000000003</v>
      </c>
      <c r="U1239" s="4">
        <v>2484.1520396599999</v>
      </c>
      <c r="V1239" s="10">
        <v>5245.1520389999996</v>
      </c>
      <c r="W1239" s="4">
        <v>0</v>
      </c>
      <c r="X1239" s="4">
        <v>35.5</v>
      </c>
      <c r="Y1239" s="4">
        <v>18.414999999999999</v>
      </c>
      <c r="Z1239" s="4" t="s">
        <v>2924</v>
      </c>
      <c r="AA1239" s="10">
        <v>9.3125</v>
      </c>
      <c r="AB1239" s="10">
        <v>10.8880063542</v>
      </c>
      <c r="AC1239" s="4">
        <v>1.2178199999999999</v>
      </c>
      <c r="AD1239" s="4">
        <v>1.2006966995738999</v>
      </c>
      <c r="AE1239" s="4">
        <v>1.2170115978191001</v>
      </c>
      <c r="AF1239" s="4">
        <v>6.944922</v>
      </c>
      <c r="AG1239" s="4">
        <v>6.2029986152754004</v>
      </c>
      <c r="AH1239" s="4">
        <v>6.6805632436767004</v>
      </c>
      <c r="AI1239" s="4">
        <v>9.3993420000000008</v>
      </c>
      <c r="AJ1239" s="4" t="s">
        <v>2924</v>
      </c>
    </row>
    <row r="1240" spans="1:36" x14ac:dyDescent="0.3">
      <c r="A1240" s="1" t="s">
        <v>1908</v>
      </c>
      <c r="B1240" s="2">
        <v>18237279</v>
      </c>
      <c r="C1240" s="3" t="s">
        <v>2940</v>
      </c>
      <c r="D1240" s="4">
        <v>2487.6162837500001</v>
      </c>
      <c r="E1240" s="3" t="s">
        <v>3006</v>
      </c>
      <c r="F1240" s="3" t="s">
        <v>3235</v>
      </c>
      <c r="G1240" s="3" t="s">
        <v>3236</v>
      </c>
      <c r="H1240" s="3" t="s">
        <v>3236</v>
      </c>
      <c r="I1240" s="3" t="s">
        <v>3609</v>
      </c>
      <c r="J1240" s="4">
        <v>-6.4044699999999999</v>
      </c>
      <c r="K1240" s="4">
        <v>9.6424979999999998</v>
      </c>
      <c r="L1240" s="4">
        <v>-5.858193</v>
      </c>
      <c r="M1240" s="4">
        <v>-0.47988999999999998</v>
      </c>
      <c r="N1240" s="4">
        <v>26.490268</v>
      </c>
      <c r="O1240" s="4">
        <v>20.426829000000001</v>
      </c>
      <c r="P1240" s="4">
        <v>6.9769300000000003</v>
      </c>
      <c r="Q1240" s="4">
        <v>15.441936999999999</v>
      </c>
      <c r="R1240" s="4">
        <v>20.674433000000001</v>
      </c>
      <c r="S1240" s="3" t="s">
        <v>5648</v>
      </c>
      <c r="T1240" s="4">
        <v>43.55</v>
      </c>
      <c r="U1240" s="4">
        <v>2487.6162837500001</v>
      </c>
      <c r="V1240" s="10">
        <v>2262.726283</v>
      </c>
      <c r="W1240" s="4">
        <v>0</v>
      </c>
      <c r="X1240" s="4">
        <v>51</v>
      </c>
      <c r="Y1240" s="4">
        <v>30.34</v>
      </c>
      <c r="Z1240" s="4">
        <v>26.490268</v>
      </c>
      <c r="AA1240" s="10">
        <v>25.664446932600001</v>
      </c>
      <c r="AB1240" s="10">
        <v>23.230755279499999</v>
      </c>
      <c r="AC1240" s="4">
        <v>3.6457600000000001</v>
      </c>
      <c r="AD1240" s="4">
        <v>3.0251774989946001</v>
      </c>
      <c r="AE1240" s="4">
        <v>3.5196150705470002</v>
      </c>
      <c r="AF1240" s="4">
        <v>15.441936999999999</v>
      </c>
      <c r="AG1240" s="4">
        <v>15.0238450756595</v>
      </c>
      <c r="AH1240" s="4">
        <v>15.2279244802783</v>
      </c>
      <c r="AI1240" s="4">
        <v>6.9769300000000003</v>
      </c>
      <c r="AJ1240" s="4">
        <v>9.6820810000000002</v>
      </c>
    </row>
    <row r="1241" spans="1:36" x14ac:dyDescent="0.3">
      <c r="A1241" s="1" t="s">
        <v>1700</v>
      </c>
      <c r="B1241" s="2">
        <v>4987812</v>
      </c>
      <c r="C1241" s="3" t="s">
        <v>2919</v>
      </c>
      <c r="D1241" s="4">
        <v>2495.6206271999999</v>
      </c>
      <c r="E1241" s="3" t="s">
        <v>2936</v>
      </c>
      <c r="F1241" s="3" t="s">
        <v>2937</v>
      </c>
      <c r="G1241" s="3" t="s">
        <v>2951</v>
      </c>
      <c r="H1241" s="3" t="s">
        <v>2951</v>
      </c>
      <c r="I1241" s="3" t="s">
        <v>3233</v>
      </c>
      <c r="J1241" s="4">
        <v>14.438064000000001</v>
      </c>
      <c r="K1241" s="4">
        <v>11.6</v>
      </c>
      <c r="L1241" s="4">
        <v>1.9488430000000001</v>
      </c>
      <c r="M1241" s="4">
        <v>5.4156170000000001</v>
      </c>
      <c r="N1241" s="4" t="s">
        <v>2924</v>
      </c>
      <c r="O1241" s="4">
        <v>46.448391000000001</v>
      </c>
      <c r="P1241" s="4">
        <v>1.675743</v>
      </c>
      <c r="Q1241" s="4" t="s">
        <v>2924</v>
      </c>
      <c r="R1241" s="4">
        <v>23.319224999999999</v>
      </c>
      <c r="S1241" s="3" t="s">
        <v>5441</v>
      </c>
      <c r="T1241" s="4">
        <v>41.85</v>
      </c>
      <c r="U1241" s="4">
        <v>2495.6206271999999</v>
      </c>
      <c r="V1241" s="10">
        <v>3013.8786270000001</v>
      </c>
      <c r="W1241" s="4">
        <v>0</v>
      </c>
      <c r="X1241" s="4">
        <v>44.625</v>
      </c>
      <c r="Y1241" s="4">
        <v>25.31</v>
      </c>
      <c r="Z1241" s="4" t="s">
        <v>2924</v>
      </c>
      <c r="AA1241" s="10">
        <v>117.49017405950001</v>
      </c>
      <c r="AB1241" s="10">
        <v>120.92579750340001</v>
      </c>
      <c r="AC1241" s="4">
        <v>3.509754</v>
      </c>
      <c r="AD1241" s="4">
        <v>3.5241539111673998</v>
      </c>
      <c r="AE1241" s="4">
        <v>3.541262821703</v>
      </c>
      <c r="AF1241" s="4" t="s">
        <v>2924</v>
      </c>
      <c r="AG1241" s="4">
        <v>29.736862831963201</v>
      </c>
      <c r="AH1241" s="4">
        <v>30.085393721761999</v>
      </c>
      <c r="AI1241" s="4">
        <v>1.675743</v>
      </c>
      <c r="AJ1241" s="4">
        <v>8.6610099999999992</v>
      </c>
    </row>
    <row r="1242" spans="1:36" x14ac:dyDescent="0.3">
      <c r="A1242" s="1" t="s">
        <v>2132</v>
      </c>
      <c r="B1242" s="2">
        <v>4985881</v>
      </c>
      <c r="C1242" s="3" t="s">
        <v>2935</v>
      </c>
      <c r="D1242" s="4">
        <v>2496.1637982900002</v>
      </c>
      <c r="E1242" s="3" t="s">
        <v>3031</v>
      </c>
      <c r="F1242" s="3" t="s">
        <v>3031</v>
      </c>
      <c r="G1242" s="3" t="s">
        <v>3032</v>
      </c>
      <c r="H1242" s="3" t="s">
        <v>3068</v>
      </c>
      <c r="I1242" s="3" t="s">
        <v>3069</v>
      </c>
      <c r="J1242" s="4">
        <v>-34.247025000000001</v>
      </c>
      <c r="K1242" s="4">
        <v>-18.184467999999999</v>
      </c>
      <c r="L1242" s="4">
        <v>-9.9640699999999995</v>
      </c>
      <c r="M1242" s="4">
        <v>1.2408920000000001</v>
      </c>
      <c r="N1242" s="4">
        <v>20.567198999999999</v>
      </c>
      <c r="O1242" s="4">
        <v>13.303944</v>
      </c>
      <c r="P1242" s="4">
        <v>1.7328969999999999</v>
      </c>
      <c r="Q1242" s="4">
        <v>9.3987069999999999</v>
      </c>
      <c r="R1242" s="4">
        <v>12.751871</v>
      </c>
      <c r="S1242" s="3" t="s">
        <v>5871</v>
      </c>
      <c r="T1242" s="4">
        <v>140.33000000000001</v>
      </c>
      <c r="U1242" s="4">
        <v>2496.1637982900002</v>
      </c>
      <c r="V1242" s="10">
        <v>3056.299798</v>
      </c>
      <c r="W1242" s="4">
        <v>1.38245564027649</v>
      </c>
      <c r="X1242" s="4">
        <v>220.4</v>
      </c>
      <c r="Y1242" s="4">
        <v>137</v>
      </c>
      <c r="Z1242" s="4">
        <v>20.567198999999999</v>
      </c>
      <c r="AA1242" s="10">
        <v>16.939270668599999</v>
      </c>
      <c r="AB1242" s="10">
        <v>18.0986196142</v>
      </c>
      <c r="AC1242" s="4">
        <v>1.640782</v>
      </c>
      <c r="AD1242" s="4">
        <v>1.6313617523974999</v>
      </c>
      <c r="AE1242" s="4">
        <v>1.6640883076834001</v>
      </c>
      <c r="AF1242" s="4">
        <v>9.3987069999999999</v>
      </c>
      <c r="AG1242" s="4">
        <v>9.3361072068533009</v>
      </c>
      <c r="AH1242" s="4">
        <v>9.6356225486509004</v>
      </c>
      <c r="AI1242" s="4">
        <v>1.7328969999999999</v>
      </c>
      <c r="AJ1242" s="4">
        <v>65.360968999999997</v>
      </c>
    </row>
    <row r="1243" spans="1:36" x14ac:dyDescent="0.3">
      <c r="A1243" s="1" t="s">
        <v>1438</v>
      </c>
      <c r="B1243" s="2">
        <v>5728674</v>
      </c>
      <c r="C1243" s="3" t="s">
        <v>2940</v>
      </c>
      <c r="D1243" s="5">
        <v>2496.2579999999998</v>
      </c>
      <c r="E1243" s="3" t="s">
        <v>2930</v>
      </c>
      <c r="F1243" s="3" t="s">
        <v>2953</v>
      </c>
      <c r="G1243" s="3" t="s">
        <v>2954</v>
      </c>
      <c r="H1243" s="3" t="s">
        <v>2955</v>
      </c>
      <c r="I1243" s="3"/>
      <c r="J1243" s="4">
        <v>9.6439839999999997</v>
      </c>
      <c r="K1243" s="4">
        <v>-8.4305610000000009</v>
      </c>
      <c r="L1243" s="4">
        <v>-1.3781920000000001</v>
      </c>
      <c r="M1243" s="4">
        <v>0.50950200000000001</v>
      </c>
      <c r="N1243" s="4" t="s">
        <v>2934</v>
      </c>
      <c r="O1243" s="4" t="s">
        <v>2934</v>
      </c>
      <c r="P1243" s="4" t="s">
        <v>2934</v>
      </c>
      <c r="Q1243" s="4" t="s">
        <v>2934</v>
      </c>
      <c r="R1243" s="4" t="s">
        <v>2934</v>
      </c>
      <c r="S1243" s="3" t="s">
        <v>5180</v>
      </c>
      <c r="T1243" s="4">
        <v>72.989999999999995</v>
      </c>
      <c r="U1243" s="5">
        <v>2496.2579999999998</v>
      </c>
      <c r="V1243" s="10" t="s">
        <v>2934</v>
      </c>
      <c r="W1243" s="4">
        <v>2.9423564871900298</v>
      </c>
      <c r="X1243" s="4">
        <v>82.25</v>
      </c>
      <c r="Y1243" s="4">
        <v>61.3</v>
      </c>
      <c r="Z1243" s="4" t="s">
        <v>2934</v>
      </c>
      <c r="AA1243" s="10" t="s">
        <v>2934</v>
      </c>
      <c r="AB1243" s="10" t="s">
        <v>2934</v>
      </c>
      <c r="AC1243" s="4" t="s">
        <v>2934</v>
      </c>
      <c r="AD1243" s="4" t="s">
        <v>2934</v>
      </c>
      <c r="AE1243" s="4" t="s">
        <v>2934</v>
      </c>
      <c r="AF1243" s="4" t="s">
        <v>2934</v>
      </c>
      <c r="AG1243" s="4" t="s">
        <v>2934</v>
      </c>
      <c r="AH1243" s="4" t="s">
        <v>2934</v>
      </c>
      <c r="AI1243" s="4" t="s">
        <v>2934</v>
      </c>
      <c r="AJ1243" s="4" t="s">
        <v>2934</v>
      </c>
    </row>
    <row r="1244" spans="1:36" x14ac:dyDescent="0.3">
      <c r="A1244" s="1" t="s">
        <v>1892</v>
      </c>
      <c r="B1244" s="2">
        <v>5721324</v>
      </c>
      <c r="C1244" s="3" t="s">
        <v>2935</v>
      </c>
      <c r="D1244" s="4">
        <v>2507.9490231999998</v>
      </c>
      <c r="E1244" s="3" t="s">
        <v>2930</v>
      </c>
      <c r="F1244" s="3" t="s">
        <v>2953</v>
      </c>
      <c r="G1244" s="3" t="s">
        <v>2954</v>
      </c>
      <c r="H1244" s="3" t="s">
        <v>2955</v>
      </c>
      <c r="I1244" s="3" t="s">
        <v>2971</v>
      </c>
      <c r="J1244" s="4">
        <v>16.12426</v>
      </c>
      <c r="K1244" s="4">
        <v>-2.6054590000000002</v>
      </c>
      <c r="L1244" s="4">
        <v>-2.2415940000000001</v>
      </c>
      <c r="M1244" s="4">
        <v>-0.632911</v>
      </c>
      <c r="N1244" s="4">
        <v>6.5745389999999997</v>
      </c>
      <c r="O1244" s="4" t="s">
        <v>2924</v>
      </c>
      <c r="P1244" s="5">
        <v>0.97819299999999998</v>
      </c>
      <c r="Q1244" s="4" t="s">
        <v>2934</v>
      </c>
      <c r="R1244" s="4">
        <v>35.579847999999998</v>
      </c>
      <c r="S1244" s="3" t="s">
        <v>5632</v>
      </c>
      <c r="T1244" s="5">
        <v>7.85</v>
      </c>
      <c r="U1244" s="4">
        <v>2507.9490231999998</v>
      </c>
      <c r="V1244" s="10">
        <v>3627.0585430000001</v>
      </c>
      <c r="W1244" s="4">
        <v>10.1656050955414</v>
      </c>
      <c r="X1244" s="5">
        <v>8.24</v>
      </c>
      <c r="Y1244" s="5">
        <v>6.6635999999999997</v>
      </c>
      <c r="Z1244" s="4">
        <v>6.5745389999999997</v>
      </c>
      <c r="AA1244" s="10" t="s">
        <v>2934</v>
      </c>
      <c r="AB1244" s="10" t="s">
        <v>2934</v>
      </c>
      <c r="AC1244" s="4">
        <v>17.095023999999999</v>
      </c>
      <c r="AD1244" s="4" t="s">
        <v>2934</v>
      </c>
      <c r="AE1244" s="4" t="s">
        <v>2934</v>
      </c>
      <c r="AF1244" s="4" t="s">
        <v>2934</v>
      </c>
      <c r="AG1244" s="4" t="s">
        <v>2934</v>
      </c>
      <c r="AH1244" s="4" t="s">
        <v>2934</v>
      </c>
      <c r="AI1244" s="5">
        <v>0.97819299999999998</v>
      </c>
      <c r="AJ1244" s="5">
        <v>0.97819299999999998</v>
      </c>
    </row>
    <row r="1245" spans="1:36" x14ac:dyDescent="0.3">
      <c r="A1245" s="1" t="s">
        <v>73</v>
      </c>
      <c r="B1245" s="2">
        <v>4991769</v>
      </c>
      <c r="C1245" s="3" t="s">
        <v>2935</v>
      </c>
      <c r="D1245" s="4">
        <v>2508.069</v>
      </c>
      <c r="E1245" s="3" t="s">
        <v>2936</v>
      </c>
      <c r="F1245" s="3" t="s">
        <v>2937</v>
      </c>
      <c r="G1245" s="3" t="s">
        <v>3044</v>
      </c>
      <c r="H1245" s="3" t="s">
        <v>3066</v>
      </c>
      <c r="I1245" s="3" t="s">
        <v>3067</v>
      </c>
      <c r="J1245" s="4">
        <v>-18.417838</v>
      </c>
      <c r="K1245" s="4">
        <v>-8.0972589999999993</v>
      </c>
      <c r="L1245" s="4">
        <v>-2.7548539999999999</v>
      </c>
      <c r="M1245" s="4">
        <v>-1.2934220000000001</v>
      </c>
      <c r="N1245" s="4">
        <v>25.040624999999999</v>
      </c>
      <c r="O1245" s="4">
        <v>21.413682999999999</v>
      </c>
      <c r="P1245" s="4">
        <v>2.5272019999999999</v>
      </c>
      <c r="Q1245" s="4">
        <v>10.250833999999999</v>
      </c>
      <c r="R1245" s="4">
        <v>22.107126999999998</v>
      </c>
      <c r="S1245" s="3" t="s">
        <v>3820</v>
      </c>
      <c r="T1245" s="4">
        <v>80.13</v>
      </c>
      <c r="U1245" s="4">
        <v>2508.069</v>
      </c>
      <c r="V1245" s="10">
        <v>2748.72</v>
      </c>
      <c r="W1245" s="4">
        <v>1.3478098090602799</v>
      </c>
      <c r="X1245" s="4">
        <v>99.1</v>
      </c>
      <c r="Y1245" s="4">
        <v>67.39</v>
      </c>
      <c r="Z1245" s="4">
        <v>25.040624999999999</v>
      </c>
      <c r="AA1245" s="10">
        <v>23.022554230699999</v>
      </c>
      <c r="AB1245" s="10">
        <v>24.662517774299999</v>
      </c>
      <c r="AC1245" s="4">
        <v>2.168968</v>
      </c>
      <c r="AD1245" s="4">
        <v>2.1554953478433001</v>
      </c>
      <c r="AE1245" s="4">
        <v>2.2095764341042998</v>
      </c>
      <c r="AF1245" s="4">
        <v>10.250833999999999</v>
      </c>
      <c r="AG1245" s="4">
        <v>9.9824481315595008</v>
      </c>
      <c r="AH1245" s="4">
        <v>11.370749682174001</v>
      </c>
      <c r="AI1245" s="4">
        <v>2.5272019999999999</v>
      </c>
      <c r="AJ1245" s="4">
        <v>3.2563900000000001</v>
      </c>
    </row>
    <row r="1246" spans="1:36" x14ac:dyDescent="0.3">
      <c r="A1246" s="1" t="s">
        <v>1303</v>
      </c>
      <c r="B1246" s="2">
        <v>4087983</v>
      </c>
      <c r="C1246" s="3" t="s">
        <v>2919</v>
      </c>
      <c r="D1246" s="4">
        <v>2508.9539174000001</v>
      </c>
      <c r="E1246" s="3" t="s">
        <v>2930</v>
      </c>
      <c r="F1246" s="3" t="s">
        <v>2931</v>
      </c>
      <c r="G1246" s="3" t="s">
        <v>2931</v>
      </c>
      <c r="H1246" s="3" t="s">
        <v>2932</v>
      </c>
      <c r="I1246" s="3" t="s">
        <v>2933</v>
      </c>
      <c r="J1246" s="4">
        <v>19.005503000000001</v>
      </c>
      <c r="K1246" s="4">
        <v>6.7524680000000004</v>
      </c>
      <c r="L1246" s="4">
        <v>-9.9762120000000003</v>
      </c>
      <c r="M1246" s="4">
        <v>0.44790999999999997</v>
      </c>
      <c r="N1246" s="4" t="s">
        <v>2924</v>
      </c>
      <c r="O1246" s="4">
        <v>59.421000999999997</v>
      </c>
      <c r="P1246" s="4">
        <v>1.2874760000000001</v>
      </c>
      <c r="Q1246" s="4" t="s">
        <v>2934</v>
      </c>
      <c r="R1246" s="4" t="s">
        <v>2934</v>
      </c>
      <c r="S1246" s="3" t="s">
        <v>5045</v>
      </c>
      <c r="T1246" s="4">
        <v>60.55</v>
      </c>
      <c r="U1246" s="4">
        <v>2508.9539174000001</v>
      </c>
      <c r="V1246" s="10" t="s">
        <v>2934</v>
      </c>
      <c r="W1246" s="4">
        <v>2.5103220478943</v>
      </c>
      <c r="X1246" s="4">
        <v>68.66</v>
      </c>
      <c r="Y1246" s="4">
        <v>36.47</v>
      </c>
      <c r="Z1246" s="4" t="s">
        <v>2924</v>
      </c>
      <c r="AA1246" s="10">
        <v>17.234508866300001</v>
      </c>
      <c r="AB1246" s="10">
        <v>24.317269076300001</v>
      </c>
      <c r="AC1246" s="4" t="s">
        <v>2934</v>
      </c>
      <c r="AD1246" s="4" t="s">
        <v>2934</v>
      </c>
      <c r="AE1246" s="4" t="s">
        <v>2934</v>
      </c>
      <c r="AF1246" s="4" t="s">
        <v>2934</v>
      </c>
      <c r="AG1246" s="4" t="s">
        <v>2934</v>
      </c>
      <c r="AH1246" s="4" t="s">
        <v>2934</v>
      </c>
      <c r="AI1246" s="4">
        <v>1.2874760000000001</v>
      </c>
      <c r="AJ1246" s="4">
        <v>1.7531410000000001</v>
      </c>
    </row>
    <row r="1247" spans="1:36" x14ac:dyDescent="0.3">
      <c r="A1247" s="1" t="s">
        <v>1159</v>
      </c>
      <c r="B1247" s="2">
        <v>4984693</v>
      </c>
      <c r="C1247" s="3" t="s">
        <v>2935</v>
      </c>
      <c r="D1247" s="4">
        <v>2511.4811171199999</v>
      </c>
      <c r="E1247" s="3" t="s">
        <v>2925</v>
      </c>
      <c r="F1247" s="3" t="s">
        <v>2996</v>
      </c>
      <c r="G1247" s="3" t="s">
        <v>3230</v>
      </c>
      <c r="H1247" s="3" t="s">
        <v>3231</v>
      </c>
      <c r="I1247" s="3" t="s">
        <v>3232</v>
      </c>
      <c r="J1247" s="4">
        <v>8.663843</v>
      </c>
      <c r="K1247" s="4">
        <v>-32.008192000000001</v>
      </c>
      <c r="L1247" s="4">
        <v>-20.874807000000001</v>
      </c>
      <c r="M1247" s="4">
        <v>-2.0648970000000002</v>
      </c>
      <c r="N1247" s="4">
        <v>7.3251140000000001</v>
      </c>
      <c r="O1247" s="4" t="s">
        <v>2924</v>
      </c>
      <c r="P1247" s="4">
        <v>1.7048779999999999</v>
      </c>
      <c r="Q1247" s="4">
        <v>6.3146079999999998</v>
      </c>
      <c r="R1247" s="4" t="s">
        <v>2924</v>
      </c>
      <c r="S1247" s="3" t="s">
        <v>4901</v>
      </c>
      <c r="T1247" s="4">
        <v>56.44</v>
      </c>
      <c r="U1247" s="4">
        <v>2511.4811171199999</v>
      </c>
      <c r="V1247" s="10">
        <v>2852.0371169999999</v>
      </c>
      <c r="W1247" s="4">
        <v>0</v>
      </c>
      <c r="X1247" s="4">
        <v>84.66</v>
      </c>
      <c r="Y1247" s="4">
        <v>48.38</v>
      </c>
      <c r="Z1247" s="4">
        <v>7.3251140000000001</v>
      </c>
      <c r="AA1247" s="10">
        <v>7.0875139702999999</v>
      </c>
      <c r="AB1247" s="10">
        <v>6.9379225568000003</v>
      </c>
      <c r="AC1247" s="4">
        <v>1.4389609999999999</v>
      </c>
      <c r="AD1247" s="4">
        <v>1.3230565757979</v>
      </c>
      <c r="AE1247" s="4">
        <v>1.3689262897745</v>
      </c>
      <c r="AF1247" s="4">
        <v>6.3146079999999998</v>
      </c>
      <c r="AG1247" s="4">
        <v>5.5422408025651002</v>
      </c>
      <c r="AH1247" s="4">
        <v>5.6153516774955996</v>
      </c>
      <c r="AI1247" s="4">
        <v>1.7048779999999999</v>
      </c>
      <c r="AJ1247" s="4">
        <v>1.7060120000000001</v>
      </c>
    </row>
    <row r="1248" spans="1:36" x14ac:dyDescent="0.3">
      <c r="A1248" s="1" t="s">
        <v>2161</v>
      </c>
      <c r="B1248" s="2">
        <v>5721904</v>
      </c>
      <c r="C1248" s="3" t="s">
        <v>2970</v>
      </c>
      <c r="D1248" s="4">
        <v>2516.5532995200001</v>
      </c>
      <c r="E1248" s="3" t="s">
        <v>2930</v>
      </c>
      <c r="F1248" s="3" t="s">
        <v>2953</v>
      </c>
      <c r="G1248" s="3" t="s">
        <v>2954</v>
      </c>
      <c r="H1248" s="3" t="s">
        <v>2955</v>
      </c>
      <c r="I1248" s="3"/>
      <c r="J1248" s="4">
        <v>19.072551000000001</v>
      </c>
      <c r="K1248" s="4">
        <v>-1.9100429999999999</v>
      </c>
      <c r="L1248" s="4">
        <v>-9.0025720000000007</v>
      </c>
      <c r="M1248" s="4">
        <v>1.8879999999999999</v>
      </c>
      <c r="N1248" s="4" t="s">
        <v>2924</v>
      </c>
      <c r="O1248" s="4" t="s">
        <v>2924</v>
      </c>
      <c r="P1248" s="4">
        <v>1.2203440000000001</v>
      </c>
      <c r="Q1248" s="4" t="s">
        <v>2934</v>
      </c>
      <c r="R1248" s="4">
        <v>59.894812000000002</v>
      </c>
      <c r="S1248" s="3" t="s">
        <v>5900</v>
      </c>
      <c r="T1248" s="4">
        <v>31.84</v>
      </c>
      <c r="U1248" s="4">
        <v>2516.5532995200001</v>
      </c>
      <c r="V1248" s="10">
        <v>3060.8534890000001</v>
      </c>
      <c r="W1248" s="4">
        <v>7.1608040201004997</v>
      </c>
      <c r="X1248" s="4">
        <v>35.289900000000003</v>
      </c>
      <c r="Y1248" s="4">
        <v>25.26</v>
      </c>
      <c r="Z1248" s="4" t="s">
        <v>2924</v>
      </c>
      <c r="AA1248" s="10" t="s">
        <v>2934</v>
      </c>
      <c r="AB1248" s="10" t="s">
        <v>2934</v>
      </c>
      <c r="AC1248" s="4">
        <v>33.498891999999998</v>
      </c>
      <c r="AD1248" s="4" t="s">
        <v>2934</v>
      </c>
      <c r="AE1248" s="4" t="s">
        <v>2934</v>
      </c>
      <c r="AF1248" s="4" t="s">
        <v>2934</v>
      </c>
      <c r="AG1248" s="4" t="s">
        <v>2934</v>
      </c>
      <c r="AH1248" s="4" t="s">
        <v>2934</v>
      </c>
      <c r="AI1248" s="4">
        <v>1.2203440000000001</v>
      </c>
      <c r="AJ1248" s="4">
        <v>1.2203440000000001</v>
      </c>
    </row>
    <row r="1249" spans="1:36" x14ac:dyDescent="0.3">
      <c r="A1249" s="1" t="s">
        <v>1041</v>
      </c>
      <c r="B1249" s="2">
        <v>28160140</v>
      </c>
      <c r="C1249" s="3" t="s">
        <v>2919</v>
      </c>
      <c r="D1249" s="4">
        <v>2519.4458092499999</v>
      </c>
      <c r="E1249" s="3" t="s">
        <v>2930</v>
      </c>
      <c r="F1249" s="3" t="s">
        <v>2953</v>
      </c>
      <c r="G1249" s="3" t="s">
        <v>2953</v>
      </c>
      <c r="H1249" s="3" t="s">
        <v>3040</v>
      </c>
      <c r="I1249" s="3" t="s">
        <v>3211</v>
      </c>
      <c r="J1249" s="4">
        <v>-12.526998000000001</v>
      </c>
      <c r="K1249" s="4">
        <v>22.95082</v>
      </c>
      <c r="L1249" s="4">
        <v>-13.090128999999999</v>
      </c>
      <c r="M1249" s="4">
        <v>0.59612500000000002</v>
      </c>
      <c r="N1249" s="4">
        <v>125</v>
      </c>
      <c r="O1249" s="4">
        <v>13.428381999999999</v>
      </c>
      <c r="P1249" s="4">
        <v>2.988489</v>
      </c>
      <c r="Q1249" s="4" t="s">
        <v>2924</v>
      </c>
      <c r="R1249" s="4">
        <v>10.269881</v>
      </c>
      <c r="S1249" s="3" t="s">
        <v>4783</v>
      </c>
      <c r="T1249" s="4">
        <v>20.25</v>
      </c>
      <c r="U1249" s="4">
        <v>2519.4458092499999</v>
      </c>
      <c r="V1249" s="10">
        <v>1839.7978089999999</v>
      </c>
      <c r="W1249" s="4">
        <v>0</v>
      </c>
      <c r="X1249" s="4">
        <v>31.54</v>
      </c>
      <c r="Y1249" s="4">
        <v>15.19</v>
      </c>
      <c r="Z1249" s="4">
        <v>125</v>
      </c>
      <c r="AA1249" s="10">
        <v>26.3260530421</v>
      </c>
      <c r="AB1249" s="10">
        <v>31.083072389000002</v>
      </c>
      <c r="AC1249" s="4">
        <v>3.872125</v>
      </c>
      <c r="AD1249" s="4">
        <v>3.2382192149236002</v>
      </c>
      <c r="AE1249" s="4">
        <v>3.7939844776399001</v>
      </c>
      <c r="AF1249" s="4" t="s">
        <v>2924</v>
      </c>
      <c r="AG1249" s="4">
        <v>16.934545473791399</v>
      </c>
      <c r="AH1249" s="4">
        <v>23.523285676823299</v>
      </c>
      <c r="AI1249" s="4">
        <v>2.988489</v>
      </c>
      <c r="AJ1249" s="4">
        <v>4.6296299999999997</v>
      </c>
    </row>
    <row r="1250" spans="1:36" x14ac:dyDescent="0.3">
      <c r="A1250" s="1" t="s">
        <v>2514</v>
      </c>
      <c r="B1250" s="2">
        <v>4060262</v>
      </c>
      <c r="C1250" s="3" t="s">
        <v>2919</v>
      </c>
      <c r="D1250" s="4">
        <v>2521.5391060500001</v>
      </c>
      <c r="E1250" s="3" t="s">
        <v>2925</v>
      </c>
      <c r="F1250" s="3" t="s">
        <v>3011</v>
      </c>
      <c r="G1250" s="3" t="s">
        <v>3012</v>
      </c>
      <c r="H1250" s="3" t="s">
        <v>3683</v>
      </c>
      <c r="I1250" s="3" t="s">
        <v>3684</v>
      </c>
      <c r="J1250" s="4">
        <v>-38.198324</v>
      </c>
      <c r="K1250" s="4">
        <v>0.91220100000000004</v>
      </c>
      <c r="L1250" s="4">
        <v>-16.588124000000001</v>
      </c>
      <c r="M1250" s="4">
        <v>2.6682139999999999</v>
      </c>
      <c r="N1250" s="4" t="s">
        <v>2924</v>
      </c>
      <c r="O1250" s="4" t="s">
        <v>2924</v>
      </c>
      <c r="P1250" s="4">
        <v>0.53140399999999999</v>
      </c>
      <c r="Q1250" s="4">
        <v>5.6241130000000004</v>
      </c>
      <c r="R1250" s="4">
        <v>80.781836999999996</v>
      </c>
      <c r="S1250" s="3" t="s">
        <v>6252</v>
      </c>
      <c r="T1250" s="4">
        <v>8.85</v>
      </c>
      <c r="U1250" s="4">
        <v>2521.5391060500001</v>
      </c>
      <c r="V1250" s="10">
        <v>11834.539106</v>
      </c>
      <c r="W1250" s="4">
        <v>0</v>
      </c>
      <c r="X1250" s="4">
        <v>14.965</v>
      </c>
      <c r="Y1250" s="5">
        <v>7.27</v>
      </c>
      <c r="Z1250" s="4" t="s">
        <v>2924</v>
      </c>
      <c r="AA1250" s="10">
        <v>5.1930524586000004</v>
      </c>
      <c r="AB1250" s="10">
        <v>9.0704109869000007</v>
      </c>
      <c r="AC1250" s="4">
        <v>0.62133300000000002</v>
      </c>
      <c r="AD1250" s="4">
        <v>0.61224631714970001</v>
      </c>
      <c r="AE1250" s="4">
        <v>0.62760431561969998</v>
      </c>
      <c r="AF1250" s="4">
        <v>5.6241130000000004</v>
      </c>
      <c r="AG1250" s="4">
        <v>5.4363661564368</v>
      </c>
      <c r="AH1250" s="4">
        <v>5.9419762904155</v>
      </c>
      <c r="AI1250" s="4">
        <v>0.53140399999999999</v>
      </c>
      <c r="AJ1250" s="4">
        <v>0.79493400000000003</v>
      </c>
    </row>
    <row r="1251" spans="1:36" x14ac:dyDescent="0.3">
      <c r="A1251" s="1" t="s">
        <v>2065</v>
      </c>
      <c r="B1251" s="2">
        <v>6874874</v>
      </c>
      <c r="C1251" s="3" t="s">
        <v>2919</v>
      </c>
      <c r="D1251" s="4">
        <v>2523.26808643</v>
      </c>
      <c r="E1251" s="3" t="s">
        <v>3102</v>
      </c>
      <c r="F1251" s="3" t="s">
        <v>3103</v>
      </c>
      <c r="G1251" s="3" t="s">
        <v>3196</v>
      </c>
      <c r="H1251" s="3" t="s">
        <v>3403</v>
      </c>
      <c r="I1251" s="3" t="s">
        <v>2949</v>
      </c>
      <c r="J1251" s="4">
        <v>-22.362385</v>
      </c>
      <c r="K1251" s="4">
        <v>-14.735516000000001</v>
      </c>
      <c r="L1251" s="4">
        <v>-18.727491000000001</v>
      </c>
      <c r="M1251" s="4">
        <v>-1.167883</v>
      </c>
      <c r="N1251" s="4">
        <v>11.652324</v>
      </c>
      <c r="O1251" s="4">
        <v>5.94381</v>
      </c>
      <c r="P1251" s="4" t="s">
        <v>2924</v>
      </c>
      <c r="Q1251" s="4">
        <v>5.9955429999999996</v>
      </c>
      <c r="R1251" s="4">
        <v>7.1979369999999996</v>
      </c>
      <c r="S1251" s="3" t="s">
        <v>5804</v>
      </c>
      <c r="T1251" s="4">
        <v>6.77</v>
      </c>
      <c r="U1251" s="4">
        <v>2523.26808643</v>
      </c>
      <c r="V1251" s="10">
        <v>3809.8680859999999</v>
      </c>
      <c r="W1251" s="4">
        <v>5.9084194977843403</v>
      </c>
      <c r="X1251" s="5">
        <v>9.1549999999999994</v>
      </c>
      <c r="Y1251" s="5">
        <v>6.25</v>
      </c>
      <c r="Z1251" s="4">
        <v>11.652324</v>
      </c>
      <c r="AA1251" s="10">
        <v>9.2943437671000009</v>
      </c>
      <c r="AB1251" s="10">
        <v>10.136247941300001</v>
      </c>
      <c r="AC1251" s="4">
        <v>1.501781</v>
      </c>
      <c r="AD1251" s="4">
        <v>1.4905092103944</v>
      </c>
      <c r="AE1251" s="4">
        <v>1.5146245325884999</v>
      </c>
      <c r="AF1251" s="4">
        <v>5.9955429999999996</v>
      </c>
      <c r="AG1251" s="4">
        <v>4.8888725741177002</v>
      </c>
      <c r="AH1251" s="4">
        <v>5.0143690152964</v>
      </c>
      <c r="AI1251" s="4" t="s">
        <v>2924</v>
      </c>
      <c r="AJ1251" s="4" t="s">
        <v>2924</v>
      </c>
    </row>
    <row r="1252" spans="1:36" x14ac:dyDescent="0.3">
      <c r="A1252" s="1" t="s">
        <v>837</v>
      </c>
      <c r="B1252" s="2">
        <v>5726876</v>
      </c>
      <c r="C1252" s="3" t="s">
        <v>2935</v>
      </c>
      <c r="D1252" s="4">
        <v>2523.7979666400001</v>
      </c>
      <c r="E1252" s="3" t="s">
        <v>2930</v>
      </c>
      <c r="F1252" s="3" t="s">
        <v>2953</v>
      </c>
      <c r="G1252" s="3" t="s">
        <v>2954</v>
      </c>
      <c r="H1252" s="3" t="s">
        <v>2955</v>
      </c>
      <c r="I1252" s="3" t="s">
        <v>3001</v>
      </c>
      <c r="J1252" s="4">
        <v>6.7357509999999996</v>
      </c>
      <c r="K1252" s="4">
        <v>-4.6296299999999997</v>
      </c>
      <c r="L1252" s="4">
        <v>-1.3173649999999999</v>
      </c>
      <c r="M1252" s="4">
        <v>0.121507</v>
      </c>
      <c r="N1252" s="4" t="s">
        <v>2934</v>
      </c>
      <c r="O1252" s="4" t="s">
        <v>2934</v>
      </c>
      <c r="P1252" s="4" t="s">
        <v>2934</v>
      </c>
      <c r="Q1252" s="4" t="s">
        <v>2934</v>
      </c>
      <c r="R1252" s="4" t="s">
        <v>2934</v>
      </c>
      <c r="S1252" s="3" t="s">
        <v>4580</v>
      </c>
      <c r="T1252" s="4">
        <v>8.24</v>
      </c>
      <c r="U1252" s="4">
        <v>2523.7979666400001</v>
      </c>
      <c r="V1252" s="10" t="s">
        <v>2934</v>
      </c>
      <c r="W1252" s="4">
        <v>9.5679611650485406</v>
      </c>
      <c r="X1252" s="5">
        <v>8.8000000000000007</v>
      </c>
      <c r="Y1252" s="4">
        <v>7.59</v>
      </c>
      <c r="Z1252" s="4" t="s">
        <v>2934</v>
      </c>
      <c r="AA1252" s="10" t="s">
        <v>2934</v>
      </c>
      <c r="AB1252" s="10" t="s">
        <v>2934</v>
      </c>
      <c r="AC1252" s="4" t="s">
        <v>2934</v>
      </c>
      <c r="AD1252" s="4" t="s">
        <v>2934</v>
      </c>
      <c r="AE1252" s="4" t="s">
        <v>2934</v>
      </c>
      <c r="AF1252" s="4" t="s">
        <v>2934</v>
      </c>
      <c r="AG1252" s="4" t="s">
        <v>2934</v>
      </c>
      <c r="AH1252" s="4" t="s">
        <v>2934</v>
      </c>
      <c r="AI1252" s="4" t="s">
        <v>2934</v>
      </c>
      <c r="AJ1252" s="4" t="s">
        <v>2934</v>
      </c>
    </row>
    <row r="1253" spans="1:36" x14ac:dyDescent="0.3">
      <c r="A1253" s="1" t="s">
        <v>1613</v>
      </c>
      <c r="B1253" s="2">
        <v>4812404</v>
      </c>
      <c r="C1253" s="3" t="s">
        <v>2919</v>
      </c>
      <c r="D1253" s="4">
        <v>2528.2468776000001</v>
      </c>
      <c r="E1253" s="3" t="s">
        <v>2920</v>
      </c>
      <c r="F1253" s="3" t="s">
        <v>2960</v>
      </c>
      <c r="G1253" s="3" t="s">
        <v>2961</v>
      </c>
      <c r="H1253" s="3" t="s">
        <v>2962</v>
      </c>
      <c r="I1253" s="3" t="s">
        <v>2923</v>
      </c>
      <c r="J1253" s="4">
        <v>-10.011596000000001</v>
      </c>
      <c r="K1253" s="4">
        <v>-11.348058</v>
      </c>
      <c r="L1253" s="4">
        <v>-11.280488</v>
      </c>
      <c r="M1253" s="4">
        <v>-2.16432</v>
      </c>
      <c r="N1253" s="4">
        <v>108.78504700000001</v>
      </c>
      <c r="O1253" s="4">
        <v>23.221945000000002</v>
      </c>
      <c r="P1253" s="4">
        <v>1.9298679999999999</v>
      </c>
      <c r="Q1253" s="4">
        <v>12.345457</v>
      </c>
      <c r="R1253" s="4">
        <v>19.309767999999998</v>
      </c>
      <c r="S1253" s="3" t="s">
        <v>5354</v>
      </c>
      <c r="T1253" s="4">
        <v>46.56</v>
      </c>
      <c r="U1253" s="4">
        <v>2528.2468776000001</v>
      </c>
      <c r="V1253" s="10">
        <v>2861.6738770000002</v>
      </c>
      <c r="W1253" s="4">
        <v>0</v>
      </c>
      <c r="X1253" s="4">
        <v>64.474999999999994</v>
      </c>
      <c r="Y1253" s="4">
        <v>43.15</v>
      </c>
      <c r="Z1253" s="4">
        <v>108.78504700000001</v>
      </c>
      <c r="AA1253" s="10">
        <v>13.337916809899999</v>
      </c>
      <c r="AB1253" s="10">
        <v>13.8985074626</v>
      </c>
      <c r="AC1253" s="4">
        <v>2.30457</v>
      </c>
      <c r="AD1253" s="4">
        <v>2.1977375752813</v>
      </c>
      <c r="AE1253" s="4">
        <v>2.2978735141294</v>
      </c>
      <c r="AF1253" s="4">
        <v>12.345457</v>
      </c>
      <c r="AG1253" s="4">
        <v>9.2642795327707006</v>
      </c>
      <c r="AH1253" s="4">
        <v>10.3254607468165</v>
      </c>
      <c r="AI1253" s="4">
        <v>1.9298679999999999</v>
      </c>
      <c r="AJ1253" s="4">
        <v>9.0302559999999996</v>
      </c>
    </row>
    <row r="1254" spans="1:36" x14ac:dyDescent="0.3">
      <c r="A1254" s="1" t="s">
        <v>2152</v>
      </c>
      <c r="B1254" s="2">
        <v>4970262</v>
      </c>
      <c r="C1254" s="3" t="s">
        <v>2940</v>
      </c>
      <c r="D1254" s="4">
        <v>2540.2733343800001</v>
      </c>
      <c r="E1254" s="3" t="s">
        <v>2945</v>
      </c>
      <c r="F1254" s="3" t="s">
        <v>2946</v>
      </c>
      <c r="G1254" s="3" t="s">
        <v>2947</v>
      </c>
      <c r="H1254" s="3" t="s">
        <v>2948</v>
      </c>
      <c r="I1254" s="3" t="s">
        <v>2949</v>
      </c>
      <c r="J1254" s="4">
        <v>-29.614711</v>
      </c>
      <c r="K1254" s="4">
        <v>7.5749469999999999</v>
      </c>
      <c r="L1254" s="4">
        <v>-5.5019989999999996</v>
      </c>
      <c r="M1254" s="4">
        <v>2.1087400000000001</v>
      </c>
      <c r="N1254" s="4">
        <v>61.171993999999998</v>
      </c>
      <c r="O1254" s="4">
        <v>16.069572000000001</v>
      </c>
      <c r="P1254" s="4" t="s">
        <v>2924</v>
      </c>
      <c r="Q1254" s="4">
        <v>26.893113</v>
      </c>
      <c r="R1254" s="4">
        <v>19.631981</v>
      </c>
      <c r="S1254" s="3" t="s">
        <v>5891</v>
      </c>
      <c r="T1254" s="4">
        <v>40.19</v>
      </c>
      <c r="U1254" s="4">
        <v>2540.2733343800001</v>
      </c>
      <c r="V1254" s="10">
        <v>3118.1623340000001</v>
      </c>
      <c r="W1254" s="4">
        <v>0</v>
      </c>
      <c r="X1254" s="4">
        <v>61.876600000000003</v>
      </c>
      <c r="Y1254" s="4">
        <v>32.945</v>
      </c>
      <c r="Z1254" s="4">
        <v>61.171993999999998</v>
      </c>
      <c r="AA1254" s="10">
        <v>18.033743157100002</v>
      </c>
      <c r="AB1254" s="10">
        <v>17.541332774600001</v>
      </c>
      <c r="AC1254" s="4">
        <v>3.7432289999999999</v>
      </c>
      <c r="AD1254" s="4">
        <v>3.5882801387180998</v>
      </c>
      <c r="AE1254" s="4">
        <v>3.7119050417938002</v>
      </c>
      <c r="AF1254" s="4">
        <v>26.893113</v>
      </c>
      <c r="AG1254" s="4">
        <v>17.467375487007999</v>
      </c>
      <c r="AH1254" s="4">
        <v>16.6787248639348</v>
      </c>
      <c r="AI1254" s="4" t="s">
        <v>2924</v>
      </c>
      <c r="AJ1254" s="4" t="s">
        <v>2924</v>
      </c>
    </row>
    <row r="1255" spans="1:36" x14ac:dyDescent="0.3">
      <c r="A1255" s="1" t="s">
        <v>1146</v>
      </c>
      <c r="B1255" s="2">
        <v>10437493</v>
      </c>
      <c r="C1255" s="3" t="s">
        <v>2919</v>
      </c>
      <c r="D1255" s="4">
        <v>2540.76852624</v>
      </c>
      <c r="E1255" s="3" t="s">
        <v>2930</v>
      </c>
      <c r="F1255" s="3" t="s">
        <v>2957</v>
      </c>
      <c r="G1255" s="3" t="s">
        <v>2957</v>
      </c>
      <c r="H1255" s="3" t="s">
        <v>2958</v>
      </c>
      <c r="I1255" s="3" t="s">
        <v>3149</v>
      </c>
      <c r="J1255" s="4">
        <v>37.414248000000001</v>
      </c>
      <c r="K1255" s="4">
        <v>17.099494</v>
      </c>
      <c r="L1255" s="4">
        <v>-17.660079</v>
      </c>
      <c r="M1255" s="4">
        <v>-1.9116679999999999</v>
      </c>
      <c r="N1255" s="4">
        <v>144.666666666667</v>
      </c>
      <c r="O1255" s="4">
        <v>48.543248418181498</v>
      </c>
      <c r="P1255" s="4">
        <v>43.508772</v>
      </c>
      <c r="Q1255" s="4">
        <v>48.357290999999996</v>
      </c>
      <c r="R1255" s="4">
        <v>40.042889000000002</v>
      </c>
      <c r="S1255" s="3" t="s">
        <v>4888</v>
      </c>
      <c r="T1255" s="4">
        <v>104.16</v>
      </c>
      <c r="U1255" s="4">
        <v>2540.76852624</v>
      </c>
      <c r="V1255" s="10">
        <v>2591.3705260000002</v>
      </c>
      <c r="W1255" s="4">
        <v>0</v>
      </c>
      <c r="X1255" s="5">
        <v>130.38999999999999</v>
      </c>
      <c r="Y1255" s="4">
        <v>50.47</v>
      </c>
      <c r="Z1255" s="4">
        <v>154.08284</v>
      </c>
      <c r="AA1255" s="10">
        <v>52.6992157854</v>
      </c>
      <c r="AB1255" s="10">
        <v>65.084135741899999</v>
      </c>
      <c r="AC1255" s="4">
        <v>9.1709150000000008</v>
      </c>
      <c r="AD1255" s="4">
        <v>7.2949706131571999</v>
      </c>
      <c r="AE1255" s="4">
        <v>8.6636295564518004</v>
      </c>
      <c r="AF1255" s="4">
        <v>48.357290999999996</v>
      </c>
      <c r="AG1255" s="4">
        <v>24.893040801074299</v>
      </c>
      <c r="AH1255" s="4">
        <v>30.640933295085901</v>
      </c>
      <c r="AI1255" s="4">
        <v>43.508772</v>
      </c>
      <c r="AJ1255" s="4">
        <v>72.283136999999996</v>
      </c>
    </row>
    <row r="1256" spans="1:36" x14ac:dyDescent="0.3">
      <c r="A1256" s="1" t="s">
        <v>2500</v>
      </c>
      <c r="B1256" s="2">
        <v>4670681</v>
      </c>
      <c r="C1256" s="3" t="s">
        <v>2935</v>
      </c>
      <c r="D1256" s="4">
        <v>2541.4727070600002</v>
      </c>
      <c r="E1256" s="3" t="s">
        <v>3031</v>
      </c>
      <c r="F1256" s="3" t="s">
        <v>3031</v>
      </c>
      <c r="G1256" s="3" t="s">
        <v>3032</v>
      </c>
      <c r="H1256" s="3" t="s">
        <v>3513</v>
      </c>
      <c r="I1256" s="3" t="s">
        <v>3069</v>
      </c>
      <c r="J1256" s="4">
        <v>-46.068485000000003</v>
      </c>
      <c r="K1256" s="4">
        <v>-17.905404999999998</v>
      </c>
      <c r="L1256" s="4">
        <v>-22.043996</v>
      </c>
      <c r="M1256" s="4">
        <v>-4.0067719999999998</v>
      </c>
      <c r="N1256" s="4">
        <v>33.884461999999999</v>
      </c>
      <c r="O1256" s="4" t="s">
        <v>2924</v>
      </c>
      <c r="P1256" s="4">
        <v>3.867667</v>
      </c>
      <c r="Q1256" s="4">
        <v>6.7232260000000004</v>
      </c>
      <c r="R1256" s="4">
        <v>45.990582000000003</v>
      </c>
      <c r="S1256" s="3" t="s">
        <v>6238</v>
      </c>
      <c r="T1256" s="4">
        <v>17.010000000000002</v>
      </c>
      <c r="U1256" s="4">
        <v>2541.4727070600002</v>
      </c>
      <c r="V1256" s="10">
        <v>6237.4727069999999</v>
      </c>
      <c r="W1256" s="4">
        <v>5.8788947677836596</v>
      </c>
      <c r="X1256" s="4">
        <v>32.700000000000003</v>
      </c>
      <c r="Y1256" s="4">
        <v>15.1</v>
      </c>
      <c r="Z1256" s="4">
        <v>33.884461999999999</v>
      </c>
      <c r="AA1256" s="10">
        <v>8.6949854315999993</v>
      </c>
      <c r="AB1256" s="10">
        <v>13.745010262199999</v>
      </c>
      <c r="AC1256" s="4">
        <v>1.084967</v>
      </c>
      <c r="AD1256" s="4">
        <v>1.0448858642933001</v>
      </c>
      <c r="AE1256" s="4">
        <v>1.0843281223832999</v>
      </c>
      <c r="AF1256" s="4">
        <v>6.7232260000000004</v>
      </c>
      <c r="AG1256" s="4">
        <v>6.6858419851275999</v>
      </c>
      <c r="AH1256" s="4">
        <v>8.0678270941002008</v>
      </c>
      <c r="AI1256" s="4">
        <v>3.867667</v>
      </c>
      <c r="AJ1256" s="4">
        <v>4.1793610000000001</v>
      </c>
    </row>
    <row r="1257" spans="1:36" x14ac:dyDescent="0.3">
      <c r="A1257" s="1" t="s">
        <v>1904</v>
      </c>
      <c r="B1257" s="2">
        <v>4010843</v>
      </c>
      <c r="C1257" s="3" t="s">
        <v>2935</v>
      </c>
      <c r="D1257" s="4">
        <v>2546.7118740000001</v>
      </c>
      <c r="E1257" s="3" t="s">
        <v>3093</v>
      </c>
      <c r="F1257" s="3" t="s">
        <v>3093</v>
      </c>
      <c r="G1257" s="3" t="s">
        <v>3172</v>
      </c>
      <c r="H1257" s="3" t="s">
        <v>3173</v>
      </c>
      <c r="I1257" s="3" t="s">
        <v>3274</v>
      </c>
      <c r="J1257" s="4">
        <v>18.421053000000001</v>
      </c>
      <c r="K1257" s="4">
        <v>1.6949149999999999</v>
      </c>
      <c r="L1257" s="4">
        <v>-15.407855</v>
      </c>
      <c r="M1257" s="4">
        <v>2.6476579999999998</v>
      </c>
      <c r="N1257" s="4">
        <v>19.105383</v>
      </c>
      <c r="O1257" s="4">
        <v>21.176470999999999</v>
      </c>
      <c r="P1257" s="4">
        <v>3.6484730000000001</v>
      </c>
      <c r="Q1257" s="4">
        <v>6.0645660000000001</v>
      </c>
      <c r="R1257" s="4">
        <v>17.806695999999999</v>
      </c>
      <c r="S1257" s="3" t="s">
        <v>5644</v>
      </c>
      <c r="T1257" s="4">
        <v>25.2</v>
      </c>
      <c r="U1257" s="4">
        <v>2546.7118740000001</v>
      </c>
      <c r="V1257" s="10">
        <v>2974.3058740000001</v>
      </c>
      <c r="W1257" s="4">
        <v>0</v>
      </c>
      <c r="X1257" s="4">
        <v>30.975000000000001</v>
      </c>
      <c r="Y1257" s="4">
        <v>18.95</v>
      </c>
      <c r="Z1257" s="4">
        <v>19.105383</v>
      </c>
      <c r="AA1257" s="10">
        <v>15.3117025154</v>
      </c>
      <c r="AB1257" s="10">
        <v>18.995643062799999</v>
      </c>
      <c r="AC1257" s="4">
        <v>1.142935</v>
      </c>
      <c r="AD1257" s="4">
        <v>1.0639301817363001</v>
      </c>
      <c r="AE1257" s="4">
        <v>1.1315955798685</v>
      </c>
      <c r="AF1257" s="4">
        <v>6.0645660000000001</v>
      </c>
      <c r="AG1257" s="4">
        <v>7.3508386088424</v>
      </c>
      <c r="AH1257" s="4">
        <v>8.6365958992584009</v>
      </c>
      <c r="AI1257" s="4">
        <v>3.6484730000000001</v>
      </c>
      <c r="AJ1257" s="4">
        <v>3.8361999999999998</v>
      </c>
    </row>
    <row r="1258" spans="1:36" x14ac:dyDescent="0.3">
      <c r="A1258" s="1" t="s">
        <v>867</v>
      </c>
      <c r="B1258" s="2">
        <v>4068243</v>
      </c>
      <c r="C1258" s="3" t="s">
        <v>2935</v>
      </c>
      <c r="D1258" s="4">
        <v>2548.8019530400002</v>
      </c>
      <c r="E1258" s="3" t="s">
        <v>3006</v>
      </c>
      <c r="F1258" s="3" t="s">
        <v>3235</v>
      </c>
      <c r="G1258" s="3" t="s">
        <v>3326</v>
      </c>
      <c r="H1258" s="3" t="s">
        <v>3326</v>
      </c>
      <c r="I1258" s="3" t="s">
        <v>3015</v>
      </c>
      <c r="J1258" s="4">
        <v>11.868687</v>
      </c>
      <c r="K1258" s="4">
        <v>13.407999999999999</v>
      </c>
      <c r="L1258" s="4">
        <v>-7.370622</v>
      </c>
      <c r="M1258" s="4">
        <v>0.282966</v>
      </c>
      <c r="N1258" s="4">
        <v>68.153846000000001</v>
      </c>
      <c r="O1258" s="4">
        <v>7.6709959999999997</v>
      </c>
      <c r="P1258" s="4">
        <v>18.741406999999999</v>
      </c>
      <c r="Q1258" s="4">
        <v>9.4286220000000007</v>
      </c>
      <c r="R1258" s="4">
        <v>11.223724000000001</v>
      </c>
      <c r="S1258" s="3" t="s">
        <v>4610</v>
      </c>
      <c r="T1258" s="4">
        <v>35.44</v>
      </c>
      <c r="U1258" s="4">
        <v>2548.8019530400002</v>
      </c>
      <c r="V1258" s="10">
        <v>5640.2019529999998</v>
      </c>
      <c r="W1258" s="4">
        <v>3.38600451467269</v>
      </c>
      <c r="X1258" s="4">
        <v>39.515000000000001</v>
      </c>
      <c r="Y1258" s="4">
        <v>26.9175</v>
      </c>
      <c r="Z1258" s="4">
        <v>68.153846000000001</v>
      </c>
      <c r="AA1258" s="10">
        <v>10.0100552473</v>
      </c>
      <c r="AB1258" s="10">
        <v>10.0100552473</v>
      </c>
      <c r="AC1258" s="4">
        <v>1.9536549999999999</v>
      </c>
      <c r="AD1258" s="4">
        <v>1.9267967239999</v>
      </c>
      <c r="AE1258" s="4">
        <v>1.9267967239999</v>
      </c>
      <c r="AF1258" s="4">
        <v>9.4286220000000007</v>
      </c>
      <c r="AG1258" s="4">
        <v>9.0103500181573999</v>
      </c>
      <c r="AH1258" s="4">
        <v>9.0103500181573999</v>
      </c>
      <c r="AI1258" s="4">
        <v>18.741406999999999</v>
      </c>
      <c r="AJ1258" s="4" t="s">
        <v>2924</v>
      </c>
    </row>
    <row r="1259" spans="1:36" x14ac:dyDescent="0.3">
      <c r="A1259" s="1" t="s">
        <v>2577</v>
      </c>
      <c r="B1259" s="2">
        <v>4050678</v>
      </c>
      <c r="C1259" s="3" t="s">
        <v>2919</v>
      </c>
      <c r="D1259" s="4">
        <v>2550.3757150000001</v>
      </c>
      <c r="E1259" s="3" t="s">
        <v>2930</v>
      </c>
      <c r="F1259" s="3" t="s">
        <v>2931</v>
      </c>
      <c r="G1259" s="3" t="s">
        <v>2931</v>
      </c>
      <c r="H1259" s="3" t="s">
        <v>2932</v>
      </c>
      <c r="I1259" s="3" t="s">
        <v>2933</v>
      </c>
      <c r="J1259" s="4">
        <v>15.658602</v>
      </c>
      <c r="K1259" s="4">
        <v>4.52475</v>
      </c>
      <c r="L1259" s="4">
        <v>-6.1613959999999999</v>
      </c>
      <c r="M1259" s="4">
        <v>0.291375</v>
      </c>
      <c r="N1259" s="4">
        <v>17.2964824120603</v>
      </c>
      <c r="O1259" s="4">
        <v>91.058200999999997</v>
      </c>
      <c r="P1259" s="4">
        <v>1.1869369999999999</v>
      </c>
      <c r="Q1259" s="4" t="s">
        <v>2934</v>
      </c>
      <c r="R1259" s="4" t="s">
        <v>2934</v>
      </c>
      <c r="S1259" s="3" t="s">
        <v>6315</v>
      </c>
      <c r="T1259" s="4">
        <v>34.42</v>
      </c>
      <c r="U1259" s="4">
        <v>2550.3757150000001</v>
      </c>
      <c r="V1259" s="10" t="s">
        <v>2934</v>
      </c>
      <c r="W1259" s="4">
        <v>2.9052876234747198</v>
      </c>
      <c r="X1259" s="4">
        <v>38.28</v>
      </c>
      <c r="Y1259" s="4">
        <v>25.7</v>
      </c>
      <c r="Z1259" s="4">
        <v>17.261785</v>
      </c>
      <c r="AA1259" s="10">
        <v>14.523206751</v>
      </c>
      <c r="AB1259" s="10">
        <v>16.370986920299998</v>
      </c>
      <c r="AC1259" s="4" t="s">
        <v>2934</v>
      </c>
      <c r="AD1259" s="4" t="s">
        <v>2934</v>
      </c>
      <c r="AE1259" s="4" t="s">
        <v>2934</v>
      </c>
      <c r="AF1259" s="4" t="s">
        <v>2934</v>
      </c>
      <c r="AG1259" s="4" t="s">
        <v>2934</v>
      </c>
      <c r="AH1259" s="4" t="s">
        <v>2934</v>
      </c>
      <c r="AI1259" s="4">
        <v>1.1869369999999999</v>
      </c>
      <c r="AJ1259" s="4">
        <v>1.5673239999999999</v>
      </c>
    </row>
    <row r="1260" spans="1:36" x14ac:dyDescent="0.3">
      <c r="A1260" s="1" t="s">
        <v>1357</v>
      </c>
      <c r="B1260" s="2">
        <v>5726434</v>
      </c>
      <c r="C1260" s="3" t="s">
        <v>2940</v>
      </c>
      <c r="D1260" s="4">
        <v>2551.0540000000001</v>
      </c>
      <c r="E1260" s="3" t="s">
        <v>2930</v>
      </c>
      <c r="F1260" s="3" t="s">
        <v>2953</v>
      </c>
      <c r="G1260" s="3" t="s">
        <v>2954</v>
      </c>
      <c r="H1260" s="3" t="s">
        <v>2955</v>
      </c>
      <c r="I1260" s="3"/>
      <c r="J1260" s="4">
        <v>11.496399</v>
      </c>
      <c r="K1260" s="4">
        <v>0.844391</v>
      </c>
      <c r="L1260" s="4">
        <v>-7.1523770000000004</v>
      </c>
      <c r="M1260" s="4">
        <v>-0.64178800000000003</v>
      </c>
      <c r="N1260" s="4" t="s">
        <v>2934</v>
      </c>
      <c r="O1260" s="4" t="s">
        <v>2934</v>
      </c>
      <c r="P1260" s="4" t="s">
        <v>2934</v>
      </c>
      <c r="Q1260" s="4" t="s">
        <v>2934</v>
      </c>
      <c r="R1260" s="4" t="s">
        <v>2934</v>
      </c>
      <c r="S1260" s="3" t="s">
        <v>5099</v>
      </c>
      <c r="T1260" s="4">
        <v>41.8</v>
      </c>
      <c r="U1260" s="4">
        <v>2551.0540000000001</v>
      </c>
      <c r="V1260" s="10" t="s">
        <v>2934</v>
      </c>
      <c r="W1260" s="4">
        <v>2.2058373205741599</v>
      </c>
      <c r="X1260" s="4">
        <v>45.8</v>
      </c>
      <c r="Y1260" s="4">
        <v>35.08</v>
      </c>
      <c r="Z1260" s="4" t="s">
        <v>2934</v>
      </c>
      <c r="AA1260" s="10" t="s">
        <v>2934</v>
      </c>
      <c r="AB1260" s="10" t="s">
        <v>2934</v>
      </c>
      <c r="AC1260" s="4" t="s">
        <v>2934</v>
      </c>
      <c r="AD1260" s="4" t="s">
        <v>2934</v>
      </c>
      <c r="AE1260" s="4" t="s">
        <v>2934</v>
      </c>
      <c r="AF1260" s="4" t="s">
        <v>2934</v>
      </c>
      <c r="AG1260" s="4" t="s">
        <v>2934</v>
      </c>
      <c r="AH1260" s="4" t="s">
        <v>2934</v>
      </c>
      <c r="AI1260" s="4" t="s">
        <v>2934</v>
      </c>
      <c r="AJ1260" s="4" t="s">
        <v>2934</v>
      </c>
    </row>
    <row r="1261" spans="1:36" x14ac:dyDescent="0.3">
      <c r="A1261" s="1" t="s">
        <v>2610</v>
      </c>
      <c r="B1261" s="2">
        <v>4963656</v>
      </c>
      <c r="C1261" s="3" t="s">
        <v>2919</v>
      </c>
      <c r="D1261" s="4">
        <v>2553.3152783999999</v>
      </c>
      <c r="E1261" s="3" t="s">
        <v>2945</v>
      </c>
      <c r="F1261" s="3" t="s">
        <v>3021</v>
      </c>
      <c r="G1261" s="3" t="s">
        <v>3027</v>
      </c>
      <c r="H1261" s="3" t="s">
        <v>3238</v>
      </c>
      <c r="I1261" s="3" t="s">
        <v>3447</v>
      </c>
      <c r="J1261" s="4">
        <v>58.380772</v>
      </c>
      <c r="K1261" s="4">
        <v>34.768568000000002</v>
      </c>
      <c r="L1261" s="4">
        <v>3.7282519999999999</v>
      </c>
      <c r="M1261" s="4">
        <v>0.92704600000000004</v>
      </c>
      <c r="N1261" s="4">
        <v>37.881996999999998</v>
      </c>
      <c r="O1261" s="4">
        <v>113.303167</v>
      </c>
      <c r="P1261" s="4">
        <v>1.650409</v>
      </c>
      <c r="Q1261" s="4">
        <v>9.7272859999999994</v>
      </c>
      <c r="R1261" s="4">
        <v>49.962864000000003</v>
      </c>
      <c r="S1261" s="3" t="s">
        <v>6348</v>
      </c>
      <c r="T1261" s="4">
        <v>25.04</v>
      </c>
      <c r="U1261" s="4">
        <v>2553.3152783999999</v>
      </c>
      <c r="V1261" s="10">
        <v>3105.1732780000002</v>
      </c>
      <c r="W1261" s="4">
        <v>0</v>
      </c>
      <c r="X1261" s="4">
        <v>28</v>
      </c>
      <c r="Y1261" s="4">
        <v>13.43</v>
      </c>
      <c r="Z1261" s="4">
        <v>37.881996999999998</v>
      </c>
      <c r="AA1261" s="10">
        <v>13.5534506089</v>
      </c>
      <c r="AB1261" s="10">
        <v>15.7484276729</v>
      </c>
      <c r="AC1261" s="4">
        <v>1.3152900000000001</v>
      </c>
      <c r="AD1261" s="4">
        <v>1.2311060654657999</v>
      </c>
      <c r="AE1261" s="4">
        <v>1.2819224866175001</v>
      </c>
      <c r="AF1261" s="4">
        <v>9.7272859999999994</v>
      </c>
      <c r="AG1261" s="4">
        <v>8.4702475711112992</v>
      </c>
      <c r="AH1261" s="4">
        <v>9.2410370751741002</v>
      </c>
      <c r="AI1261" s="4">
        <v>1.650409</v>
      </c>
      <c r="AJ1261" s="4">
        <v>3.9689329999999998</v>
      </c>
    </row>
    <row r="1262" spans="1:36" x14ac:dyDescent="0.3">
      <c r="A1262" s="1" t="s">
        <v>244</v>
      </c>
      <c r="B1262" s="2">
        <v>4545218</v>
      </c>
      <c r="C1262" s="3" t="s">
        <v>2940</v>
      </c>
      <c r="D1262" s="4">
        <v>2554.5845451599998</v>
      </c>
      <c r="E1262" s="3" t="s">
        <v>3090</v>
      </c>
      <c r="F1262" s="3" t="s">
        <v>3090</v>
      </c>
      <c r="G1262" s="3" t="s">
        <v>3199</v>
      </c>
      <c r="H1262" s="3" t="s">
        <v>3200</v>
      </c>
      <c r="I1262" s="3" t="s">
        <v>3098</v>
      </c>
      <c r="J1262" s="4">
        <v>5.9759039999999999</v>
      </c>
      <c r="K1262" s="4">
        <v>0.45683000000000001</v>
      </c>
      <c r="L1262" s="4">
        <v>-0.45269399999999999</v>
      </c>
      <c r="M1262" s="4">
        <v>0.18223200000000001</v>
      </c>
      <c r="N1262" s="4">
        <v>87.96</v>
      </c>
      <c r="O1262" s="4">
        <v>13.058195</v>
      </c>
      <c r="P1262" s="4">
        <v>1.976629</v>
      </c>
      <c r="Q1262" s="4">
        <v>10.723763</v>
      </c>
      <c r="R1262" s="4">
        <v>38.805939000000002</v>
      </c>
      <c r="S1262" s="3" t="s">
        <v>6642</v>
      </c>
      <c r="T1262" s="4">
        <v>21.99</v>
      </c>
      <c r="U1262" s="4">
        <v>2554.5845451599998</v>
      </c>
      <c r="V1262" s="10">
        <v>7841.5695450000003</v>
      </c>
      <c r="W1262" s="4">
        <v>7.0827648931332403</v>
      </c>
      <c r="X1262" s="4">
        <v>23.47</v>
      </c>
      <c r="Y1262" s="4">
        <v>16.82</v>
      </c>
      <c r="Z1262" s="4">
        <v>87.96</v>
      </c>
      <c r="AA1262" s="10">
        <v>32.544028414899998</v>
      </c>
      <c r="AB1262" s="10">
        <v>64.8099027409</v>
      </c>
      <c r="AC1262" s="4">
        <v>6.5877879999999998</v>
      </c>
      <c r="AD1262" s="4">
        <v>6.6674649683791998</v>
      </c>
      <c r="AE1262" s="4">
        <v>6.8671821811063003</v>
      </c>
      <c r="AF1262" s="4">
        <v>10.723763</v>
      </c>
      <c r="AG1262" s="4">
        <v>9.5128555491489006</v>
      </c>
      <c r="AH1262" s="4">
        <v>9.7565087958970995</v>
      </c>
      <c r="AI1262" s="4">
        <v>1.976629</v>
      </c>
      <c r="AJ1262" s="4" t="s">
        <v>2924</v>
      </c>
    </row>
    <row r="1263" spans="1:36" x14ac:dyDescent="0.3">
      <c r="A1263" s="1" t="s">
        <v>2877</v>
      </c>
      <c r="B1263" s="2">
        <v>4307276</v>
      </c>
      <c r="C1263" s="3" t="s">
        <v>2935</v>
      </c>
      <c r="D1263" s="4">
        <v>2555.7009026999999</v>
      </c>
      <c r="E1263" s="3" t="s">
        <v>3102</v>
      </c>
      <c r="F1263" s="3" t="s">
        <v>3103</v>
      </c>
      <c r="G1263" s="3" t="s">
        <v>3104</v>
      </c>
      <c r="H1263" s="3" t="s">
        <v>3104</v>
      </c>
      <c r="I1263" s="3" t="s">
        <v>3205</v>
      </c>
      <c r="J1263" s="4">
        <v>-17.976341000000001</v>
      </c>
      <c r="K1263" s="4">
        <v>11.228873999999999</v>
      </c>
      <c r="L1263" s="4">
        <v>1.969538</v>
      </c>
      <c r="M1263" s="4">
        <v>1.969538</v>
      </c>
      <c r="N1263" s="4">
        <v>23.734718999999998</v>
      </c>
      <c r="O1263" s="4">
        <v>10.104085</v>
      </c>
      <c r="P1263" s="4">
        <v>3.4944199999999999</v>
      </c>
      <c r="Q1263" s="4">
        <v>13.244643</v>
      </c>
      <c r="R1263" s="4">
        <v>7.3585570000000002</v>
      </c>
      <c r="S1263" s="3" t="s">
        <v>6615</v>
      </c>
      <c r="T1263" s="4">
        <v>38.83</v>
      </c>
      <c r="U1263" s="4">
        <v>2555.7009026999999</v>
      </c>
      <c r="V1263" s="10">
        <v>2205.1139020000001</v>
      </c>
      <c r="W1263" s="4">
        <v>0</v>
      </c>
      <c r="X1263" s="4">
        <v>47.57</v>
      </c>
      <c r="Y1263" s="4">
        <v>32.56</v>
      </c>
      <c r="Z1263" s="4">
        <v>23.734718999999998</v>
      </c>
      <c r="AA1263" s="10">
        <v>9.9917657350999995</v>
      </c>
      <c r="AB1263" s="10">
        <v>10.206200470400001</v>
      </c>
      <c r="AC1263" s="4">
        <v>1.5835779999999999</v>
      </c>
      <c r="AD1263" s="4">
        <v>1.5243901592943001</v>
      </c>
      <c r="AE1263" s="4">
        <v>1.5746224123746999</v>
      </c>
      <c r="AF1263" s="4">
        <v>13.244643</v>
      </c>
      <c r="AG1263" s="4">
        <v>6.2358943917460996</v>
      </c>
      <c r="AH1263" s="4">
        <v>6.4146864645762003</v>
      </c>
      <c r="AI1263" s="4">
        <v>3.4944199999999999</v>
      </c>
      <c r="AJ1263" s="4">
        <v>4.1120409999999996</v>
      </c>
    </row>
    <row r="1264" spans="1:36" x14ac:dyDescent="0.3">
      <c r="A1264" s="1" t="s">
        <v>509</v>
      </c>
      <c r="B1264" s="2">
        <v>4810405</v>
      </c>
      <c r="C1264" s="3" t="s">
        <v>2956</v>
      </c>
      <c r="D1264" s="4">
        <v>2560.8006709199999</v>
      </c>
      <c r="E1264" s="3" t="s">
        <v>2920</v>
      </c>
      <c r="F1264" s="3" t="s">
        <v>2921</v>
      </c>
      <c r="G1264" s="3" t="s">
        <v>2941</v>
      </c>
      <c r="H1264" s="3" t="s">
        <v>2941</v>
      </c>
      <c r="I1264" s="3" t="s">
        <v>2942</v>
      </c>
      <c r="J1264" s="4">
        <v>27.721594</v>
      </c>
      <c r="K1264" s="4">
        <v>9.7648259999999993</v>
      </c>
      <c r="L1264" s="4">
        <v>-3.8943599999999998</v>
      </c>
      <c r="M1264" s="4">
        <v>0.94029200000000002</v>
      </c>
      <c r="N1264" s="4">
        <v>18.210348</v>
      </c>
      <c r="O1264" s="4">
        <v>13.310601</v>
      </c>
      <c r="P1264" s="4">
        <v>3.874053</v>
      </c>
      <c r="Q1264" s="4">
        <v>10.014734000000001</v>
      </c>
      <c r="R1264" s="4">
        <v>14.081912000000001</v>
      </c>
      <c r="S1264" s="3" t="s">
        <v>4252</v>
      </c>
      <c r="T1264" s="4">
        <v>21.47</v>
      </c>
      <c r="U1264" s="4">
        <v>2560.8006709199999</v>
      </c>
      <c r="V1264" s="10">
        <v>2121.7516700000001</v>
      </c>
      <c r="W1264" s="4">
        <v>0</v>
      </c>
      <c r="X1264" s="4">
        <v>24.27</v>
      </c>
      <c r="Y1264" s="4">
        <v>13.116099999999999</v>
      </c>
      <c r="Z1264" s="4">
        <v>18.210348</v>
      </c>
      <c r="AA1264" s="10">
        <v>15.825164000799999</v>
      </c>
      <c r="AB1264" s="10">
        <v>17.622483235200001</v>
      </c>
      <c r="AC1264" s="4">
        <v>4.6076759999999997</v>
      </c>
      <c r="AD1264" s="4">
        <v>3.8789056074296</v>
      </c>
      <c r="AE1264" s="4">
        <v>4.3835168121450003</v>
      </c>
      <c r="AF1264" s="4">
        <v>10.014734000000001</v>
      </c>
      <c r="AG1264" s="4">
        <v>10.4900580975966</v>
      </c>
      <c r="AH1264" s="4">
        <v>10.3196612945619</v>
      </c>
      <c r="AI1264" s="4">
        <v>3.874053</v>
      </c>
      <c r="AJ1264" s="4">
        <v>5.1734939999999998</v>
      </c>
    </row>
    <row r="1265" spans="1:36" x14ac:dyDescent="0.3">
      <c r="A1265" s="1" t="s">
        <v>2425</v>
      </c>
      <c r="B1265" s="2">
        <v>7106242</v>
      </c>
      <c r="C1265" s="3" t="s">
        <v>2940</v>
      </c>
      <c r="D1265" s="4">
        <v>2560.9708247200001</v>
      </c>
      <c r="E1265" s="3" t="s">
        <v>2936</v>
      </c>
      <c r="F1265" s="3" t="s">
        <v>2937</v>
      </c>
      <c r="G1265" s="3" t="s">
        <v>3044</v>
      </c>
      <c r="H1265" s="3" t="s">
        <v>3066</v>
      </c>
      <c r="I1265" s="3" t="s">
        <v>3592</v>
      </c>
      <c r="J1265" s="4">
        <v>-53.087862999999999</v>
      </c>
      <c r="K1265" s="4">
        <v>-5.642633</v>
      </c>
      <c r="L1265" s="4">
        <v>0.35424099999999997</v>
      </c>
      <c r="M1265" s="4">
        <v>0.37515599999999999</v>
      </c>
      <c r="N1265" s="4" t="s">
        <v>2924</v>
      </c>
      <c r="O1265" s="4" t="s">
        <v>2924</v>
      </c>
      <c r="P1265" s="4">
        <v>12.781316</v>
      </c>
      <c r="Q1265" s="4" t="s">
        <v>2924</v>
      </c>
      <c r="R1265" s="4" t="s">
        <v>2924</v>
      </c>
      <c r="S1265" s="3" t="s">
        <v>6163</v>
      </c>
      <c r="T1265" s="4">
        <v>24.08</v>
      </c>
      <c r="U1265" s="4">
        <v>2560.9708247200001</v>
      </c>
      <c r="V1265" s="10">
        <v>2044.2808239999999</v>
      </c>
      <c r="W1265" s="4">
        <v>0</v>
      </c>
      <c r="X1265" s="4">
        <v>53.58</v>
      </c>
      <c r="Y1265" s="4">
        <v>17.11</v>
      </c>
      <c r="Z1265" s="4" t="s">
        <v>2924</v>
      </c>
      <c r="AA1265" s="10">
        <v>71.373525401600006</v>
      </c>
      <c r="AB1265" s="10" t="s">
        <v>2934</v>
      </c>
      <c r="AC1265" s="4">
        <v>1.143219</v>
      </c>
      <c r="AD1265" s="4">
        <v>0.88553610292389995</v>
      </c>
      <c r="AE1265" s="4">
        <v>9.16987494918E-2</v>
      </c>
      <c r="AF1265" s="4" t="s">
        <v>2924</v>
      </c>
      <c r="AG1265" s="4">
        <v>11.082275262381801</v>
      </c>
      <c r="AH1265" s="4">
        <v>0.27591590230469998</v>
      </c>
      <c r="AI1265" s="4">
        <v>12.781316</v>
      </c>
      <c r="AJ1265" s="4">
        <v>13.023256</v>
      </c>
    </row>
    <row r="1266" spans="1:36" x14ac:dyDescent="0.3">
      <c r="A1266" s="1" t="s">
        <v>876</v>
      </c>
      <c r="B1266" s="2">
        <v>4303236</v>
      </c>
      <c r="C1266" s="3" t="s">
        <v>2935</v>
      </c>
      <c r="D1266" s="4">
        <v>2565.0542425600001</v>
      </c>
      <c r="E1266" s="3" t="s">
        <v>2930</v>
      </c>
      <c r="F1266" s="3" t="s">
        <v>2953</v>
      </c>
      <c r="G1266" s="3" t="s">
        <v>3101</v>
      </c>
      <c r="H1266" s="3" t="s">
        <v>3101</v>
      </c>
      <c r="I1266" s="3" t="s">
        <v>3041</v>
      </c>
      <c r="J1266" s="4">
        <v>76.806358000000003</v>
      </c>
      <c r="K1266" s="4">
        <v>18.527488999999999</v>
      </c>
      <c r="L1266" s="4">
        <v>-7.2579120000000001</v>
      </c>
      <c r="M1266" s="4">
        <v>1.4615940000000001</v>
      </c>
      <c r="N1266" s="4">
        <v>15.706033</v>
      </c>
      <c r="O1266" s="4">
        <v>1.976016</v>
      </c>
      <c r="P1266" s="4">
        <v>2.181219</v>
      </c>
      <c r="Q1266" s="4" t="s">
        <v>2934</v>
      </c>
      <c r="R1266" s="4" t="s">
        <v>2934</v>
      </c>
      <c r="S1266" s="3" t="s">
        <v>4619</v>
      </c>
      <c r="T1266" s="4">
        <v>97.88</v>
      </c>
      <c r="U1266" s="4">
        <v>2565.0542425600001</v>
      </c>
      <c r="V1266" s="10" t="s">
        <v>2934</v>
      </c>
      <c r="W1266" s="4">
        <v>0</v>
      </c>
      <c r="X1266" s="4">
        <v>108.15</v>
      </c>
      <c r="Y1266" s="4">
        <v>53.17</v>
      </c>
      <c r="Z1266" s="4">
        <v>15.706033</v>
      </c>
      <c r="AA1266" s="10">
        <v>9.4707305273000006</v>
      </c>
      <c r="AB1266" s="10">
        <v>11.0933173756</v>
      </c>
      <c r="AC1266" s="4" t="s">
        <v>2934</v>
      </c>
      <c r="AD1266" s="4" t="s">
        <v>2934</v>
      </c>
      <c r="AE1266" s="4" t="s">
        <v>2934</v>
      </c>
      <c r="AF1266" s="4" t="s">
        <v>2934</v>
      </c>
      <c r="AG1266" s="4" t="s">
        <v>2934</v>
      </c>
      <c r="AH1266" s="4" t="s">
        <v>2934</v>
      </c>
      <c r="AI1266" s="4">
        <v>2.181219</v>
      </c>
      <c r="AJ1266" s="4">
        <v>2.9003199999999998</v>
      </c>
    </row>
    <row r="1267" spans="1:36" x14ac:dyDescent="0.3">
      <c r="A1267" s="1" t="s">
        <v>2488</v>
      </c>
      <c r="B1267" s="2">
        <v>4054569</v>
      </c>
      <c r="C1267" s="3" t="s">
        <v>2919</v>
      </c>
      <c r="D1267" s="4">
        <v>2568.2020787400002</v>
      </c>
      <c r="E1267" s="3" t="s">
        <v>2930</v>
      </c>
      <c r="F1267" s="3" t="s">
        <v>2931</v>
      </c>
      <c r="G1267" s="3" t="s">
        <v>2931</v>
      </c>
      <c r="H1267" s="3" t="s">
        <v>2932</v>
      </c>
      <c r="I1267" s="3" t="s">
        <v>2933</v>
      </c>
      <c r="J1267" s="4">
        <v>38.952281999999997</v>
      </c>
      <c r="K1267" s="4">
        <v>1.882487</v>
      </c>
      <c r="L1267" s="4">
        <v>-9.2633360000000007</v>
      </c>
      <c r="M1267" s="4">
        <v>0.50647200000000003</v>
      </c>
      <c r="N1267" s="4">
        <v>13.530303030302999</v>
      </c>
      <c r="O1267" s="4">
        <v>13.819964000000001</v>
      </c>
      <c r="P1267" s="4">
        <v>3.169476</v>
      </c>
      <c r="Q1267" s="4" t="s">
        <v>2934</v>
      </c>
      <c r="R1267" s="4" t="s">
        <v>2934</v>
      </c>
      <c r="S1267" s="3" t="s">
        <v>6226</v>
      </c>
      <c r="T1267" s="4">
        <v>53.58</v>
      </c>
      <c r="U1267" s="4">
        <v>2568.2020787400002</v>
      </c>
      <c r="V1267" s="10" t="s">
        <v>2934</v>
      </c>
      <c r="W1267" s="4">
        <v>0</v>
      </c>
      <c r="X1267" s="4">
        <v>61.17</v>
      </c>
      <c r="Y1267" s="4">
        <v>29.92</v>
      </c>
      <c r="Z1267" s="4">
        <v>13.567992</v>
      </c>
      <c r="AA1267" s="10">
        <v>10.780684104600001</v>
      </c>
      <c r="AB1267" s="10">
        <v>12.479823353900001</v>
      </c>
      <c r="AC1267" s="4" t="s">
        <v>2934</v>
      </c>
      <c r="AD1267" s="4" t="s">
        <v>2934</v>
      </c>
      <c r="AE1267" s="4" t="s">
        <v>2934</v>
      </c>
      <c r="AF1267" s="4" t="s">
        <v>2934</v>
      </c>
      <c r="AG1267" s="4" t="s">
        <v>2934</v>
      </c>
      <c r="AH1267" s="4" t="s">
        <v>2934</v>
      </c>
      <c r="AI1267" s="4">
        <v>3.169476</v>
      </c>
      <c r="AJ1267" s="4">
        <v>3.1747350000000001</v>
      </c>
    </row>
    <row r="1268" spans="1:36" x14ac:dyDescent="0.3">
      <c r="A1268" s="1" t="s">
        <v>2494</v>
      </c>
      <c r="B1268" s="2">
        <v>4094689</v>
      </c>
      <c r="C1268" s="3" t="s">
        <v>2935</v>
      </c>
      <c r="D1268" s="4">
        <v>2568.97543481</v>
      </c>
      <c r="E1268" s="3" t="s">
        <v>2925</v>
      </c>
      <c r="F1268" s="3" t="s">
        <v>2926</v>
      </c>
      <c r="G1268" s="3" t="s">
        <v>2927</v>
      </c>
      <c r="H1268" s="3" t="s">
        <v>2964</v>
      </c>
      <c r="I1268" s="3" t="s">
        <v>3126</v>
      </c>
      <c r="J1268" s="4">
        <v>8.4385519999999996</v>
      </c>
      <c r="K1268" s="4">
        <v>17.033840999999999</v>
      </c>
      <c r="L1268" s="4">
        <v>0.56596400000000002</v>
      </c>
      <c r="M1268" s="4">
        <v>1.2775160000000001</v>
      </c>
      <c r="N1268" s="4">
        <v>13.088646000000001</v>
      </c>
      <c r="O1268" s="4">
        <v>13.603484999999999</v>
      </c>
      <c r="P1268" s="4">
        <v>5.2603099999999996</v>
      </c>
      <c r="Q1268" s="4">
        <v>6.5845799999999999</v>
      </c>
      <c r="R1268" s="4">
        <v>18.566251000000001</v>
      </c>
      <c r="S1268" s="3" t="s">
        <v>6232</v>
      </c>
      <c r="T1268" s="4">
        <v>51.53</v>
      </c>
      <c r="U1268" s="4">
        <v>2568.97543481</v>
      </c>
      <c r="V1268" s="10">
        <v>2568.348434</v>
      </c>
      <c r="W1268" s="4">
        <v>2.7168639627401499</v>
      </c>
      <c r="X1268" s="4">
        <v>54.25</v>
      </c>
      <c r="Y1268" s="4">
        <v>34.869999999999997</v>
      </c>
      <c r="Z1268" s="4">
        <v>13.088646000000001</v>
      </c>
      <c r="AA1268" s="10">
        <v>13.156819690500001</v>
      </c>
      <c r="AB1268" s="10">
        <v>13.753913579600001</v>
      </c>
      <c r="AC1268" s="4">
        <v>2.1036980000000001</v>
      </c>
      <c r="AD1268" s="4">
        <v>2.0614822984593002</v>
      </c>
      <c r="AE1268" s="4">
        <v>2.1185141896200999</v>
      </c>
      <c r="AF1268" s="4">
        <v>6.5845799999999999</v>
      </c>
      <c r="AG1268" s="4">
        <v>9.9023716741143009</v>
      </c>
      <c r="AH1268" s="4">
        <v>10.1182047586931</v>
      </c>
      <c r="AI1268" s="4">
        <v>5.2603099999999996</v>
      </c>
      <c r="AJ1268" s="4">
        <v>5.2603099999999996</v>
      </c>
    </row>
    <row r="1269" spans="1:36" x14ac:dyDescent="0.3">
      <c r="A1269" s="1" t="s">
        <v>1544</v>
      </c>
      <c r="B1269" s="2">
        <v>4165056</v>
      </c>
      <c r="C1269" s="3" t="s">
        <v>2919</v>
      </c>
      <c r="D1269" s="4">
        <v>2572.8911865599998</v>
      </c>
      <c r="E1269" s="3" t="s">
        <v>2945</v>
      </c>
      <c r="F1269" s="3" t="s">
        <v>2990</v>
      </c>
      <c r="G1269" s="3" t="s">
        <v>2990</v>
      </c>
      <c r="H1269" s="3" t="s">
        <v>2991</v>
      </c>
      <c r="I1269" s="3" t="s">
        <v>2992</v>
      </c>
      <c r="J1269" s="4">
        <v>-12.719298</v>
      </c>
      <c r="K1269" s="4">
        <v>6.678579</v>
      </c>
      <c r="L1269" s="4">
        <v>0.73824100000000004</v>
      </c>
      <c r="M1269" s="4">
        <v>1.7252400000000001</v>
      </c>
      <c r="N1269" s="4" t="s">
        <v>2924</v>
      </c>
      <c r="O1269" s="4">
        <v>178.208955</v>
      </c>
      <c r="P1269" s="4">
        <v>2.724628</v>
      </c>
      <c r="Q1269" s="4">
        <v>39.099772999999999</v>
      </c>
      <c r="R1269" s="4">
        <v>34.366394</v>
      </c>
      <c r="S1269" s="3" t="s">
        <v>5285</v>
      </c>
      <c r="T1269" s="4">
        <v>47.76</v>
      </c>
      <c r="U1269" s="4">
        <v>2572.8911865599998</v>
      </c>
      <c r="V1269" s="10">
        <v>2036.7071860000001</v>
      </c>
      <c r="W1269" s="4">
        <v>1.71691792294807</v>
      </c>
      <c r="X1269" s="4">
        <v>56.71</v>
      </c>
      <c r="Y1269" s="4">
        <v>38.200000000000003</v>
      </c>
      <c r="Z1269" s="4" t="s">
        <v>2924</v>
      </c>
      <c r="AA1269" s="10">
        <v>28.061104582799999</v>
      </c>
      <c r="AB1269" s="10">
        <v>28.061104582799999</v>
      </c>
      <c r="AC1269" s="4">
        <v>2.8839070000000002</v>
      </c>
      <c r="AD1269" s="4">
        <v>2.6651947573041999</v>
      </c>
      <c r="AE1269" s="4">
        <v>2.6651947573041999</v>
      </c>
      <c r="AF1269" s="4">
        <v>39.099772999999999</v>
      </c>
      <c r="AG1269" s="4">
        <v>24.347963968918101</v>
      </c>
      <c r="AH1269" s="4">
        <v>24.347963968918101</v>
      </c>
      <c r="AI1269" s="4">
        <v>2.724628</v>
      </c>
      <c r="AJ1269" s="4">
        <v>3.1025070000000001</v>
      </c>
    </row>
    <row r="1270" spans="1:36" x14ac:dyDescent="0.3">
      <c r="A1270" s="1" t="s">
        <v>183</v>
      </c>
      <c r="B1270" s="2">
        <v>4090388</v>
      </c>
      <c r="C1270" s="3" t="s">
        <v>2935</v>
      </c>
      <c r="D1270" s="4">
        <v>2576.3958938199999</v>
      </c>
      <c r="E1270" s="3" t="s">
        <v>2930</v>
      </c>
      <c r="F1270" s="3" t="s">
        <v>2953</v>
      </c>
      <c r="G1270" s="3" t="s">
        <v>3049</v>
      </c>
      <c r="H1270" s="3" t="s">
        <v>3050</v>
      </c>
      <c r="I1270" s="3" t="s">
        <v>2971</v>
      </c>
      <c r="J1270" s="4">
        <v>-10.013175</v>
      </c>
      <c r="K1270" s="4">
        <v>-12.771392000000001</v>
      </c>
      <c r="L1270" s="4">
        <v>-7.7027029999999996</v>
      </c>
      <c r="M1270" s="4">
        <v>-0.72674399999999995</v>
      </c>
      <c r="N1270" s="5">
        <v>10.118518518518499</v>
      </c>
      <c r="O1270" s="4">
        <v>6.5657557080937403</v>
      </c>
      <c r="P1270" s="4">
        <v>1.073477</v>
      </c>
      <c r="Q1270" s="4" t="s">
        <v>2934</v>
      </c>
      <c r="R1270" s="4" t="s">
        <v>2934</v>
      </c>
      <c r="S1270" s="3" t="s">
        <v>3930</v>
      </c>
      <c r="T1270" s="4">
        <v>13.66</v>
      </c>
      <c r="U1270" s="4">
        <v>2576.3958938199999</v>
      </c>
      <c r="V1270" s="10" t="s">
        <v>2934</v>
      </c>
      <c r="W1270" s="4">
        <v>12.591508052708599</v>
      </c>
      <c r="X1270" s="4">
        <v>15.94</v>
      </c>
      <c r="Y1270" s="4">
        <v>11.92</v>
      </c>
      <c r="Z1270" s="4">
        <v>10.10355</v>
      </c>
      <c r="AA1270" s="10">
        <v>10.130525066700001</v>
      </c>
      <c r="AB1270" s="10">
        <v>11.5876624478</v>
      </c>
      <c r="AC1270" s="4" t="s">
        <v>2934</v>
      </c>
      <c r="AD1270" s="4" t="s">
        <v>2934</v>
      </c>
      <c r="AE1270" s="4" t="s">
        <v>2934</v>
      </c>
      <c r="AF1270" s="4" t="s">
        <v>2934</v>
      </c>
      <c r="AG1270" s="4" t="s">
        <v>2934</v>
      </c>
      <c r="AH1270" s="4" t="s">
        <v>2934</v>
      </c>
      <c r="AI1270" s="4">
        <v>1.073477</v>
      </c>
      <c r="AJ1270" s="4">
        <v>1.1146469999999999</v>
      </c>
    </row>
    <row r="1271" spans="1:36" x14ac:dyDescent="0.3">
      <c r="A1271" s="1" t="s">
        <v>580</v>
      </c>
      <c r="B1271" s="2">
        <v>29182856</v>
      </c>
      <c r="C1271" s="3" t="s">
        <v>2935</v>
      </c>
      <c r="D1271" s="4">
        <v>2582.9694403600001</v>
      </c>
      <c r="E1271" s="3" t="s">
        <v>2945</v>
      </c>
      <c r="F1271" s="3" t="s">
        <v>2946</v>
      </c>
      <c r="G1271" s="3" t="s">
        <v>2947</v>
      </c>
      <c r="H1271" s="3" t="s">
        <v>2989</v>
      </c>
      <c r="I1271" s="3" t="s">
        <v>2949</v>
      </c>
      <c r="J1271" s="4">
        <v>31.815981000000001</v>
      </c>
      <c r="K1271" s="4">
        <v>-16.605391999999998</v>
      </c>
      <c r="L1271" s="4">
        <v>4.2512449999999999</v>
      </c>
      <c r="M1271" s="4">
        <v>2.1005250000000002</v>
      </c>
      <c r="N1271" s="4">
        <v>31.688009000000001</v>
      </c>
      <c r="O1271" s="4">
        <v>10.534056</v>
      </c>
      <c r="P1271" s="4">
        <v>19.956012000000001</v>
      </c>
      <c r="Q1271" s="4">
        <v>16.124230000000001</v>
      </c>
      <c r="R1271" s="4">
        <v>12.304852</v>
      </c>
      <c r="S1271" s="3" t="s">
        <v>4323</v>
      </c>
      <c r="T1271" s="4">
        <v>27.22</v>
      </c>
      <c r="U1271" s="4">
        <v>2582.9694403600001</v>
      </c>
      <c r="V1271" s="10">
        <v>2213.4214400000001</v>
      </c>
      <c r="W1271" s="4">
        <v>1.83688464364438</v>
      </c>
      <c r="X1271" s="4">
        <v>38.880000000000003</v>
      </c>
      <c r="Y1271" s="4">
        <v>16.05</v>
      </c>
      <c r="Z1271" s="4">
        <v>31.688009000000001</v>
      </c>
      <c r="AA1271" s="10">
        <v>21.107320099199999</v>
      </c>
      <c r="AB1271" s="10">
        <v>22.481375642100001</v>
      </c>
      <c r="AC1271" s="4">
        <v>3.0107080000000002</v>
      </c>
      <c r="AD1271" s="4">
        <v>2.6071212567018001</v>
      </c>
      <c r="AE1271" s="4">
        <v>2.8877280626183</v>
      </c>
      <c r="AF1271" s="4">
        <v>16.124230000000001</v>
      </c>
      <c r="AG1271" s="4">
        <v>10.5866126133193</v>
      </c>
      <c r="AH1271" s="4">
        <v>12.0497111369141</v>
      </c>
      <c r="AI1271" s="4">
        <v>19.956012000000001</v>
      </c>
      <c r="AJ1271" s="4">
        <v>52.145594000000003</v>
      </c>
    </row>
    <row r="1272" spans="1:36" x14ac:dyDescent="0.3">
      <c r="A1272" s="1" t="s">
        <v>1876</v>
      </c>
      <c r="B1272" s="2">
        <v>5721505</v>
      </c>
      <c r="C1272" s="3" t="s">
        <v>2935</v>
      </c>
      <c r="D1272" s="4">
        <v>2585.75580382</v>
      </c>
      <c r="E1272" s="3" t="s">
        <v>2930</v>
      </c>
      <c r="F1272" s="3" t="s">
        <v>2953</v>
      </c>
      <c r="G1272" s="3" t="s">
        <v>2954</v>
      </c>
      <c r="H1272" s="3" t="s">
        <v>2955</v>
      </c>
      <c r="I1272" s="3" t="s">
        <v>3001</v>
      </c>
      <c r="J1272" s="4">
        <v>2.4534690000000001</v>
      </c>
      <c r="K1272" s="4">
        <v>-9.2883899999999997</v>
      </c>
      <c r="L1272" s="4">
        <v>-7.7684689999999996</v>
      </c>
      <c r="M1272" s="4">
        <v>-0.32921800000000001</v>
      </c>
      <c r="N1272" s="4">
        <v>27.775229</v>
      </c>
      <c r="O1272" s="4">
        <v>24.171657</v>
      </c>
      <c r="P1272" s="4">
        <v>0.90292300000000003</v>
      </c>
      <c r="Q1272" s="4" t="s">
        <v>2934</v>
      </c>
      <c r="R1272" s="4">
        <v>28.902417</v>
      </c>
      <c r="S1272" s="3" t="s">
        <v>5616</v>
      </c>
      <c r="T1272" s="4">
        <v>12.11</v>
      </c>
      <c r="U1272" s="4">
        <v>2585.75580382</v>
      </c>
      <c r="V1272" s="10">
        <v>4541.5137729999997</v>
      </c>
      <c r="W1272" s="4">
        <v>7.8282411230388096</v>
      </c>
      <c r="X1272" s="4">
        <v>13.56</v>
      </c>
      <c r="Y1272" s="5">
        <v>11.36</v>
      </c>
      <c r="Z1272" s="4">
        <v>27.775229</v>
      </c>
      <c r="AA1272" s="10" t="s">
        <v>2934</v>
      </c>
      <c r="AB1272" s="10" t="s">
        <v>2934</v>
      </c>
      <c r="AC1272" s="4">
        <v>20.248090999999999</v>
      </c>
      <c r="AD1272" s="4" t="s">
        <v>2934</v>
      </c>
      <c r="AE1272" s="4" t="s">
        <v>2934</v>
      </c>
      <c r="AF1272" s="4" t="s">
        <v>2934</v>
      </c>
      <c r="AG1272" s="4" t="s">
        <v>2934</v>
      </c>
      <c r="AH1272" s="4" t="s">
        <v>2934</v>
      </c>
      <c r="AI1272" s="4">
        <v>0.90292300000000003</v>
      </c>
      <c r="AJ1272" s="4">
        <v>0.90292300000000003</v>
      </c>
    </row>
    <row r="1273" spans="1:36" x14ac:dyDescent="0.3">
      <c r="A1273" s="1" t="s">
        <v>979</v>
      </c>
      <c r="B1273" s="2">
        <v>100255</v>
      </c>
      <c r="C1273" s="3" t="s">
        <v>2919</v>
      </c>
      <c r="D1273" s="4">
        <v>2586.8011547699998</v>
      </c>
      <c r="E1273" s="3" t="s">
        <v>2930</v>
      </c>
      <c r="F1273" s="3" t="s">
        <v>2931</v>
      </c>
      <c r="G1273" s="3" t="s">
        <v>2931</v>
      </c>
      <c r="H1273" s="3" t="s">
        <v>2932</v>
      </c>
      <c r="I1273" s="3" t="s">
        <v>2933</v>
      </c>
      <c r="J1273" s="4">
        <v>14.063158</v>
      </c>
      <c r="K1273" s="4">
        <v>9.1898429999999998</v>
      </c>
      <c r="L1273" s="4">
        <v>-8.8185800000000008</v>
      </c>
      <c r="M1273" s="4">
        <v>-0.805566</v>
      </c>
      <c r="N1273" s="4">
        <v>11.676724137931</v>
      </c>
      <c r="O1273" s="5">
        <v>8.9880560000000003</v>
      </c>
      <c r="P1273" s="4">
        <v>1.0556049999999999</v>
      </c>
      <c r="Q1273" s="4" t="s">
        <v>2934</v>
      </c>
      <c r="R1273" s="4" t="s">
        <v>2934</v>
      </c>
      <c r="S1273" s="3" t="s">
        <v>4721</v>
      </c>
      <c r="T1273" s="4">
        <v>27.09</v>
      </c>
      <c r="U1273" s="4">
        <v>2586.8011547699998</v>
      </c>
      <c r="V1273" s="10" t="s">
        <v>2934</v>
      </c>
      <c r="W1273" s="4">
        <v>3.5437430786267998</v>
      </c>
      <c r="X1273" s="4">
        <v>31.18</v>
      </c>
      <c r="Y1273" s="4">
        <v>20.59</v>
      </c>
      <c r="Z1273" s="4">
        <v>11.676724</v>
      </c>
      <c r="AA1273" s="10">
        <v>10.914585012</v>
      </c>
      <c r="AB1273" s="10">
        <v>10.818690095799999</v>
      </c>
      <c r="AC1273" s="4" t="s">
        <v>2934</v>
      </c>
      <c r="AD1273" s="4" t="s">
        <v>2934</v>
      </c>
      <c r="AE1273" s="4" t="s">
        <v>2934</v>
      </c>
      <c r="AF1273" s="4" t="s">
        <v>2934</v>
      </c>
      <c r="AG1273" s="4" t="s">
        <v>2934</v>
      </c>
      <c r="AH1273" s="4" t="s">
        <v>2934</v>
      </c>
      <c r="AI1273" s="4">
        <v>1.0556049999999999</v>
      </c>
      <c r="AJ1273" s="4">
        <v>1.87513</v>
      </c>
    </row>
    <row r="1274" spans="1:36" x14ac:dyDescent="0.3">
      <c r="A1274" s="1" t="s">
        <v>100</v>
      </c>
      <c r="B1274" s="2">
        <v>4774297</v>
      </c>
      <c r="C1274" s="3" t="s">
        <v>2935</v>
      </c>
      <c r="D1274" s="4">
        <v>2589.9256697999999</v>
      </c>
      <c r="E1274" s="3" t="s">
        <v>3031</v>
      </c>
      <c r="F1274" s="3" t="s">
        <v>3031</v>
      </c>
      <c r="G1274" s="3" t="s">
        <v>3051</v>
      </c>
      <c r="H1274" s="3" t="s">
        <v>3079</v>
      </c>
      <c r="I1274" s="3" t="s">
        <v>3096</v>
      </c>
      <c r="J1274" s="4">
        <v>-41.28998</v>
      </c>
      <c r="K1274" s="4">
        <v>-17.500726</v>
      </c>
      <c r="L1274" s="4">
        <v>-20.617570000000001</v>
      </c>
      <c r="M1274" s="4">
        <v>-1.132863</v>
      </c>
      <c r="N1274" s="4">
        <v>7.2222419999999996</v>
      </c>
      <c r="O1274" s="4">
        <v>5.139875</v>
      </c>
      <c r="P1274" s="4">
        <v>1.5690569999999999</v>
      </c>
      <c r="Q1274" s="4">
        <v>3.4821029999999999</v>
      </c>
      <c r="R1274" s="4">
        <v>5.2359520000000002</v>
      </c>
      <c r="S1274" s="3" t="s">
        <v>3847</v>
      </c>
      <c r="T1274" s="4">
        <v>198.98</v>
      </c>
      <c r="U1274" s="4">
        <v>2589.9256697999999</v>
      </c>
      <c r="V1274" s="10">
        <v>2112.0486689999998</v>
      </c>
      <c r="W1274" s="4">
        <v>0</v>
      </c>
      <c r="X1274" s="4">
        <v>452</v>
      </c>
      <c r="Y1274" s="4">
        <v>185</v>
      </c>
      <c r="Z1274" s="4">
        <v>7.2222419999999996</v>
      </c>
      <c r="AA1274" s="10">
        <v>6.4941253262999998</v>
      </c>
      <c r="AB1274" s="10">
        <v>12.8084969423</v>
      </c>
      <c r="AC1274" s="4">
        <v>0.64002899999999996</v>
      </c>
      <c r="AD1274" s="4">
        <v>0.70338317813969997</v>
      </c>
      <c r="AE1274" s="4">
        <v>0.69863672025400003</v>
      </c>
      <c r="AF1274" s="4">
        <v>3.4821029999999999</v>
      </c>
      <c r="AG1274" s="4">
        <v>3.5571346004211</v>
      </c>
      <c r="AH1274" s="4">
        <v>5.0606173930754004</v>
      </c>
      <c r="AI1274" s="4">
        <v>1.5690569999999999</v>
      </c>
      <c r="AJ1274" s="4">
        <v>1.6095710000000001</v>
      </c>
    </row>
    <row r="1275" spans="1:36" x14ac:dyDescent="0.3">
      <c r="A1275" s="1" t="s">
        <v>636</v>
      </c>
      <c r="B1275" s="2">
        <v>118337633</v>
      </c>
      <c r="C1275" s="3" t="s">
        <v>2935</v>
      </c>
      <c r="D1275" s="4">
        <v>2596.5340261699998</v>
      </c>
      <c r="E1275" s="3" t="s">
        <v>2920</v>
      </c>
      <c r="F1275" s="3" t="s">
        <v>2960</v>
      </c>
      <c r="G1275" s="3" t="s">
        <v>2973</v>
      </c>
      <c r="H1275" s="3" t="s">
        <v>2974</v>
      </c>
      <c r="I1275" s="3" t="s">
        <v>3357</v>
      </c>
      <c r="J1275" s="4">
        <v>-9.2971529999999998</v>
      </c>
      <c r="K1275" s="4">
        <v>-9.0544159999999998</v>
      </c>
      <c r="L1275" s="4">
        <v>-9.0544159999999998</v>
      </c>
      <c r="M1275" s="4">
        <v>1.797304</v>
      </c>
      <c r="N1275" s="4">
        <v>12.791719000000001</v>
      </c>
      <c r="O1275" s="4">
        <v>11.903093999999999</v>
      </c>
      <c r="P1275" s="4">
        <v>9.3489229999999992</v>
      </c>
      <c r="Q1275" s="4">
        <v>9.1645590000000006</v>
      </c>
      <c r="R1275" s="4" t="s">
        <v>2934</v>
      </c>
      <c r="S1275" s="3" t="s">
        <v>4379</v>
      </c>
      <c r="T1275" s="4">
        <v>20.39</v>
      </c>
      <c r="U1275" s="4">
        <v>2596.5340261699998</v>
      </c>
      <c r="V1275" s="10">
        <v>4430.9590260000004</v>
      </c>
      <c r="W1275" s="4">
        <v>1.22609122118686</v>
      </c>
      <c r="X1275" s="4">
        <v>24.805</v>
      </c>
      <c r="Y1275" s="4">
        <v>18.89</v>
      </c>
      <c r="Z1275" s="4">
        <v>12.791719000000001</v>
      </c>
      <c r="AA1275" s="10">
        <v>16.969041278199999</v>
      </c>
      <c r="AB1275" s="10" t="s">
        <v>2934</v>
      </c>
      <c r="AC1275" s="4">
        <v>2.3620559999999999</v>
      </c>
      <c r="AD1275" s="4">
        <v>2.2400610469042999</v>
      </c>
      <c r="AE1275" s="4">
        <v>2.3361513431356999</v>
      </c>
      <c r="AF1275" s="4">
        <v>9.1645590000000006</v>
      </c>
      <c r="AG1275" s="4">
        <v>11.3929685526991</v>
      </c>
      <c r="AH1275" s="4">
        <v>11.875639771502099</v>
      </c>
      <c r="AI1275" s="4">
        <v>9.3489229999999992</v>
      </c>
      <c r="AJ1275" s="4" t="s">
        <v>2924</v>
      </c>
    </row>
    <row r="1276" spans="1:36" x14ac:dyDescent="0.3">
      <c r="A1276" s="1" t="s">
        <v>1547</v>
      </c>
      <c r="B1276" s="2">
        <v>9062112</v>
      </c>
      <c r="C1276" s="3" t="s">
        <v>2940</v>
      </c>
      <c r="D1276" s="4">
        <v>2597.7351401400001</v>
      </c>
      <c r="E1276" s="3" t="s">
        <v>2920</v>
      </c>
      <c r="F1276" s="3" t="s">
        <v>2921</v>
      </c>
      <c r="G1276" s="3" t="s">
        <v>2941</v>
      </c>
      <c r="H1276" s="3" t="s">
        <v>2941</v>
      </c>
      <c r="I1276" s="3" t="s">
        <v>3048</v>
      </c>
      <c r="J1276" s="4">
        <v>57.541240999999999</v>
      </c>
      <c r="K1276" s="4">
        <v>-17.621687999999999</v>
      </c>
      <c r="L1276" s="4">
        <v>-14.40461</v>
      </c>
      <c r="M1276" s="4">
        <v>-1.352681</v>
      </c>
      <c r="N1276" s="4" t="s">
        <v>2924</v>
      </c>
      <c r="O1276" s="4" t="s">
        <v>2924</v>
      </c>
      <c r="P1276" s="4">
        <v>2.9084189999999999</v>
      </c>
      <c r="Q1276" s="4" t="s">
        <v>2924</v>
      </c>
      <c r="R1276" s="4" t="s">
        <v>2924</v>
      </c>
      <c r="S1276" s="3" t="s">
        <v>5288</v>
      </c>
      <c r="T1276" s="4">
        <v>40.11</v>
      </c>
      <c r="U1276" s="4">
        <v>2597.7351401400001</v>
      </c>
      <c r="V1276" s="10">
        <v>1774.9611399999999</v>
      </c>
      <c r="W1276" s="4">
        <v>0</v>
      </c>
      <c r="X1276" s="4">
        <v>53.27</v>
      </c>
      <c r="Y1276" s="4">
        <v>22.35</v>
      </c>
      <c r="Z1276" s="4" t="s">
        <v>2924</v>
      </c>
      <c r="AA1276" s="10" t="s">
        <v>2924</v>
      </c>
      <c r="AB1276" s="10" t="s">
        <v>2924</v>
      </c>
      <c r="AC1276" s="4">
        <v>20.270675000000001</v>
      </c>
      <c r="AD1276" s="4">
        <v>26.086832695232999</v>
      </c>
      <c r="AE1276" s="4">
        <v>32.964839767870401</v>
      </c>
      <c r="AF1276" s="4" t="s">
        <v>2924</v>
      </c>
      <c r="AG1276" s="4" t="s">
        <v>2924</v>
      </c>
      <c r="AH1276" s="4" t="s">
        <v>2924</v>
      </c>
      <c r="AI1276" s="4">
        <v>2.9084189999999999</v>
      </c>
      <c r="AJ1276" s="4">
        <v>2.9084189999999999</v>
      </c>
    </row>
    <row r="1277" spans="1:36" x14ac:dyDescent="0.3">
      <c r="A1277" s="1" t="s">
        <v>167</v>
      </c>
      <c r="B1277" s="2">
        <v>108515356</v>
      </c>
      <c r="C1277" s="3" t="s">
        <v>2940</v>
      </c>
      <c r="D1277" s="4">
        <v>2606.7223070999999</v>
      </c>
      <c r="E1277" s="3" t="s">
        <v>2920</v>
      </c>
      <c r="F1277" s="3" t="s">
        <v>2921</v>
      </c>
      <c r="G1277" s="3" t="s">
        <v>2941</v>
      </c>
      <c r="H1277" s="3" t="s">
        <v>2941</v>
      </c>
      <c r="I1277" s="3" t="s">
        <v>2942</v>
      </c>
      <c r="J1277" s="4">
        <v>63.958483000000001</v>
      </c>
      <c r="K1277" s="4">
        <v>-21.003620999999999</v>
      </c>
      <c r="L1277" s="4">
        <v>2.483222</v>
      </c>
      <c r="M1277" s="4">
        <v>-3.9823940000000002</v>
      </c>
      <c r="N1277" s="4" t="s">
        <v>2924</v>
      </c>
      <c r="O1277" s="4" t="s">
        <v>2924</v>
      </c>
      <c r="P1277" s="4">
        <v>3.5492370000000002</v>
      </c>
      <c r="Q1277" s="4" t="s">
        <v>2924</v>
      </c>
      <c r="R1277" s="4" t="s">
        <v>2924</v>
      </c>
      <c r="S1277" s="3" t="s">
        <v>3914</v>
      </c>
      <c r="T1277" s="4">
        <v>45.81</v>
      </c>
      <c r="U1277" s="4">
        <v>2606.7223070999999</v>
      </c>
      <c r="V1277" s="10">
        <v>1865.067307</v>
      </c>
      <c r="W1277" s="4">
        <v>0</v>
      </c>
      <c r="X1277" s="4">
        <v>72.290000000000006</v>
      </c>
      <c r="Y1277" s="4">
        <v>27.05</v>
      </c>
      <c r="Z1277" s="4" t="s">
        <v>2924</v>
      </c>
      <c r="AA1277" s="10" t="s">
        <v>2924</v>
      </c>
      <c r="AB1277" s="10" t="s">
        <v>2924</v>
      </c>
      <c r="AC1277" s="4" t="s">
        <v>2934</v>
      </c>
      <c r="AD1277" s="4" t="s">
        <v>2934</v>
      </c>
      <c r="AE1277" s="4" t="s">
        <v>2934</v>
      </c>
      <c r="AF1277" s="4" t="s">
        <v>2924</v>
      </c>
      <c r="AG1277" s="4" t="s">
        <v>2924</v>
      </c>
      <c r="AH1277" s="4" t="s">
        <v>2924</v>
      </c>
      <c r="AI1277" s="4">
        <v>3.5492370000000002</v>
      </c>
      <c r="AJ1277" s="4">
        <v>3.5492370000000002</v>
      </c>
    </row>
    <row r="1278" spans="1:36" x14ac:dyDescent="0.3">
      <c r="A1278" s="1" t="s">
        <v>2093</v>
      </c>
      <c r="B1278" s="2">
        <v>8351701</v>
      </c>
      <c r="C1278" s="3" t="s">
        <v>2940</v>
      </c>
      <c r="D1278" s="4">
        <v>2607.2424608599999</v>
      </c>
      <c r="E1278" s="3" t="s">
        <v>2930</v>
      </c>
      <c r="F1278" s="3" t="s">
        <v>2953</v>
      </c>
      <c r="G1278" s="3" t="s">
        <v>2954</v>
      </c>
      <c r="H1278" s="3" t="s">
        <v>2955</v>
      </c>
      <c r="I1278" s="3"/>
      <c r="J1278" s="4">
        <v>30.153977999999999</v>
      </c>
      <c r="K1278" s="4">
        <v>7.3557949999999996</v>
      </c>
      <c r="L1278" s="4">
        <v>1.7351479999999999</v>
      </c>
      <c r="M1278" s="4">
        <v>0.87850200000000001</v>
      </c>
      <c r="N1278" s="4" t="s">
        <v>2934</v>
      </c>
      <c r="O1278" s="4" t="s">
        <v>2934</v>
      </c>
      <c r="P1278" s="4" t="s">
        <v>2934</v>
      </c>
      <c r="Q1278" s="4" t="s">
        <v>2934</v>
      </c>
      <c r="R1278" s="4" t="s">
        <v>2934</v>
      </c>
      <c r="S1278" s="3" t="s">
        <v>5832</v>
      </c>
      <c r="T1278" s="4">
        <v>60.86</v>
      </c>
      <c r="U1278" s="4">
        <v>2607.2424608599999</v>
      </c>
      <c r="V1278" s="10" t="s">
        <v>2934</v>
      </c>
      <c r="W1278" s="4">
        <v>1.03175156095958</v>
      </c>
      <c r="X1278" s="4">
        <v>61.98</v>
      </c>
      <c r="Y1278" s="4">
        <v>46.139899999999997</v>
      </c>
      <c r="Z1278" s="4" t="s">
        <v>2934</v>
      </c>
      <c r="AA1278" s="10" t="s">
        <v>2934</v>
      </c>
      <c r="AB1278" s="10" t="s">
        <v>2934</v>
      </c>
      <c r="AC1278" s="4" t="s">
        <v>2934</v>
      </c>
      <c r="AD1278" s="4" t="s">
        <v>2934</v>
      </c>
      <c r="AE1278" s="4" t="s">
        <v>2934</v>
      </c>
      <c r="AF1278" s="4" t="s">
        <v>2934</v>
      </c>
      <c r="AG1278" s="4" t="s">
        <v>2934</v>
      </c>
      <c r="AH1278" s="4" t="s">
        <v>2934</v>
      </c>
      <c r="AI1278" s="4" t="s">
        <v>2934</v>
      </c>
      <c r="AJ1278" s="4" t="s">
        <v>2934</v>
      </c>
    </row>
    <row r="1279" spans="1:36" x14ac:dyDescent="0.3">
      <c r="A1279" s="1" t="s">
        <v>2773</v>
      </c>
      <c r="B1279" s="2">
        <v>4564156</v>
      </c>
      <c r="C1279" s="3" t="s">
        <v>2935</v>
      </c>
      <c r="D1279" s="4">
        <v>2607.6214672400001</v>
      </c>
      <c r="E1279" s="3" t="s">
        <v>2925</v>
      </c>
      <c r="F1279" s="3" t="s">
        <v>2996</v>
      </c>
      <c r="G1279" s="3" t="s">
        <v>2997</v>
      </c>
      <c r="H1279" s="3" t="s">
        <v>2997</v>
      </c>
      <c r="I1279" s="3" t="s">
        <v>6650</v>
      </c>
      <c r="J1279" s="4">
        <v>61.410488000000001</v>
      </c>
      <c r="K1279" s="4">
        <v>13.620163</v>
      </c>
      <c r="L1279" s="4">
        <v>1.616576</v>
      </c>
      <c r="M1279" s="4">
        <v>0.88155499999999998</v>
      </c>
      <c r="N1279" s="4" t="s">
        <v>2924</v>
      </c>
      <c r="O1279" s="4">
        <v>7.5021009999999997</v>
      </c>
      <c r="P1279" s="4">
        <v>2.1169720000000001</v>
      </c>
      <c r="Q1279" s="4">
        <v>8.4098369999999996</v>
      </c>
      <c r="R1279" s="4">
        <v>9.1476150000000001</v>
      </c>
      <c r="S1279" s="3" t="s">
        <v>6511</v>
      </c>
      <c r="T1279" s="4">
        <v>44.63</v>
      </c>
      <c r="U1279" s="4">
        <v>2607.6214672400001</v>
      </c>
      <c r="V1279" s="10">
        <v>3271.1744669999998</v>
      </c>
      <c r="W1279" s="4">
        <v>0</v>
      </c>
      <c r="X1279" s="4">
        <v>44.72</v>
      </c>
      <c r="Y1279" s="4">
        <v>26.05</v>
      </c>
      <c r="Z1279" s="4" t="s">
        <v>2924</v>
      </c>
      <c r="AA1279" s="10">
        <v>9.8629834253999995</v>
      </c>
      <c r="AB1279" s="10">
        <v>10.4275700934</v>
      </c>
      <c r="AC1279" s="4">
        <v>1.2178530000000001</v>
      </c>
      <c r="AD1279" s="4">
        <v>1.1880922772672999</v>
      </c>
      <c r="AE1279" s="4">
        <v>1.2027261074344</v>
      </c>
      <c r="AF1279" s="4">
        <v>8.4098369999999996</v>
      </c>
      <c r="AG1279" s="4">
        <v>6.8686078047243999</v>
      </c>
      <c r="AH1279" s="4">
        <v>7.2547670592148998</v>
      </c>
      <c r="AI1279" s="4">
        <v>2.1169720000000001</v>
      </c>
      <c r="AJ1279" s="4">
        <v>8.3420559999999995</v>
      </c>
    </row>
    <row r="1280" spans="1:36" x14ac:dyDescent="0.3">
      <c r="A1280" s="1" t="s">
        <v>2547</v>
      </c>
      <c r="B1280" s="2">
        <v>4044532</v>
      </c>
      <c r="C1280" s="3" t="s">
        <v>2935</v>
      </c>
      <c r="D1280" s="4">
        <v>2613.2883935</v>
      </c>
      <c r="E1280" s="3" t="s">
        <v>2976</v>
      </c>
      <c r="F1280" s="3" t="s">
        <v>3316</v>
      </c>
      <c r="G1280" s="3" t="s">
        <v>3316</v>
      </c>
      <c r="H1280" s="3" t="s">
        <v>3691</v>
      </c>
      <c r="I1280" s="3" t="s">
        <v>3318</v>
      </c>
      <c r="J1280" s="4">
        <v>-25.639747</v>
      </c>
      <c r="K1280" s="4">
        <v>-24.20393</v>
      </c>
      <c r="L1280" s="4">
        <v>-12.254902</v>
      </c>
      <c r="M1280" s="4">
        <v>0.448934</v>
      </c>
      <c r="N1280" s="4">
        <v>37.9237288135593</v>
      </c>
      <c r="O1280" s="4">
        <v>31.647808000000001</v>
      </c>
      <c r="P1280" s="4">
        <v>3.6477010000000001</v>
      </c>
      <c r="Q1280" s="4">
        <v>19.81617</v>
      </c>
      <c r="R1280" s="4">
        <v>41.709130000000002</v>
      </c>
      <c r="S1280" s="3" t="s">
        <v>6285</v>
      </c>
      <c r="T1280" s="4">
        <v>44.75</v>
      </c>
      <c r="U1280" s="4">
        <v>2613.2883935</v>
      </c>
      <c r="V1280" s="10">
        <v>3170.7853930000001</v>
      </c>
      <c r="W1280" s="4">
        <v>1.2513966480446901</v>
      </c>
      <c r="X1280" s="4">
        <v>64.69</v>
      </c>
      <c r="Y1280" s="4">
        <v>43.5</v>
      </c>
      <c r="Z1280" s="4">
        <v>38.247863000000002</v>
      </c>
      <c r="AA1280" s="10">
        <v>143.27272727272728</v>
      </c>
      <c r="AB1280" s="10">
        <v>143.27272727272728</v>
      </c>
      <c r="AC1280" s="4">
        <v>8.2327910000000006</v>
      </c>
      <c r="AD1280" s="4">
        <v>9.8024991715399601</v>
      </c>
      <c r="AE1280" s="4">
        <v>9.8024991715399601</v>
      </c>
      <c r="AF1280" s="4">
        <v>19.81617</v>
      </c>
      <c r="AG1280" s="4">
        <v>76.192152651515144</v>
      </c>
      <c r="AH1280" s="4">
        <v>76.192152651515144</v>
      </c>
      <c r="AI1280" s="4">
        <v>3.6477010000000001</v>
      </c>
      <c r="AJ1280" s="4">
        <v>3.6477010000000001</v>
      </c>
    </row>
    <row r="1281" spans="1:36" x14ac:dyDescent="0.3">
      <c r="A1281" s="1" t="s">
        <v>45</v>
      </c>
      <c r="B1281" s="2">
        <v>4226924</v>
      </c>
      <c r="C1281" s="3" t="s">
        <v>2935</v>
      </c>
      <c r="D1281" s="4">
        <v>2614.5430027799998</v>
      </c>
      <c r="E1281" s="3" t="s">
        <v>2925</v>
      </c>
      <c r="F1281" s="3" t="s">
        <v>2926</v>
      </c>
      <c r="G1281" s="3" t="s">
        <v>2927</v>
      </c>
      <c r="H1281" s="3" t="s">
        <v>3024</v>
      </c>
      <c r="I1281" s="3" t="s">
        <v>3025</v>
      </c>
      <c r="J1281" s="4">
        <v>-27.805997000000001</v>
      </c>
      <c r="K1281" s="4">
        <v>6.476559</v>
      </c>
      <c r="L1281" s="4">
        <v>-0.85508600000000001</v>
      </c>
      <c r="M1281" s="4">
        <v>1.2408090000000001</v>
      </c>
      <c r="N1281" s="4">
        <v>55.842838999999998</v>
      </c>
      <c r="O1281" s="4">
        <v>12.011996</v>
      </c>
      <c r="P1281" s="4">
        <v>1.0064420000000001</v>
      </c>
      <c r="Q1281" s="4">
        <v>5.2084799999999998</v>
      </c>
      <c r="R1281" s="4" t="s">
        <v>2924</v>
      </c>
      <c r="S1281" s="3" t="s">
        <v>3792</v>
      </c>
      <c r="T1281" s="4">
        <v>44.06</v>
      </c>
      <c r="U1281" s="4">
        <v>2614.5430027799998</v>
      </c>
      <c r="V1281" s="10">
        <v>6415.2900019999997</v>
      </c>
      <c r="W1281" s="4">
        <v>2.2696323195642298</v>
      </c>
      <c r="X1281" s="4">
        <v>88.56</v>
      </c>
      <c r="Y1281" s="4">
        <v>35.590000000000003</v>
      </c>
      <c r="Z1281" s="4">
        <v>60.027248</v>
      </c>
      <c r="AA1281" s="10">
        <v>184.19732441470001</v>
      </c>
      <c r="AB1281" s="10" t="s">
        <v>2924</v>
      </c>
      <c r="AC1281" s="4">
        <v>0.57324200000000003</v>
      </c>
      <c r="AD1281" s="4">
        <v>0.75030787863329995</v>
      </c>
      <c r="AE1281" s="4">
        <v>0.71091736914519998</v>
      </c>
      <c r="AF1281" s="4">
        <v>5.2084799999999998</v>
      </c>
      <c r="AG1281" s="4">
        <v>16.943955684116599</v>
      </c>
      <c r="AH1281" s="4">
        <v>20.233468858330099</v>
      </c>
      <c r="AI1281" s="4">
        <v>1.0064420000000001</v>
      </c>
      <c r="AJ1281" s="4">
        <v>1.6463639999999999</v>
      </c>
    </row>
    <row r="1282" spans="1:36" x14ac:dyDescent="0.3">
      <c r="A1282" s="1" t="s">
        <v>1567</v>
      </c>
      <c r="B1282" s="2">
        <v>4914267</v>
      </c>
      <c r="C1282" s="3" t="s">
        <v>2935</v>
      </c>
      <c r="D1282" s="4">
        <v>2614.72985109</v>
      </c>
      <c r="E1282" s="3" t="s">
        <v>2925</v>
      </c>
      <c r="F1282" s="3" t="s">
        <v>3011</v>
      </c>
      <c r="G1282" s="3" t="s">
        <v>3012</v>
      </c>
      <c r="H1282" s="3" t="s">
        <v>3013</v>
      </c>
      <c r="I1282" s="3" t="s">
        <v>3100</v>
      </c>
      <c r="J1282" s="4">
        <v>-18.311987999999999</v>
      </c>
      <c r="K1282" s="4">
        <v>-14.453516</v>
      </c>
      <c r="L1282" s="4">
        <v>-16.171429</v>
      </c>
      <c r="M1282" s="4">
        <v>-1.8729100000000001</v>
      </c>
      <c r="N1282" s="4">
        <v>20.013642999999998</v>
      </c>
      <c r="O1282" s="4">
        <v>7.2871129999999997</v>
      </c>
      <c r="P1282" s="4">
        <v>1.8435269999999999</v>
      </c>
      <c r="Q1282" s="4">
        <v>8.6932729999999996</v>
      </c>
      <c r="R1282" s="4">
        <v>9.7552959999999995</v>
      </c>
      <c r="S1282" s="3" t="s">
        <v>5308</v>
      </c>
      <c r="T1282" s="4">
        <v>102.69</v>
      </c>
      <c r="U1282" s="4">
        <v>2614.72985109</v>
      </c>
      <c r="V1282" s="10">
        <v>3523.0618509999999</v>
      </c>
      <c r="W1282" s="4">
        <v>4.4795014120167496</v>
      </c>
      <c r="X1282" s="4">
        <v>129.54</v>
      </c>
      <c r="Y1282" s="4">
        <v>96.185000000000002</v>
      </c>
      <c r="Z1282" s="4">
        <v>20.013642999999998</v>
      </c>
      <c r="AA1282" s="10">
        <v>16.209177150199999</v>
      </c>
      <c r="AB1282" s="10">
        <v>18.626881915399998</v>
      </c>
      <c r="AC1282" s="4">
        <v>0.93310999999999999</v>
      </c>
      <c r="AD1282" s="4">
        <v>0.91968981675600003</v>
      </c>
      <c r="AE1282" s="4">
        <v>0.94252714593719999</v>
      </c>
      <c r="AF1282" s="4">
        <v>8.6932729999999996</v>
      </c>
      <c r="AG1282" s="4">
        <v>9.0688371370469998</v>
      </c>
      <c r="AH1282" s="4">
        <v>10.0954562676409</v>
      </c>
      <c r="AI1282" s="4">
        <v>1.8435269999999999</v>
      </c>
      <c r="AJ1282" s="4">
        <v>6.3522210000000001</v>
      </c>
    </row>
    <row r="1283" spans="1:36" x14ac:dyDescent="0.3">
      <c r="A1283" s="1" t="s">
        <v>293</v>
      </c>
      <c r="B1283" s="2">
        <v>4053613</v>
      </c>
      <c r="C1283" s="3" t="s">
        <v>2935</v>
      </c>
      <c r="D1283" s="4">
        <v>2614.9476747899998</v>
      </c>
      <c r="E1283" s="3" t="s">
        <v>2930</v>
      </c>
      <c r="F1283" s="3" t="s">
        <v>2931</v>
      </c>
      <c r="G1283" s="3" t="s">
        <v>2931</v>
      </c>
      <c r="H1283" s="3" t="s">
        <v>2932</v>
      </c>
      <c r="I1283" s="3" t="s">
        <v>2933</v>
      </c>
      <c r="J1283" s="4">
        <v>15.487714</v>
      </c>
      <c r="K1283" s="4">
        <v>4.8681539999999996</v>
      </c>
      <c r="L1283" s="4">
        <v>-10.346821</v>
      </c>
      <c r="M1283" s="4">
        <v>0.58365800000000001</v>
      </c>
      <c r="N1283" s="4" t="s">
        <v>2924</v>
      </c>
      <c r="O1283" s="4">
        <v>87.134831000000005</v>
      </c>
      <c r="P1283" s="4">
        <v>0.87232799999999999</v>
      </c>
      <c r="Q1283" s="4" t="s">
        <v>2934</v>
      </c>
      <c r="R1283" s="4" t="s">
        <v>2934</v>
      </c>
      <c r="S1283" s="3" t="s">
        <v>4038</v>
      </c>
      <c r="T1283" s="4">
        <v>15.51</v>
      </c>
      <c r="U1283" s="4">
        <v>2614.9476747899998</v>
      </c>
      <c r="V1283" s="10" t="s">
        <v>2934</v>
      </c>
      <c r="W1283" s="4">
        <v>2.5789813023855599</v>
      </c>
      <c r="X1283" s="4">
        <v>18.077999999999999</v>
      </c>
      <c r="Y1283" s="4">
        <v>11.88</v>
      </c>
      <c r="Z1283" s="4" t="s">
        <v>2924</v>
      </c>
      <c r="AA1283" s="10">
        <v>13.617208077200001</v>
      </c>
      <c r="AB1283" s="10">
        <v>23.396135338499999</v>
      </c>
      <c r="AC1283" s="4" t="s">
        <v>2934</v>
      </c>
      <c r="AD1283" s="4" t="s">
        <v>2934</v>
      </c>
      <c r="AE1283" s="4" t="s">
        <v>2934</v>
      </c>
      <c r="AF1283" s="4" t="s">
        <v>2934</v>
      </c>
      <c r="AG1283" s="4" t="s">
        <v>2934</v>
      </c>
      <c r="AH1283" s="4" t="s">
        <v>2934</v>
      </c>
      <c r="AI1283" s="4">
        <v>0.87232799999999999</v>
      </c>
      <c r="AJ1283" s="4">
        <v>0.99035799999999996</v>
      </c>
    </row>
    <row r="1284" spans="1:36" x14ac:dyDescent="0.3">
      <c r="A1284" s="1" t="s">
        <v>1206</v>
      </c>
      <c r="B1284" s="2">
        <v>4986299</v>
      </c>
      <c r="C1284" s="3" t="s">
        <v>2919</v>
      </c>
      <c r="D1284" s="4">
        <v>2620.9527782999999</v>
      </c>
      <c r="E1284" s="3" t="s">
        <v>3031</v>
      </c>
      <c r="F1284" s="3" t="s">
        <v>3031</v>
      </c>
      <c r="G1284" s="3" t="s">
        <v>3032</v>
      </c>
      <c r="H1284" s="3" t="s">
        <v>3033</v>
      </c>
      <c r="I1284" s="3" t="s">
        <v>3165</v>
      </c>
      <c r="J1284" s="4">
        <v>77.989208000000005</v>
      </c>
      <c r="K1284" s="4">
        <v>-7.9718999999999998E-2</v>
      </c>
      <c r="L1284" s="4">
        <v>-6.0349349999999999</v>
      </c>
      <c r="M1284" s="4">
        <v>1.096951</v>
      </c>
      <c r="N1284" s="4">
        <v>32.080880000000001</v>
      </c>
      <c r="O1284" s="4">
        <v>31.966335000000001</v>
      </c>
      <c r="P1284" s="4">
        <v>5.8707260000000003</v>
      </c>
      <c r="Q1284" s="4">
        <v>17.811509999999998</v>
      </c>
      <c r="R1284" s="4">
        <v>43.830261999999998</v>
      </c>
      <c r="S1284" s="3" t="s">
        <v>4948</v>
      </c>
      <c r="T1284" s="5">
        <v>125.34</v>
      </c>
      <c r="U1284" s="4">
        <v>2620.9527782999999</v>
      </c>
      <c r="V1284" s="10">
        <v>2726.888778</v>
      </c>
      <c r="W1284" s="4">
        <v>0.57443752991862096</v>
      </c>
      <c r="X1284" s="4">
        <v>139.5548</v>
      </c>
      <c r="Y1284" s="4">
        <v>54.442300000000003</v>
      </c>
      <c r="Z1284" s="4">
        <v>32.080880000000001</v>
      </c>
      <c r="AA1284" s="10">
        <v>31.719600151800002</v>
      </c>
      <c r="AB1284" s="10" t="s">
        <v>2934</v>
      </c>
      <c r="AC1284" s="5">
        <v>2.918256</v>
      </c>
      <c r="AD1284" s="4">
        <v>2.7752149841260998</v>
      </c>
      <c r="AE1284" s="4">
        <v>2.8652021121614002</v>
      </c>
      <c r="AF1284" s="4">
        <v>17.811509999999998</v>
      </c>
      <c r="AG1284" s="4">
        <v>16.873998490127001</v>
      </c>
      <c r="AH1284" s="4">
        <v>16.669348896917199</v>
      </c>
      <c r="AI1284" s="4">
        <v>5.8707260000000003</v>
      </c>
      <c r="AJ1284" s="4">
        <v>12.518977</v>
      </c>
    </row>
    <row r="1285" spans="1:36" x14ac:dyDescent="0.3">
      <c r="A1285" s="1" t="s">
        <v>2728</v>
      </c>
      <c r="B1285" s="2">
        <v>23895669</v>
      </c>
      <c r="C1285" s="3" t="s">
        <v>2940</v>
      </c>
      <c r="D1285" s="4">
        <v>2622.2076247300001</v>
      </c>
      <c r="E1285" s="3" t="s">
        <v>2920</v>
      </c>
      <c r="F1285" s="3" t="s">
        <v>2921</v>
      </c>
      <c r="G1285" s="3" t="s">
        <v>2941</v>
      </c>
      <c r="H1285" s="3" t="s">
        <v>2941</v>
      </c>
      <c r="I1285" s="3" t="s">
        <v>3048</v>
      </c>
      <c r="J1285" s="4">
        <v>169.24577400000001</v>
      </c>
      <c r="K1285" s="4">
        <v>-4.6731119999999997</v>
      </c>
      <c r="L1285" s="4">
        <v>-15.195577</v>
      </c>
      <c r="M1285" s="4">
        <v>-2.7934269999999999</v>
      </c>
      <c r="N1285" s="4" t="s">
        <v>2924</v>
      </c>
      <c r="O1285" s="4" t="s">
        <v>2924</v>
      </c>
      <c r="P1285" s="4">
        <v>7.883114</v>
      </c>
      <c r="Q1285" s="4" t="s">
        <v>2924</v>
      </c>
      <c r="R1285" s="4" t="s">
        <v>2924</v>
      </c>
      <c r="S1285" s="3" t="s">
        <v>6466</v>
      </c>
      <c r="T1285" s="4">
        <v>41.41</v>
      </c>
      <c r="U1285" s="4">
        <v>2622.2076247300001</v>
      </c>
      <c r="V1285" s="10">
        <v>2323.8086239999998</v>
      </c>
      <c r="W1285" s="4">
        <v>0</v>
      </c>
      <c r="X1285" s="4">
        <v>51.61</v>
      </c>
      <c r="Y1285" s="5">
        <v>14.2</v>
      </c>
      <c r="Z1285" s="4" t="s">
        <v>2924</v>
      </c>
      <c r="AA1285" s="10" t="s">
        <v>2924</v>
      </c>
      <c r="AB1285" s="10" t="s">
        <v>2924</v>
      </c>
      <c r="AC1285" s="4" t="s">
        <v>2934</v>
      </c>
      <c r="AD1285" s="4" t="s">
        <v>2934</v>
      </c>
      <c r="AE1285" s="4" t="s">
        <v>2934</v>
      </c>
      <c r="AF1285" s="4" t="s">
        <v>2924</v>
      </c>
      <c r="AG1285" s="4" t="s">
        <v>2934</v>
      </c>
      <c r="AH1285" s="4" t="s">
        <v>2934</v>
      </c>
      <c r="AI1285" s="4">
        <v>7.883114</v>
      </c>
      <c r="AJ1285" s="4">
        <v>7.883114</v>
      </c>
    </row>
    <row r="1286" spans="1:36" x14ac:dyDescent="0.3">
      <c r="A1286" s="1" t="s">
        <v>2487</v>
      </c>
      <c r="B1286" s="2">
        <v>4960115</v>
      </c>
      <c r="C1286" s="3" t="s">
        <v>2919</v>
      </c>
      <c r="D1286" s="4">
        <v>2624.38935928</v>
      </c>
      <c r="E1286" s="3" t="s">
        <v>2930</v>
      </c>
      <c r="F1286" s="3" t="s">
        <v>2957</v>
      </c>
      <c r="G1286" s="3" t="s">
        <v>2957</v>
      </c>
      <c r="H1286" s="3" t="s">
        <v>2958</v>
      </c>
      <c r="I1286" s="3" t="s">
        <v>3149</v>
      </c>
      <c r="J1286" s="4">
        <v>61.698585000000001</v>
      </c>
      <c r="K1286" s="4">
        <v>-22.660295000000001</v>
      </c>
      <c r="L1286" s="4">
        <v>-20.344545</v>
      </c>
      <c r="M1286" s="4">
        <v>-2.2893080000000001</v>
      </c>
      <c r="N1286" s="4" t="s">
        <v>2924</v>
      </c>
      <c r="O1286" s="4">
        <v>33.760423813554503</v>
      </c>
      <c r="P1286" s="4">
        <v>4.4061260000000004</v>
      </c>
      <c r="Q1286" s="4">
        <v>20.185509</v>
      </c>
      <c r="R1286" s="4">
        <v>14.450405</v>
      </c>
      <c r="S1286" s="3" t="s">
        <v>6225</v>
      </c>
      <c r="T1286" s="4">
        <v>38.840000000000003</v>
      </c>
      <c r="U1286" s="4">
        <v>2624.38935928</v>
      </c>
      <c r="V1286" s="10">
        <v>4383.8283590000001</v>
      </c>
      <c r="W1286" s="4">
        <v>0</v>
      </c>
      <c r="X1286" s="4">
        <v>55.82</v>
      </c>
      <c r="Y1286" s="4">
        <v>21.7</v>
      </c>
      <c r="Z1286" s="4" t="s">
        <v>2924</v>
      </c>
      <c r="AA1286" s="10">
        <v>21.161599651300001</v>
      </c>
      <c r="AB1286" s="10">
        <v>25.9372537496</v>
      </c>
      <c r="AC1286" s="4">
        <v>3.2622800000000001</v>
      </c>
      <c r="AD1286" s="4">
        <v>2.8674421048686001</v>
      </c>
      <c r="AE1286" s="4">
        <v>3.1626560244608002</v>
      </c>
      <c r="AF1286" s="4">
        <v>20.185509</v>
      </c>
      <c r="AG1286" s="4">
        <v>12.406725475451699</v>
      </c>
      <c r="AH1286" s="4">
        <v>13.956238789643599</v>
      </c>
      <c r="AI1286" s="4">
        <v>4.4061260000000004</v>
      </c>
      <c r="AJ1286" s="4" t="s">
        <v>2924</v>
      </c>
    </row>
    <row r="1287" spans="1:36" x14ac:dyDescent="0.3">
      <c r="A1287" s="1" t="s">
        <v>1131</v>
      </c>
      <c r="B1287" s="2">
        <v>5738410</v>
      </c>
      <c r="C1287" s="3" t="s">
        <v>2940</v>
      </c>
      <c r="D1287" s="4">
        <v>2628.9168</v>
      </c>
      <c r="E1287" s="3" t="s">
        <v>2930</v>
      </c>
      <c r="F1287" s="3" t="s">
        <v>2953</v>
      </c>
      <c r="G1287" s="3" t="s">
        <v>2954</v>
      </c>
      <c r="H1287" s="3" t="s">
        <v>2955</v>
      </c>
      <c r="I1287" s="3"/>
      <c r="J1287" s="4">
        <v>14.105263000000001</v>
      </c>
      <c r="K1287" s="4">
        <v>1.625</v>
      </c>
      <c r="L1287" s="4">
        <v>-1.2750459999999999</v>
      </c>
      <c r="M1287" s="4">
        <v>0.71229500000000001</v>
      </c>
      <c r="N1287" s="4" t="s">
        <v>2934</v>
      </c>
      <c r="O1287" s="4" t="s">
        <v>2934</v>
      </c>
      <c r="P1287" s="4" t="s">
        <v>2934</v>
      </c>
      <c r="Q1287" s="4" t="s">
        <v>2934</v>
      </c>
      <c r="R1287" s="4" t="s">
        <v>2934</v>
      </c>
      <c r="S1287" s="3" t="s">
        <v>4873</v>
      </c>
      <c r="T1287" s="4">
        <v>32.520000000000003</v>
      </c>
      <c r="U1287" s="4">
        <v>2628.9168</v>
      </c>
      <c r="V1287" s="10" t="s">
        <v>2934</v>
      </c>
      <c r="W1287" s="4">
        <v>0.26492619926199301</v>
      </c>
      <c r="X1287" s="4">
        <v>34.265000000000001</v>
      </c>
      <c r="Y1287" s="4">
        <v>26.6</v>
      </c>
      <c r="Z1287" s="4" t="s">
        <v>2934</v>
      </c>
      <c r="AA1287" s="10" t="s">
        <v>2934</v>
      </c>
      <c r="AB1287" s="10" t="s">
        <v>2934</v>
      </c>
      <c r="AC1287" s="4" t="s">
        <v>2934</v>
      </c>
      <c r="AD1287" s="4" t="s">
        <v>2934</v>
      </c>
      <c r="AE1287" s="4" t="s">
        <v>2934</v>
      </c>
      <c r="AF1287" s="4" t="s">
        <v>2934</v>
      </c>
      <c r="AG1287" s="4" t="s">
        <v>2934</v>
      </c>
      <c r="AH1287" s="4" t="s">
        <v>2934</v>
      </c>
      <c r="AI1287" s="4" t="s">
        <v>2934</v>
      </c>
      <c r="AJ1287" s="4" t="s">
        <v>2934</v>
      </c>
    </row>
    <row r="1288" spans="1:36" x14ac:dyDescent="0.3">
      <c r="A1288" s="1" t="s">
        <v>2891</v>
      </c>
      <c r="B1288" s="2">
        <v>6358692</v>
      </c>
      <c r="C1288" s="3" t="s">
        <v>2935</v>
      </c>
      <c r="D1288" s="4">
        <v>2636.5225383000002</v>
      </c>
      <c r="E1288" s="3" t="s">
        <v>2936</v>
      </c>
      <c r="F1288" s="3" t="s">
        <v>3056</v>
      </c>
      <c r="G1288" s="3" t="s">
        <v>3302</v>
      </c>
      <c r="H1288" s="3" t="s">
        <v>3302</v>
      </c>
      <c r="I1288" s="3" t="s">
        <v>3477</v>
      </c>
      <c r="J1288" s="4">
        <v>121.88449900000001</v>
      </c>
      <c r="K1288" s="4">
        <v>-9.6534650000000006</v>
      </c>
      <c r="L1288" s="4">
        <v>-0.90497700000000003</v>
      </c>
      <c r="M1288" s="4">
        <v>19.737562</v>
      </c>
      <c r="N1288" s="4">
        <v>1.8335570000000001</v>
      </c>
      <c r="O1288" s="4">
        <v>1.020931</v>
      </c>
      <c r="P1288" s="4">
        <v>0.67157299999999998</v>
      </c>
      <c r="Q1288" s="4">
        <v>2.130935</v>
      </c>
      <c r="R1288" s="4">
        <v>3.1533509999999998</v>
      </c>
      <c r="S1288" s="3" t="s">
        <v>6629</v>
      </c>
      <c r="T1288" s="4">
        <v>21.9</v>
      </c>
      <c r="U1288" s="4">
        <v>2636.5225383000002</v>
      </c>
      <c r="V1288" s="10">
        <v>6170.1225379999996</v>
      </c>
      <c r="W1288" s="4">
        <v>18.127853881278501</v>
      </c>
      <c r="X1288" s="4">
        <v>30.15</v>
      </c>
      <c r="Y1288" s="4">
        <v>9.08</v>
      </c>
      <c r="Z1288" s="4">
        <v>1.8335570000000001</v>
      </c>
      <c r="AA1288" s="10">
        <v>5.9104525948999997</v>
      </c>
      <c r="AB1288" s="10">
        <v>1.3331645063999999</v>
      </c>
      <c r="AC1288" s="4">
        <v>0.82652899999999996</v>
      </c>
      <c r="AD1288" s="4">
        <v>0.87550767091960002</v>
      </c>
      <c r="AE1288" s="4">
        <v>0.74551185439510004</v>
      </c>
      <c r="AF1288" s="4">
        <v>2.130935</v>
      </c>
      <c r="AG1288" s="4">
        <v>3.0288073809539</v>
      </c>
      <c r="AH1288" s="4">
        <v>1.7411519660998001</v>
      </c>
      <c r="AI1288" s="4">
        <v>0.67157299999999998</v>
      </c>
      <c r="AJ1288" s="4">
        <v>0.69050299999999998</v>
      </c>
    </row>
    <row r="1289" spans="1:36" x14ac:dyDescent="0.3">
      <c r="A1289" s="1" t="s">
        <v>2421</v>
      </c>
      <c r="B1289" s="2">
        <v>4604644</v>
      </c>
      <c r="C1289" s="3" t="s">
        <v>2919</v>
      </c>
      <c r="D1289" s="4">
        <v>2646.4529841600001</v>
      </c>
      <c r="E1289" s="3" t="s">
        <v>2920</v>
      </c>
      <c r="F1289" s="3" t="s">
        <v>2960</v>
      </c>
      <c r="G1289" s="3" t="s">
        <v>2973</v>
      </c>
      <c r="H1289" s="3" t="s">
        <v>2974</v>
      </c>
      <c r="I1289" s="3" t="s">
        <v>3176</v>
      </c>
      <c r="J1289" s="4">
        <v>-34.542043999999997</v>
      </c>
      <c r="K1289" s="4">
        <v>-34.398496000000002</v>
      </c>
      <c r="L1289" s="4">
        <v>-10.551047000000001</v>
      </c>
      <c r="M1289" s="4">
        <v>-1.31951</v>
      </c>
      <c r="N1289" s="4" t="s">
        <v>2924</v>
      </c>
      <c r="O1289" s="4">
        <v>16.144950000000001</v>
      </c>
      <c r="P1289" s="4">
        <v>1.3956280000000001</v>
      </c>
      <c r="Q1289" s="4">
        <v>10.799220999999999</v>
      </c>
      <c r="R1289" s="4">
        <v>30.803201999999999</v>
      </c>
      <c r="S1289" s="3" t="s">
        <v>6159</v>
      </c>
      <c r="T1289" s="4">
        <v>20.94</v>
      </c>
      <c r="U1289" s="4">
        <v>2646.4529841600001</v>
      </c>
      <c r="V1289" s="10">
        <v>7581.0529839999999</v>
      </c>
      <c r="W1289" s="4">
        <v>0</v>
      </c>
      <c r="X1289" s="4">
        <v>35.295000000000002</v>
      </c>
      <c r="Y1289" s="4">
        <v>19.5</v>
      </c>
      <c r="Z1289" s="4" t="s">
        <v>2924</v>
      </c>
      <c r="AA1289" s="10">
        <v>23.051519154499999</v>
      </c>
      <c r="AB1289" s="10">
        <v>24.847521180899999</v>
      </c>
      <c r="AC1289" s="4">
        <v>2.5394610000000002</v>
      </c>
      <c r="AD1289" s="4">
        <v>2.2899389809985</v>
      </c>
      <c r="AE1289" s="4">
        <v>2.4630208990038001</v>
      </c>
      <c r="AF1289" s="4">
        <v>10.799220999999999</v>
      </c>
      <c r="AG1289" s="4">
        <v>13.629131267158799</v>
      </c>
      <c r="AH1289" s="4">
        <v>14.9102788139714</v>
      </c>
      <c r="AI1289" s="4">
        <v>1.3956280000000001</v>
      </c>
      <c r="AJ1289" s="4" t="s">
        <v>2924</v>
      </c>
    </row>
    <row r="1290" spans="1:36" x14ac:dyDescent="0.3">
      <c r="A1290" s="1" t="s">
        <v>1217</v>
      </c>
      <c r="B1290" s="2">
        <v>1021344</v>
      </c>
      <c r="C1290" s="3" t="s">
        <v>2919</v>
      </c>
      <c r="D1290" s="4">
        <v>2647.7506465199999</v>
      </c>
      <c r="E1290" s="3" t="s">
        <v>2930</v>
      </c>
      <c r="F1290" s="3" t="s">
        <v>2931</v>
      </c>
      <c r="G1290" s="3" t="s">
        <v>2931</v>
      </c>
      <c r="H1290" s="3" t="s">
        <v>2932</v>
      </c>
      <c r="I1290" s="3" t="s">
        <v>2933</v>
      </c>
      <c r="J1290" s="4">
        <v>64.158468999999997</v>
      </c>
      <c r="K1290" s="4">
        <v>10.25</v>
      </c>
      <c r="L1290" s="4">
        <v>-8.8304779999999994</v>
      </c>
      <c r="M1290" s="4">
        <v>-0.91478099999999996</v>
      </c>
      <c r="N1290" s="4">
        <v>34.491620111731798</v>
      </c>
      <c r="O1290" s="4">
        <v>13.614112</v>
      </c>
      <c r="P1290" s="4">
        <v>1.304486</v>
      </c>
      <c r="Q1290" s="4" t="s">
        <v>2934</v>
      </c>
      <c r="R1290" s="4" t="s">
        <v>2934</v>
      </c>
      <c r="S1290" s="3" t="s">
        <v>4959</v>
      </c>
      <c r="T1290" s="4">
        <v>61.74</v>
      </c>
      <c r="U1290" s="4">
        <v>2647.7506465199999</v>
      </c>
      <c r="V1290" s="10" t="s">
        <v>2934</v>
      </c>
      <c r="W1290" s="4">
        <v>1.9436345966958199</v>
      </c>
      <c r="X1290" s="4">
        <v>70.27</v>
      </c>
      <c r="Y1290" s="4">
        <v>32.034999999999997</v>
      </c>
      <c r="Z1290" s="4">
        <v>34.395543000000004</v>
      </c>
      <c r="AA1290" s="10">
        <v>14.544169611299999</v>
      </c>
      <c r="AB1290" s="10">
        <v>13.436343852</v>
      </c>
      <c r="AC1290" s="4" t="s">
        <v>2934</v>
      </c>
      <c r="AD1290" s="4" t="s">
        <v>2934</v>
      </c>
      <c r="AE1290" s="4" t="s">
        <v>2934</v>
      </c>
      <c r="AF1290" s="4" t="s">
        <v>2934</v>
      </c>
      <c r="AG1290" s="4" t="s">
        <v>2934</v>
      </c>
      <c r="AH1290" s="4" t="s">
        <v>2934</v>
      </c>
      <c r="AI1290" s="4">
        <v>1.304486</v>
      </c>
      <c r="AJ1290" s="4">
        <v>1.8392520000000001</v>
      </c>
    </row>
    <row r="1291" spans="1:36" x14ac:dyDescent="0.3">
      <c r="A1291" s="1" t="s">
        <v>2790</v>
      </c>
      <c r="B1291" s="2">
        <v>102038</v>
      </c>
      <c r="C1291" s="3" t="s">
        <v>2919</v>
      </c>
      <c r="D1291" s="4">
        <v>2652.9060685200002</v>
      </c>
      <c r="E1291" s="3" t="s">
        <v>2930</v>
      </c>
      <c r="F1291" s="3" t="s">
        <v>2931</v>
      </c>
      <c r="G1291" s="3" t="s">
        <v>2931</v>
      </c>
      <c r="H1291" s="3" t="s">
        <v>2932</v>
      </c>
      <c r="I1291" s="3" t="s">
        <v>2933</v>
      </c>
      <c r="J1291" s="4">
        <v>-1.061893</v>
      </c>
      <c r="K1291" s="4">
        <v>-5.3410739999999999</v>
      </c>
      <c r="L1291" s="4">
        <v>-12.126111999999999</v>
      </c>
      <c r="M1291" s="4">
        <v>-9.1911999999999994E-2</v>
      </c>
      <c r="N1291" s="4">
        <v>13.044</v>
      </c>
      <c r="O1291" s="4">
        <v>6.0534619999999997</v>
      </c>
      <c r="P1291" s="4">
        <v>0.98084000000000005</v>
      </c>
      <c r="Q1291" s="4" t="s">
        <v>2934</v>
      </c>
      <c r="R1291" s="4" t="s">
        <v>2934</v>
      </c>
      <c r="S1291" s="3" t="s">
        <v>6528</v>
      </c>
      <c r="T1291" s="4">
        <v>32.61</v>
      </c>
      <c r="U1291" s="4">
        <v>2652.9060685200002</v>
      </c>
      <c r="V1291" s="10" t="s">
        <v>2934</v>
      </c>
      <c r="W1291" s="4">
        <v>3.1892057651027299</v>
      </c>
      <c r="X1291" s="4">
        <v>38.619999999999997</v>
      </c>
      <c r="Y1291" s="4">
        <v>25.785</v>
      </c>
      <c r="Z1291" s="4">
        <v>13.059672000000001</v>
      </c>
      <c r="AA1291" s="10">
        <v>11.4421052631</v>
      </c>
      <c r="AB1291" s="10">
        <v>11.4421052631</v>
      </c>
      <c r="AC1291" s="4" t="s">
        <v>2934</v>
      </c>
      <c r="AD1291" s="4" t="s">
        <v>2934</v>
      </c>
      <c r="AE1291" s="4" t="s">
        <v>2934</v>
      </c>
      <c r="AF1291" s="4" t="s">
        <v>2934</v>
      </c>
      <c r="AG1291" s="4" t="s">
        <v>2934</v>
      </c>
      <c r="AH1291" s="4" t="s">
        <v>2934</v>
      </c>
      <c r="AI1291" s="4">
        <v>0.98084000000000005</v>
      </c>
      <c r="AJ1291" s="4">
        <v>1.1761520000000001</v>
      </c>
    </row>
    <row r="1292" spans="1:36" x14ac:dyDescent="0.3">
      <c r="A1292" s="1" t="s">
        <v>2678</v>
      </c>
      <c r="B1292" s="2">
        <v>4290950</v>
      </c>
      <c r="C1292" s="3" t="s">
        <v>2935</v>
      </c>
      <c r="D1292" s="4">
        <v>2652.9076241100001</v>
      </c>
      <c r="E1292" s="3" t="s">
        <v>3093</v>
      </c>
      <c r="F1292" s="3" t="s">
        <v>3093</v>
      </c>
      <c r="G1292" s="3" t="s">
        <v>3172</v>
      </c>
      <c r="H1292" s="3" t="s">
        <v>3173</v>
      </c>
      <c r="I1292" s="3" t="s">
        <v>3174</v>
      </c>
      <c r="J1292" s="4">
        <v>-0.70083200000000001</v>
      </c>
      <c r="K1292" s="4">
        <v>0.39858300000000002</v>
      </c>
      <c r="L1292" s="4">
        <v>-5.2653569999999998</v>
      </c>
      <c r="M1292" s="4">
        <v>5.246054</v>
      </c>
      <c r="N1292" s="4">
        <v>40.26643</v>
      </c>
      <c r="O1292" s="4">
        <v>161.92857100000001</v>
      </c>
      <c r="P1292" s="4" t="s">
        <v>2924</v>
      </c>
      <c r="Q1292" s="4">
        <v>9.6208139999999993</v>
      </c>
      <c r="R1292" s="4">
        <v>33.985681999999997</v>
      </c>
      <c r="S1292" s="3" t="s">
        <v>6416</v>
      </c>
      <c r="T1292" s="4">
        <v>22.67</v>
      </c>
      <c r="U1292" s="4">
        <v>2652.9076241100001</v>
      </c>
      <c r="V1292" s="10">
        <v>5366.6366239999998</v>
      </c>
      <c r="W1292" s="4">
        <v>9.2633436259373596</v>
      </c>
      <c r="X1292" s="4">
        <v>28.47</v>
      </c>
      <c r="Y1292" s="4">
        <v>21.06</v>
      </c>
      <c r="Z1292" s="4">
        <v>40.26643</v>
      </c>
      <c r="AA1292" s="10">
        <v>23.639207507799998</v>
      </c>
      <c r="AB1292" s="10">
        <v>27.2174998799</v>
      </c>
      <c r="AC1292" s="4">
        <v>5.7730230000000002</v>
      </c>
      <c r="AD1292" s="4">
        <v>5.3801175846318001</v>
      </c>
      <c r="AE1292" s="4">
        <v>5.6618592120678004</v>
      </c>
      <c r="AF1292" s="4">
        <v>9.6208139999999993</v>
      </c>
      <c r="AG1292" s="4">
        <v>8.9398216545570008</v>
      </c>
      <c r="AH1292" s="4">
        <v>9.3542529950670001</v>
      </c>
      <c r="AI1292" s="4" t="s">
        <v>2924</v>
      </c>
      <c r="AJ1292" s="4" t="s">
        <v>2924</v>
      </c>
    </row>
    <row r="1293" spans="1:36" x14ac:dyDescent="0.3">
      <c r="A1293" s="1" t="s">
        <v>1053</v>
      </c>
      <c r="B1293" s="2">
        <v>4625481</v>
      </c>
      <c r="C1293" s="3" t="s">
        <v>2935</v>
      </c>
      <c r="D1293" s="4">
        <v>2655.3427001999999</v>
      </c>
      <c r="E1293" s="3" t="s">
        <v>2976</v>
      </c>
      <c r="F1293" s="3" t="s">
        <v>2977</v>
      </c>
      <c r="G1293" s="3" t="s">
        <v>3133</v>
      </c>
      <c r="H1293" s="3" t="s">
        <v>3423</v>
      </c>
      <c r="I1293" s="3" t="s">
        <v>2979</v>
      </c>
      <c r="J1293" s="4">
        <v>8.4980239999999991</v>
      </c>
      <c r="K1293" s="4">
        <v>-7.1694290000000001</v>
      </c>
      <c r="L1293" s="4">
        <v>-7.0751520000000001</v>
      </c>
      <c r="M1293" s="4">
        <v>1.067747</v>
      </c>
      <c r="N1293" s="4">
        <v>25.654205607476602</v>
      </c>
      <c r="O1293" s="4">
        <v>17.188478</v>
      </c>
      <c r="P1293" s="5">
        <v>1.9586159999999999</v>
      </c>
      <c r="Q1293" s="4">
        <v>18.439464999999998</v>
      </c>
      <c r="R1293" s="4">
        <v>23.999144999999999</v>
      </c>
      <c r="S1293" s="3" t="s">
        <v>4795</v>
      </c>
      <c r="T1293" s="4">
        <v>27.45</v>
      </c>
      <c r="U1293" s="4">
        <v>2655.3427001999999</v>
      </c>
      <c r="V1293" s="10">
        <v>3742.3816999999999</v>
      </c>
      <c r="W1293" s="4">
        <v>5.1730418943533696</v>
      </c>
      <c r="X1293" s="4">
        <v>30.93</v>
      </c>
      <c r="Y1293" s="4">
        <v>22.38</v>
      </c>
      <c r="Z1293" s="4">
        <v>25.654205999999999</v>
      </c>
      <c r="AA1293" s="10">
        <v>24.6874718949</v>
      </c>
      <c r="AB1293" s="10">
        <v>25.580095051699999</v>
      </c>
      <c r="AC1293" s="4">
        <v>14.128593</v>
      </c>
      <c r="AD1293" s="4">
        <v>13.7676900635891</v>
      </c>
      <c r="AE1293" s="4">
        <v>14.4880702600514</v>
      </c>
      <c r="AF1293" s="4">
        <v>18.439464999999998</v>
      </c>
      <c r="AG1293" s="4">
        <v>16.9535690825983</v>
      </c>
      <c r="AH1293" s="4">
        <v>18.292327327313401</v>
      </c>
      <c r="AI1293" s="5">
        <v>1.9586159999999999</v>
      </c>
      <c r="AJ1293" s="4">
        <v>2.1224769999999999</v>
      </c>
    </row>
    <row r="1294" spans="1:36" x14ac:dyDescent="0.3">
      <c r="A1294" s="1" t="s">
        <v>1984</v>
      </c>
      <c r="B1294" s="2">
        <v>4308992</v>
      </c>
      <c r="C1294" s="3" t="s">
        <v>2935</v>
      </c>
      <c r="D1294" s="4">
        <v>2660.43677536</v>
      </c>
      <c r="E1294" s="3" t="s">
        <v>2945</v>
      </c>
      <c r="F1294" s="3" t="s">
        <v>3021</v>
      </c>
      <c r="G1294" s="3" t="s">
        <v>3027</v>
      </c>
      <c r="H1294" s="3" t="s">
        <v>3028</v>
      </c>
      <c r="I1294" s="3" t="s">
        <v>3523</v>
      </c>
      <c r="J1294" s="4">
        <v>68.305007000000003</v>
      </c>
      <c r="K1294" s="4">
        <v>38.919431000000003</v>
      </c>
      <c r="L1294" s="4">
        <v>-8.4686489999999992</v>
      </c>
      <c r="M1294" s="4">
        <v>-3.7309510000000001</v>
      </c>
      <c r="N1294" s="4" t="s">
        <v>2924</v>
      </c>
      <c r="O1294" s="4" t="s">
        <v>2924</v>
      </c>
      <c r="P1294" s="4">
        <v>3.8404699999999998</v>
      </c>
      <c r="Q1294" s="4" t="s">
        <v>2924</v>
      </c>
      <c r="R1294" s="4">
        <v>83.564059999999998</v>
      </c>
      <c r="S1294" s="3" t="s">
        <v>5723</v>
      </c>
      <c r="T1294" s="4">
        <v>73.28</v>
      </c>
      <c r="U1294" s="4">
        <v>2660.43677536</v>
      </c>
      <c r="V1294" s="10">
        <v>3016.5267749999998</v>
      </c>
      <c r="W1294" s="4">
        <v>0</v>
      </c>
      <c r="X1294" s="4">
        <v>82.24</v>
      </c>
      <c r="Y1294" s="4">
        <v>37.74</v>
      </c>
      <c r="Z1294" s="4" t="s">
        <v>2934</v>
      </c>
      <c r="AA1294" s="10" t="s">
        <v>2924</v>
      </c>
      <c r="AB1294" s="10" t="s">
        <v>2924</v>
      </c>
      <c r="AC1294" s="4">
        <v>6.6445369999999997</v>
      </c>
      <c r="AD1294" s="4">
        <v>7.0985635567005998</v>
      </c>
      <c r="AE1294" s="4">
        <v>7.9376685407450003</v>
      </c>
      <c r="AF1294" s="4" t="s">
        <v>2924</v>
      </c>
      <c r="AG1294" s="4">
        <v>133.61948904786161</v>
      </c>
      <c r="AH1294" s="4" t="s">
        <v>2924</v>
      </c>
      <c r="AI1294" s="4">
        <v>3.8404699999999998</v>
      </c>
      <c r="AJ1294" s="4" t="s">
        <v>2924</v>
      </c>
    </row>
    <row r="1295" spans="1:36" x14ac:dyDescent="0.3">
      <c r="A1295" s="1" t="s">
        <v>799</v>
      </c>
      <c r="B1295" s="2">
        <v>27430291</v>
      </c>
      <c r="C1295" s="3" t="s">
        <v>2919</v>
      </c>
      <c r="D1295" s="4">
        <v>2661.9306857800002</v>
      </c>
      <c r="E1295" s="3" t="s">
        <v>2936</v>
      </c>
      <c r="F1295" s="3" t="s">
        <v>2966</v>
      </c>
      <c r="G1295" s="3" t="s">
        <v>2967</v>
      </c>
      <c r="H1295" s="3" t="s">
        <v>2999</v>
      </c>
      <c r="I1295" s="3" t="s">
        <v>3404</v>
      </c>
      <c r="J1295" s="4">
        <v>13.744740999999999</v>
      </c>
      <c r="K1295" s="4">
        <v>13.34731</v>
      </c>
      <c r="L1295" s="4">
        <v>-3.7959670000000001</v>
      </c>
      <c r="M1295" s="4">
        <v>0.99626400000000004</v>
      </c>
      <c r="N1295" s="4" t="s">
        <v>2924</v>
      </c>
      <c r="O1295" s="4" t="s">
        <v>2924</v>
      </c>
      <c r="P1295" s="4">
        <v>2.7646160000000002</v>
      </c>
      <c r="Q1295" s="4">
        <v>9.6085060000000002</v>
      </c>
      <c r="R1295" s="4">
        <v>66.787058999999999</v>
      </c>
      <c r="S1295" s="3" t="s">
        <v>4542</v>
      </c>
      <c r="T1295" s="4">
        <v>16.22</v>
      </c>
      <c r="U1295" s="4">
        <v>2661.9306857800002</v>
      </c>
      <c r="V1295" s="10">
        <v>6535.0886849999997</v>
      </c>
      <c r="W1295" s="4">
        <v>0</v>
      </c>
      <c r="X1295" s="4">
        <v>17.446100000000001</v>
      </c>
      <c r="Y1295" s="4">
        <v>10.59</v>
      </c>
      <c r="Z1295" s="4" t="s">
        <v>2924</v>
      </c>
      <c r="AA1295" s="10">
        <v>14.0676496097</v>
      </c>
      <c r="AB1295" s="10">
        <v>15.701383309200001</v>
      </c>
      <c r="AC1295" s="4">
        <v>2.8057850000000002</v>
      </c>
      <c r="AD1295" s="4">
        <v>2.6314260424292</v>
      </c>
      <c r="AE1295" s="4">
        <v>2.7808448174459999</v>
      </c>
      <c r="AF1295" s="4">
        <v>9.6085060000000002</v>
      </c>
      <c r="AG1295" s="4">
        <v>10.7614626712404</v>
      </c>
      <c r="AH1295" s="4">
        <v>11.8268465393108</v>
      </c>
      <c r="AI1295" s="4">
        <v>2.7646160000000002</v>
      </c>
      <c r="AJ1295" s="4" t="s">
        <v>2924</v>
      </c>
    </row>
    <row r="1296" spans="1:36" x14ac:dyDescent="0.3">
      <c r="A1296" s="1" t="s">
        <v>1127</v>
      </c>
      <c r="B1296" s="2">
        <v>10554508</v>
      </c>
      <c r="C1296" s="3" t="s">
        <v>2940</v>
      </c>
      <c r="D1296" s="4">
        <v>2662.93377882</v>
      </c>
      <c r="E1296" s="3" t="s">
        <v>2930</v>
      </c>
      <c r="F1296" s="3" t="s">
        <v>2953</v>
      </c>
      <c r="G1296" s="3" t="s">
        <v>2954</v>
      </c>
      <c r="H1296" s="3" t="s">
        <v>2955</v>
      </c>
      <c r="I1296" s="3"/>
      <c r="J1296" s="4">
        <v>26.395125</v>
      </c>
      <c r="K1296" s="4">
        <v>5.8554930000000001</v>
      </c>
      <c r="L1296" s="4">
        <v>2.1513740000000001</v>
      </c>
      <c r="M1296" s="4">
        <v>0.40764299999999998</v>
      </c>
      <c r="N1296" s="4" t="s">
        <v>2934</v>
      </c>
      <c r="O1296" s="4" t="s">
        <v>2934</v>
      </c>
      <c r="P1296" s="4" t="s">
        <v>2934</v>
      </c>
      <c r="Q1296" s="4" t="s">
        <v>2934</v>
      </c>
      <c r="R1296" s="4" t="s">
        <v>2934</v>
      </c>
      <c r="S1296" s="3" t="s">
        <v>4869</v>
      </c>
      <c r="T1296" s="4">
        <v>39.409999999999997</v>
      </c>
      <c r="U1296" s="4">
        <v>2662.93377882</v>
      </c>
      <c r="V1296" s="10" t="s">
        <v>2934</v>
      </c>
      <c r="W1296" s="4">
        <v>0.215899517888861</v>
      </c>
      <c r="X1296" s="4">
        <v>40.65</v>
      </c>
      <c r="Y1296" s="4">
        <v>29.8</v>
      </c>
      <c r="Z1296" s="4" t="s">
        <v>2934</v>
      </c>
      <c r="AA1296" s="10" t="s">
        <v>2934</v>
      </c>
      <c r="AB1296" s="10" t="s">
        <v>2934</v>
      </c>
      <c r="AC1296" s="4" t="s">
        <v>2934</v>
      </c>
      <c r="AD1296" s="4" t="s">
        <v>2934</v>
      </c>
      <c r="AE1296" s="4" t="s">
        <v>2934</v>
      </c>
      <c r="AF1296" s="4" t="s">
        <v>2934</v>
      </c>
      <c r="AG1296" s="4" t="s">
        <v>2934</v>
      </c>
      <c r="AH1296" s="4" t="s">
        <v>2934</v>
      </c>
      <c r="AI1296" s="4" t="s">
        <v>2934</v>
      </c>
      <c r="AJ1296" s="4" t="s">
        <v>2934</v>
      </c>
    </row>
    <row r="1297" spans="1:36" x14ac:dyDescent="0.3">
      <c r="A1297" s="1" t="s">
        <v>1850</v>
      </c>
      <c r="B1297" s="2">
        <v>4913192</v>
      </c>
      <c r="C1297" s="3" t="s">
        <v>2935</v>
      </c>
      <c r="D1297" s="4">
        <v>2663.2672826399998</v>
      </c>
      <c r="E1297" s="3" t="s">
        <v>3006</v>
      </c>
      <c r="F1297" s="3" t="s">
        <v>3007</v>
      </c>
      <c r="G1297" s="3" t="s">
        <v>3008</v>
      </c>
      <c r="H1297" s="3" t="s">
        <v>3009</v>
      </c>
      <c r="I1297" s="3" t="s">
        <v>3602</v>
      </c>
      <c r="J1297" s="4">
        <v>-2.3008850000000001</v>
      </c>
      <c r="K1297" s="4">
        <v>-14.107884</v>
      </c>
      <c r="L1297" s="4">
        <v>-8.4577109999999998</v>
      </c>
      <c r="M1297" s="4">
        <v>-1.545779</v>
      </c>
      <c r="N1297" s="4">
        <v>12.061491</v>
      </c>
      <c r="O1297" s="4">
        <v>7.7614720000000004</v>
      </c>
      <c r="P1297" s="4">
        <v>0.89159299999999997</v>
      </c>
      <c r="Q1297" s="4">
        <v>8.0758109999999999</v>
      </c>
      <c r="R1297" s="4">
        <v>14.762152</v>
      </c>
      <c r="S1297" s="3" t="s">
        <v>5590</v>
      </c>
      <c r="T1297" s="4">
        <v>16.559999999999999</v>
      </c>
      <c r="U1297" s="4">
        <v>2663.2672826399998</v>
      </c>
      <c r="V1297" s="10">
        <v>4667.5055119999997</v>
      </c>
      <c r="W1297" s="4">
        <v>3.6231884057971002</v>
      </c>
      <c r="X1297" s="4">
        <v>20.05</v>
      </c>
      <c r="Y1297" s="4">
        <v>15.99</v>
      </c>
      <c r="Z1297" s="4">
        <v>12.061491</v>
      </c>
      <c r="AA1297" s="10">
        <v>8.6606948458786999</v>
      </c>
      <c r="AB1297" s="10">
        <v>9.1126756036867</v>
      </c>
      <c r="AC1297" s="4">
        <v>1.3643989999999999</v>
      </c>
      <c r="AD1297" s="4">
        <v>1.404588828793</v>
      </c>
      <c r="AE1297" s="4">
        <v>1.4440401680509001</v>
      </c>
      <c r="AF1297" s="4">
        <v>8.0758109999999999</v>
      </c>
      <c r="AG1297" s="4">
        <v>7.8657187195314</v>
      </c>
      <c r="AH1297" s="4">
        <v>8.0210945119382995</v>
      </c>
      <c r="AI1297" s="4">
        <v>0.89159299999999997</v>
      </c>
      <c r="AJ1297" s="4" t="s">
        <v>2924</v>
      </c>
    </row>
    <row r="1298" spans="1:36" x14ac:dyDescent="0.3">
      <c r="A1298" s="1" t="s">
        <v>2674</v>
      </c>
      <c r="B1298" s="2">
        <v>4546387</v>
      </c>
      <c r="C1298" s="3" t="s">
        <v>2935</v>
      </c>
      <c r="D1298" s="4">
        <v>2668.5006853899999</v>
      </c>
      <c r="E1298" s="3" t="s">
        <v>2976</v>
      </c>
      <c r="F1298" s="3" t="s">
        <v>2977</v>
      </c>
      <c r="G1298" s="3" t="s">
        <v>2978</v>
      </c>
      <c r="H1298" s="3" t="s">
        <v>2978</v>
      </c>
      <c r="I1298" s="3" t="s">
        <v>2979</v>
      </c>
      <c r="J1298" s="4">
        <v>16.775956000000001</v>
      </c>
      <c r="K1298" s="4">
        <v>1.3276429999999999</v>
      </c>
      <c r="L1298" s="4">
        <v>-8.3226080000000007</v>
      </c>
      <c r="M1298" s="4">
        <v>-0.92721399999999998</v>
      </c>
      <c r="N1298" s="4">
        <v>9.5829596412556093</v>
      </c>
      <c r="O1298" s="4">
        <v>15.864884999999999</v>
      </c>
      <c r="P1298" s="4">
        <v>2.127427</v>
      </c>
      <c r="Q1298" s="4">
        <v>17.286117000000001</v>
      </c>
      <c r="R1298" s="4">
        <v>20.048493000000001</v>
      </c>
      <c r="S1298" s="3" t="s">
        <v>6412</v>
      </c>
      <c r="T1298" s="4">
        <v>21.37</v>
      </c>
      <c r="U1298" s="4">
        <v>2668.5006853899999</v>
      </c>
      <c r="V1298" s="10">
        <v>4257.5706849999997</v>
      </c>
      <c r="W1298" s="4">
        <v>3.1820308844174101</v>
      </c>
      <c r="X1298" s="4">
        <v>23.85</v>
      </c>
      <c r="Y1298" s="4">
        <v>15.805</v>
      </c>
      <c r="Z1298" s="4">
        <v>9.6916100000000007</v>
      </c>
      <c r="AA1298" s="10">
        <v>42.74</v>
      </c>
      <c r="AB1298" s="10" t="s">
        <v>2934</v>
      </c>
      <c r="AC1298" s="4">
        <v>9.7834479999999999</v>
      </c>
      <c r="AD1298" s="4">
        <v>9.699686482632</v>
      </c>
      <c r="AE1298" s="4">
        <v>9.6759011790427003</v>
      </c>
      <c r="AF1298" s="4">
        <v>17.286117000000001</v>
      </c>
      <c r="AG1298" s="4">
        <v>16.797668624882601</v>
      </c>
      <c r="AH1298" s="4">
        <v>17.222555347903999</v>
      </c>
      <c r="AI1298" s="4">
        <v>2.127427</v>
      </c>
      <c r="AJ1298" s="4">
        <v>2.3235839999999999</v>
      </c>
    </row>
    <row r="1299" spans="1:36" x14ac:dyDescent="0.3">
      <c r="A1299" s="1" t="s">
        <v>1654</v>
      </c>
      <c r="B1299" s="2">
        <v>4185702</v>
      </c>
      <c r="C1299" s="3" t="s">
        <v>2935</v>
      </c>
      <c r="D1299" s="4">
        <v>2684.2905999700001</v>
      </c>
      <c r="E1299" s="3" t="s">
        <v>2936</v>
      </c>
      <c r="F1299" s="3" t="s">
        <v>2966</v>
      </c>
      <c r="G1299" s="3" t="s">
        <v>3082</v>
      </c>
      <c r="H1299" s="3" t="s">
        <v>3083</v>
      </c>
      <c r="I1299" s="3" t="s">
        <v>3139</v>
      </c>
      <c r="J1299" s="4">
        <v>-28.035737000000001</v>
      </c>
      <c r="K1299" s="4">
        <v>-21.956878</v>
      </c>
      <c r="L1299" s="4">
        <v>-11.415737</v>
      </c>
      <c r="M1299" s="4">
        <v>0.43905899999999998</v>
      </c>
      <c r="N1299" s="4">
        <v>73.320513000000005</v>
      </c>
      <c r="O1299" s="4">
        <v>24.502998999999999</v>
      </c>
      <c r="P1299" s="4">
        <v>1.242991</v>
      </c>
      <c r="Q1299" s="4">
        <v>6.1521039999999996</v>
      </c>
      <c r="R1299" s="4">
        <v>9.8699490000000001</v>
      </c>
      <c r="S1299" s="3" t="s">
        <v>5395</v>
      </c>
      <c r="T1299" s="4">
        <v>57.19</v>
      </c>
      <c r="U1299" s="4">
        <v>2684.2905999700001</v>
      </c>
      <c r="V1299" s="10">
        <v>3700.4905990000002</v>
      </c>
      <c r="W1299" s="4">
        <v>5.3855569155446803</v>
      </c>
      <c r="X1299" s="4">
        <v>80.099999999999994</v>
      </c>
      <c r="Y1299" s="4">
        <v>55.87</v>
      </c>
      <c r="Z1299" s="4">
        <v>73.320513000000005</v>
      </c>
      <c r="AA1299" s="10">
        <v>12.3256966744</v>
      </c>
      <c r="AB1299" s="10">
        <v>12.5599281411</v>
      </c>
      <c r="AC1299" s="4">
        <v>0.20462</v>
      </c>
      <c r="AD1299" s="4">
        <v>0.2066288177884</v>
      </c>
      <c r="AE1299" s="4">
        <v>0.20644916488289999</v>
      </c>
      <c r="AF1299" s="4">
        <v>6.1521039999999996</v>
      </c>
      <c r="AG1299" s="4">
        <v>8.1148440270604993</v>
      </c>
      <c r="AH1299" s="4">
        <v>8.1524761207077994</v>
      </c>
      <c r="AI1299" s="4">
        <v>1.242991</v>
      </c>
      <c r="AJ1299" s="4">
        <v>32.237879999999997</v>
      </c>
    </row>
    <row r="1300" spans="1:36" x14ac:dyDescent="0.3">
      <c r="A1300" s="1" t="s">
        <v>1765</v>
      </c>
      <c r="B1300" s="2">
        <v>22103633</v>
      </c>
      <c r="C1300" s="3" t="s">
        <v>2935</v>
      </c>
      <c r="D1300" s="4">
        <v>2686.39090704</v>
      </c>
      <c r="E1300" s="3" t="s">
        <v>3031</v>
      </c>
      <c r="F1300" s="3" t="s">
        <v>3031</v>
      </c>
      <c r="G1300" s="3" t="s">
        <v>3051</v>
      </c>
      <c r="H1300" s="3" t="s">
        <v>3270</v>
      </c>
      <c r="I1300" s="3" t="s">
        <v>3557</v>
      </c>
      <c r="J1300" s="4">
        <v>-17.078085999999999</v>
      </c>
      <c r="K1300" s="4">
        <v>-10.494834000000001</v>
      </c>
      <c r="L1300" s="4">
        <v>-21.017275000000001</v>
      </c>
      <c r="M1300" s="4">
        <v>3.9141409999999999</v>
      </c>
      <c r="N1300" s="4" t="s">
        <v>2924</v>
      </c>
      <c r="O1300" s="4" t="s">
        <v>2924</v>
      </c>
      <c r="P1300" s="4">
        <v>2.5233789999999998</v>
      </c>
      <c r="Q1300" s="4" t="s">
        <v>2924</v>
      </c>
      <c r="R1300" s="4" t="s">
        <v>2924</v>
      </c>
      <c r="S1300" s="3" t="s">
        <v>5506</v>
      </c>
      <c r="T1300" s="4">
        <v>16.46</v>
      </c>
      <c r="U1300" s="4">
        <v>2686.39090704</v>
      </c>
      <c r="V1300" s="10">
        <v>2768.7629069999998</v>
      </c>
      <c r="W1300" s="4">
        <v>0</v>
      </c>
      <c r="X1300" s="4">
        <v>24.01</v>
      </c>
      <c r="Y1300" s="5">
        <v>10.02</v>
      </c>
      <c r="Z1300" s="4" t="s">
        <v>2924</v>
      </c>
      <c r="AA1300" s="10" t="s">
        <v>2924</v>
      </c>
      <c r="AB1300" s="10" t="s">
        <v>2924</v>
      </c>
      <c r="AC1300" s="4">
        <v>15.041575</v>
      </c>
      <c r="AD1300" s="4">
        <v>9.7848938094379996</v>
      </c>
      <c r="AE1300" s="4">
        <v>14.1966051415801</v>
      </c>
      <c r="AF1300" s="4" t="s">
        <v>2924</v>
      </c>
      <c r="AG1300" s="4" t="s">
        <v>2924</v>
      </c>
      <c r="AH1300" s="4" t="s">
        <v>2924</v>
      </c>
      <c r="AI1300" s="4">
        <v>2.5233789999999998</v>
      </c>
      <c r="AJ1300" s="4">
        <v>2.542478</v>
      </c>
    </row>
    <row r="1301" spans="1:36" x14ac:dyDescent="0.3">
      <c r="A1301" s="1" t="s">
        <v>2565</v>
      </c>
      <c r="B1301" s="2">
        <v>4021980</v>
      </c>
      <c r="C1301" s="3" t="s">
        <v>2935</v>
      </c>
      <c r="D1301" s="4">
        <v>2693.0646041199998</v>
      </c>
      <c r="E1301" s="3" t="s">
        <v>3093</v>
      </c>
      <c r="F1301" s="3" t="s">
        <v>3093</v>
      </c>
      <c r="G1301" s="3" t="s">
        <v>3172</v>
      </c>
      <c r="H1301" s="3" t="s">
        <v>3173</v>
      </c>
      <c r="I1301" s="3" t="s">
        <v>3274</v>
      </c>
      <c r="J1301" s="4">
        <v>-28.622937</v>
      </c>
      <c r="K1301" s="4">
        <v>-28.304777999999999</v>
      </c>
      <c r="L1301" s="4">
        <v>2.3871099999999998</v>
      </c>
      <c r="M1301" s="4">
        <v>5.0408160000000004</v>
      </c>
      <c r="N1301" s="4">
        <v>15.138235</v>
      </c>
      <c r="O1301" s="4">
        <v>13.634437</v>
      </c>
      <c r="P1301" s="4">
        <v>2.4121290000000002</v>
      </c>
      <c r="Q1301" s="4">
        <v>6.9886939999999997</v>
      </c>
      <c r="R1301" s="4">
        <v>9.1906630000000007</v>
      </c>
      <c r="S1301" s="3" t="s">
        <v>6303</v>
      </c>
      <c r="T1301" s="4">
        <v>51.47</v>
      </c>
      <c r="U1301" s="4">
        <v>2693.0646041199998</v>
      </c>
      <c r="V1301" s="10">
        <v>3060.041604</v>
      </c>
      <c r="W1301" s="4">
        <v>0</v>
      </c>
      <c r="X1301" s="4">
        <v>111.4225</v>
      </c>
      <c r="Y1301" s="4">
        <v>46.5</v>
      </c>
      <c r="Z1301" s="4">
        <v>15.138235</v>
      </c>
      <c r="AA1301" s="10">
        <v>9.9131372661999997</v>
      </c>
      <c r="AB1301" s="10">
        <v>14.3621711517</v>
      </c>
      <c r="AC1301" s="4">
        <v>2.3477239999999999</v>
      </c>
      <c r="AD1301" s="4">
        <v>2.0644958657346</v>
      </c>
      <c r="AE1301" s="4">
        <v>2.2792519757605998</v>
      </c>
      <c r="AF1301" s="4">
        <v>6.9886939999999997</v>
      </c>
      <c r="AG1301" s="4">
        <v>4.6097869930752999</v>
      </c>
      <c r="AH1301" s="4">
        <v>5.5488718018601002</v>
      </c>
      <c r="AI1301" s="4">
        <v>2.4121290000000002</v>
      </c>
      <c r="AJ1301" s="4">
        <v>2.4121290000000002</v>
      </c>
    </row>
    <row r="1302" spans="1:36" x14ac:dyDescent="0.3">
      <c r="A1302" s="1" t="s">
        <v>1893</v>
      </c>
      <c r="B1302" s="2">
        <v>5721194</v>
      </c>
      <c r="C1302" s="3" t="s">
        <v>2935</v>
      </c>
      <c r="D1302" s="4">
        <v>2700.4918583499998</v>
      </c>
      <c r="E1302" s="3" t="s">
        <v>2930</v>
      </c>
      <c r="F1302" s="3" t="s">
        <v>2953</v>
      </c>
      <c r="G1302" s="3" t="s">
        <v>2954</v>
      </c>
      <c r="H1302" s="3" t="s">
        <v>2955</v>
      </c>
      <c r="I1302" s="3"/>
      <c r="J1302" s="4">
        <v>1.048035</v>
      </c>
      <c r="K1302" s="4">
        <v>-6.1638279999999996</v>
      </c>
      <c r="L1302" s="4">
        <v>-5.396566</v>
      </c>
      <c r="M1302" s="4">
        <v>0.783972</v>
      </c>
      <c r="N1302" s="4">
        <v>46.465862999999999</v>
      </c>
      <c r="O1302" s="4">
        <v>43.825758</v>
      </c>
      <c r="P1302" s="4">
        <v>0.90031899999999998</v>
      </c>
      <c r="Q1302" s="4" t="s">
        <v>2934</v>
      </c>
      <c r="R1302" s="4">
        <v>38.720388</v>
      </c>
      <c r="S1302" s="3" t="s">
        <v>5633</v>
      </c>
      <c r="T1302" s="5">
        <v>11.57</v>
      </c>
      <c r="U1302" s="4">
        <v>2700.4918583499998</v>
      </c>
      <c r="V1302" s="10">
        <v>4748.6519879999996</v>
      </c>
      <c r="W1302" s="4">
        <v>7.8305963699222101</v>
      </c>
      <c r="X1302" s="4">
        <v>12.47</v>
      </c>
      <c r="Y1302" s="4">
        <v>10.84</v>
      </c>
      <c r="Z1302" s="4">
        <v>46.465862999999999</v>
      </c>
      <c r="AA1302" s="10" t="s">
        <v>2934</v>
      </c>
      <c r="AB1302" s="10" t="s">
        <v>2934</v>
      </c>
      <c r="AC1302" s="4">
        <v>21.222459000000001</v>
      </c>
      <c r="AD1302" s="4" t="s">
        <v>2934</v>
      </c>
      <c r="AE1302" s="4" t="s">
        <v>2934</v>
      </c>
      <c r="AF1302" s="4" t="s">
        <v>2934</v>
      </c>
      <c r="AG1302" s="4" t="s">
        <v>2934</v>
      </c>
      <c r="AH1302" s="4" t="s">
        <v>2934</v>
      </c>
      <c r="AI1302" s="4">
        <v>0.90031899999999998</v>
      </c>
      <c r="AJ1302" s="4">
        <v>0.90031899999999998</v>
      </c>
    </row>
    <row r="1303" spans="1:36" x14ac:dyDescent="0.3">
      <c r="A1303" s="1" t="s">
        <v>2361</v>
      </c>
      <c r="B1303" s="2">
        <v>14898775</v>
      </c>
      <c r="C1303" s="3" t="s">
        <v>2919</v>
      </c>
      <c r="D1303" s="4">
        <v>2703.174293</v>
      </c>
      <c r="E1303" s="3" t="s">
        <v>2920</v>
      </c>
      <c r="F1303" s="3" t="s">
        <v>2921</v>
      </c>
      <c r="G1303" s="3" t="s">
        <v>2941</v>
      </c>
      <c r="H1303" s="3" t="s">
        <v>2941</v>
      </c>
      <c r="I1303" s="3" t="s">
        <v>2942</v>
      </c>
      <c r="J1303" s="4">
        <v>-0.41095900000000002</v>
      </c>
      <c r="K1303" s="4">
        <v>12.608426</v>
      </c>
      <c r="L1303" s="4">
        <v>-12.892404000000001</v>
      </c>
      <c r="M1303" s="4">
        <v>2.1354310000000001</v>
      </c>
      <c r="N1303" s="4" t="s">
        <v>2924</v>
      </c>
      <c r="O1303" s="4" t="s">
        <v>2924</v>
      </c>
      <c r="P1303" s="4">
        <v>5.0718569999999996</v>
      </c>
      <c r="Q1303" s="4" t="s">
        <v>2924</v>
      </c>
      <c r="R1303" s="4" t="s">
        <v>2924</v>
      </c>
      <c r="S1303" s="3" t="s">
        <v>6100</v>
      </c>
      <c r="T1303" s="4">
        <v>36.35</v>
      </c>
      <c r="U1303" s="4">
        <v>2703.174293</v>
      </c>
      <c r="V1303" s="10">
        <v>2211.9612929999998</v>
      </c>
      <c r="W1303" s="4">
        <v>0</v>
      </c>
      <c r="X1303" s="4">
        <v>53.92</v>
      </c>
      <c r="Y1303" s="4">
        <v>28.21</v>
      </c>
      <c r="Z1303" s="4" t="s">
        <v>2924</v>
      </c>
      <c r="AA1303" s="10" t="s">
        <v>2924</v>
      </c>
      <c r="AB1303" s="10" t="s">
        <v>2924</v>
      </c>
      <c r="AC1303" s="4">
        <v>16.326004000000001</v>
      </c>
      <c r="AD1303" s="4">
        <v>7.2490355795578001</v>
      </c>
      <c r="AE1303" s="4">
        <v>11.8214323914733</v>
      </c>
      <c r="AF1303" s="4" t="s">
        <v>2924</v>
      </c>
      <c r="AG1303" s="4" t="s">
        <v>2924</v>
      </c>
      <c r="AH1303" s="4" t="s">
        <v>2924</v>
      </c>
      <c r="AI1303" s="4">
        <v>5.0718569999999996</v>
      </c>
      <c r="AJ1303" s="4">
        <v>5.0718569999999996</v>
      </c>
    </row>
    <row r="1304" spans="1:36" x14ac:dyDescent="0.3">
      <c r="A1304" s="1" t="s">
        <v>1476</v>
      </c>
      <c r="B1304" s="2">
        <v>4158264</v>
      </c>
      <c r="C1304" s="3" t="s">
        <v>2919</v>
      </c>
      <c r="D1304" s="4">
        <v>2705.6383068</v>
      </c>
      <c r="E1304" s="3" t="s">
        <v>2936</v>
      </c>
      <c r="F1304" s="3" t="s">
        <v>3056</v>
      </c>
      <c r="G1304" s="3" t="s">
        <v>3064</v>
      </c>
      <c r="H1304" s="3" t="s">
        <v>3064</v>
      </c>
      <c r="I1304" s="3" t="s">
        <v>3065</v>
      </c>
      <c r="J1304" s="4">
        <v>40.540540999999997</v>
      </c>
      <c r="K1304" s="4">
        <v>21.495327</v>
      </c>
      <c r="L1304" s="4">
        <v>30.872482999999999</v>
      </c>
      <c r="M1304" s="4">
        <v>4.8387099999999998</v>
      </c>
      <c r="N1304" s="4" t="s">
        <v>2924</v>
      </c>
      <c r="O1304" s="4" t="s">
        <v>2924</v>
      </c>
      <c r="P1304" s="4">
        <v>1.023353</v>
      </c>
      <c r="Q1304" s="4">
        <v>6.1190249999999997</v>
      </c>
      <c r="R1304" s="4" t="s">
        <v>2924</v>
      </c>
      <c r="S1304" s="3" t="s">
        <v>5217</v>
      </c>
      <c r="T1304" s="5">
        <v>7.8</v>
      </c>
      <c r="U1304" s="4">
        <v>2705.6383068</v>
      </c>
      <c r="V1304" s="10">
        <v>7538.6383059999998</v>
      </c>
      <c r="W1304" s="4">
        <v>0</v>
      </c>
      <c r="X1304" s="5">
        <v>8.07</v>
      </c>
      <c r="Y1304" s="5">
        <v>4.4950000000000001</v>
      </c>
      <c r="Z1304" s="4" t="s">
        <v>2924</v>
      </c>
      <c r="AA1304" s="10" t="s">
        <v>2924</v>
      </c>
      <c r="AB1304" s="10" t="s">
        <v>2924</v>
      </c>
      <c r="AC1304" s="4">
        <v>0.80825999999999998</v>
      </c>
      <c r="AD1304" s="4">
        <v>0.7914424022755</v>
      </c>
      <c r="AE1304" s="4">
        <v>0.81514778029949997</v>
      </c>
      <c r="AF1304" s="4">
        <v>6.1190249999999997</v>
      </c>
      <c r="AG1304" s="4">
        <v>9.1184046465332997</v>
      </c>
      <c r="AH1304" s="4">
        <v>13.1442237170171</v>
      </c>
      <c r="AI1304" s="4">
        <v>1.023353</v>
      </c>
      <c r="AJ1304" s="4">
        <v>1.20259</v>
      </c>
    </row>
    <row r="1305" spans="1:36" x14ac:dyDescent="0.3">
      <c r="A1305" s="1" t="s">
        <v>1364</v>
      </c>
      <c r="B1305" s="2">
        <v>5732619</v>
      </c>
      <c r="C1305" s="3" t="s">
        <v>2940</v>
      </c>
      <c r="D1305" s="4">
        <v>2712.5216999999998</v>
      </c>
      <c r="E1305" s="3" t="s">
        <v>2930</v>
      </c>
      <c r="F1305" s="3" t="s">
        <v>2953</v>
      </c>
      <c r="G1305" s="3" t="s">
        <v>2954</v>
      </c>
      <c r="H1305" s="3" t="s">
        <v>2955</v>
      </c>
      <c r="I1305" s="3"/>
      <c r="J1305" s="4">
        <v>33.746696999999998</v>
      </c>
      <c r="K1305" s="4">
        <v>12.944205999999999</v>
      </c>
      <c r="L1305" s="4">
        <v>-7.4032369999999998</v>
      </c>
      <c r="M1305" s="4">
        <v>0.39676499999999998</v>
      </c>
      <c r="N1305" s="4" t="s">
        <v>2934</v>
      </c>
      <c r="O1305" s="4" t="s">
        <v>2934</v>
      </c>
      <c r="P1305" s="4" t="s">
        <v>2934</v>
      </c>
      <c r="Q1305" s="4" t="s">
        <v>2934</v>
      </c>
      <c r="R1305" s="4" t="s">
        <v>2934</v>
      </c>
      <c r="S1305" s="3" t="s">
        <v>5106</v>
      </c>
      <c r="T1305" s="4">
        <v>65.790000000000006</v>
      </c>
      <c r="U1305" s="4">
        <v>2712.5216999999998</v>
      </c>
      <c r="V1305" s="10" t="s">
        <v>2934</v>
      </c>
      <c r="W1305" s="4">
        <v>2.1895120839033302</v>
      </c>
      <c r="X1305" s="4">
        <v>71.78</v>
      </c>
      <c r="Y1305" s="4">
        <v>46.53</v>
      </c>
      <c r="Z1305" s="4" t="s">
        <v>2934</v>
      </c>
      <c r="AA1305" s="10" t="s">
        <v>2934</v>
      </c>
      <c r="AB1305" s="10" t="s">
        <v>2934</v>
      </c>
      <c r="AC1305" s="4" t="s">
        <v>2934</v>
      </c>
      <c r="AD1305" s="4" t="s">
        <v>2934</v>
      </c>
      <c r="AE1305" s="4" t="s">
        <v>2934</v>
      </c>
      <c r="AF1305" s="4" t="s">
        <v>2934</v>
      </c>
      <c r="AG1305" s="4" t="s">
        <v>2934</v>
      </c>
      <c r="AH1305" s="4" t="s">
        <v>2934</v>
      </c>
      <c r="AI1305" s="4" t="s">
        <v>2934</v>
      </c>
      <c r="AJ1305" s="4" t="s">
        <v>2934</v>
      </c>
    </row>
    <row r="1306" spans="1:36" x14ac:dyDescent="0.3">
      <c r="A1306" s="1" t="s">
        <v>1263</v>
      </c>
      <c r="B1306" s="2">
        <v>4995234</v>
      </c>
      <c r="C1306" s="3" t="s">
        <v>2919</v>
      </c>
      <c r="D1306" s="4">
        <v>2712.8407228400001</v>
      </c>
      <c r="E1306" s="3" t="s">
        <v>2936</v>
      </c>
      <c r="F1306" s="3" t="s">
        <v>3056</v>
      </c>
      <c r="G1306" s="3" t="s">
        <v>3057</v>
      </c>
      <c r="H1306" s="3" t="s">
        <v>3057</v>
      </c>
      <c r="I1306" s="3" t="s">
        <v>3436</v>
      </c>
      <c r="J1306" s="4">
        <v>-3.8285840000000002</v>
      </c>
      <c r="K1306" s="4">
        <v>-2.1469680000000002</v>
      </c>
      <c r="L1306" s="4">
        <v>-14.470884</v>
      </c>
      <c r="M1306" s="4">
        <v>2.6468539999999998</v>
      </c>
      <c r="N1306" s="4">
        <v>25.048158999999998</v>
      </c>
      <c r="O1306" s="4">
        <v>12.516988</v>
      </c>
      <c r="P1306" s="4">
        <v>1.668995</v>
      </c>
      <c r="Q1306" s="4">
        <v>7.6494</v>
      </c>
      <c r="R1306" s="4">
        <v>12.344792999999999</v>
      </c>
      <c r="S1306" s="3" t="s">
        <v>5005</v>
      </c>
      <c r="T1306" s="4">
        <v>44.21</v>
      </c>
      <c r="U1306" s="4">
        <v>2712.8407228400001</v>
      </c>
      <c r="V1306" s="10">
        <v>3051.6497220000001</v>
      </c>
      <c r="W1306" s="4">
        <v>1.1309658448314901</v>
      </c>
      <c r="X1306" s="4">
        <v>53.21</v>
      </c>
      <c r="Y1306" s="4">
        <v>38.07</v>
      </c>
      <c r="Z1306" s="4">
        <v>25.048158999999998</v>
      </c>
      <c r="AA1306" s="10">
        <v>20.256586483300001</v>
      </c>
      <c r="AB1306" s="10">
        <v>23.1817943474</v>
      </c>
      <c r="AC1306" s="4">
        <v>0.77102700000000002</v>
      </c>
      <c r="AD1306" s="4">
        <v>0.72891860085360005</v>
      </c>
      <c r="AE1306" s="4">
        <v>0.76418323474159999</v>
      </c>
      <c r="AF1306" s="4">
        <v>7.6494</v>
      </c>
      <c r="AG1306" s="4">
        <v>8.9346091948033006</v>
      </c>
      <c r="AH1306" s="4">
        <v>9.3430907031975998</v>
      </c>
      <c r="AI1306" s="4">
        <v>1.668995</v>
      </c>
      <c r="AJ1306" s="4">
        <v>4.423654</v>
      </c>
    </row>
    <row r="1307" spans="1:36" x14ac:dyDescent="0.3">
      <c r="A1307" s="1" t="s">
        <v>470</v>
      </c>
      <c r="B1307" s="2">
        <v>4721056</v>
      </c>
      <c r="C1307" s="3" t="s">
        <v>2935</v>
      </c>
      <c r="D1307" s="4">
        <v>2713.7661770700001</v>
      </c>
      <c r="E1307" s="3" t="s">
        <v>3090</v>
      </c>
      <c r="F1307" s="3" t="s">
        <v>3090</v>
      </c>
      <c r="G1307" s="3" t="s">
        <v>3130</v>
      </c>
      <c r="H1307" s="3" t="s">
        <v>3130</v>
      </c>
      <c r="I1307" s="3" t="s">
        <v>3297</v>
      </c>
      <c r="J1307" s="4">
        <v>-12.030075</v>
      </c>
      <c r="K1307" s="4">
        <v>-14.694335000000001</v>
      </c>
      <c r="L1307" s="4">
        <v>-10.861496000000001</v>
      </c>
      <c r="M1307" s="4">
        <v>-0.80434799999999995</v>
      </c>
      <c r="N1307" s="4">
        <v>13.195489</v>
      </c>
      <c r="O1307" s="4" t="s">
        <v>2924</v>
      </c>
      <c r="P1307" s="4">
        <v>1.666301</v>
      </c>
      <c r="Q1307" s="4">
        <v>9.7184349999999995</v>
      </c>
      <c r="R1307" s="4" t="s">
        <v>2924</v>
      </c>
      <c r="S1307" s="3" t="s">
        <v>4213</v>
      </c>
      <c r="T1307" s="4">
        <v>45.63</v>
      </c>
      <c r="U1307" s="4">
        <v>2713.7661770700001</v>
      </c>
      <c r="V1307" s="10">
        <v>3969.728177</v>
      </c>
      <c r="W1307" s="4">
        <v>2.4545255314486099</v>
      </c>
      <c r="X1307" s="4">
        <v>56.25</v>
      </c>
      <c r="Y1307" s="4">
        <v>43.5</v>
      </c>
      <c r="Z1307" s="4">
        <v>13.195489</v>
      </c>
      <c r="AA1307" s="10">
        <v>23.765625</v>
      </c>
      <c r="AB1307" s="10">
        <v>14.601599999999999</v>
      </c>
      <c r="AC1307" s="4">
        <v>3.857389</v>
      </c>
      <c r="AD1307" s="4">
        <v>4.2759996447553998</v>
      </c>
      <c r="AE1307" s="4">
        <v>3.8858577659094999</v>
      </c>
      <c r="AF1307" s="4">
        <v>9.7184349999999995</v>
      </c>
      <c r="AG1307" s="4">
        <v>11.842599515225601</v>
      </c>
      <c r="AH1307" s="4">
        <v>11.2578396995057</v>
      </c>
      <c r="AI1307" s="4">
        <v>1.666301</v>
      </c>
      <c r="AJ1307" s="4">
        <v>1.705093</v>
      </c>
    </row>
    <row r="1308" spans="1:36" x14ac:dyDescent="0.3">
      <c r="A1308" s="1" t="s">
        <v>1688</v>
      </c>
      <c r="B1308" s="2">
        <v>4089541</v>
      </c>
      <c r="C1308" s="3" t="s">
        <v>2919</v>
      </c>
      <c r="D1308" s="4">
        <v>2720.0256753600002</v>
      </c>
      <c r="E1308" s="3" t="s">
        <v>2936</v>
      </c>
      <c r="F1308" s="3" t="s">
        <v>2937</v>
      </c>
      <c r="G1308" s="3" t="s">
        <v>3037</v>
      </c>
      <c r="H1308" s="3" t="s">
        <v>3037</v>
      </c>
      <c r="I1308" s="3" t="s">
        <v>3581</v>
      </c>
      <c r="J1308" s="4">
        <v>-7.3817089999999999</v>
      </c>
      <c r="K1308" s="4">
        <v>2.7355339999999999</v>
      </c>
      <c r="L1308" s="4">
        <v>-8.6041910000000001</v>
      </c>
      <c r="M1308" s="4">
        <v>-1.651132</v>
      </c>
      <c r="N1308" s="4">
        <v>12.31</v>
      </c>
      <c r="O1308" s="4">
        <v>29.591346000000001</v>
      </c>
      <c r="P1308" s="4">
        <v>2.4861430000000002</v>
      </c>
      <c r="Q1308" s="4">
        <v>12.487864</v>
      </c>
      <c r="R1308" s="4" t="s">
        <v>2924</v>
      </c>
      <c r="S1308" s="3" t="s">
        <v>5429</v>
      </c>
      <c r="T1308" s="5">
        <v>110.79</v>
      </c>
      <c r="U1308" s="4">
        <v>2720.0256753600002</v>
      </c>
      <c r="V1308" s="10">
        <v>3324.5316750000002</v>
      </c>
      <c r="W1308" s="4">
        <v>1.71495622348587</v>
      </c>
      <c r="X1308" s="4">
        <v>130.86000000000001</v>
      </c>
      <c r="Y1308" s="4">
        <v>95.5</v>
      </c>
      <c r="Z1308" s="4">
        <v>12.31</v>
      </c>
      <c r="AA1308" s="10">
        <v>19.3577132074</v>
      </c>
      <c r="AB1308" s="10">
        <v>20.996196464800001</v>
      </c>
      <c r="AC1308" s="4">
        <v>3.7405439999999999</v>
      </c>
      <c r="AD1308" s="4">
        <v>3.6019139908621001</v>
      </c>
      <c r="AE1308" s="4">
        <v>3.6368471217388998</v>
      </c>
      <c r="AF1308" s="4">
        <v>12.487864</v>
      </c>
      <c r="AG1308" s="4">
        <v>9.5374466365651998</v>
      </c>
      <c r="AH1308" s="4">
        <v>9.5447129870854006</v>
      </c>
      <c r="AI1308" s="4">
        <v>2.4861430000000002</v>
      </c>
      <c r="AJ1308" s="4">
        <v>3.8098350000000001</v>
      </c>
    </row>
    <row r="1309" spans="1:36" x14ac:dyDescent="0.3">
      <c r="A1309" s="1" t="s">
        <v>843</v>
      </c>
      <c r="B1309" s="2">
        <v>13528583</v>
      </c>
      <c r="C1309" s="3" t="s">
        <v>2919</v>
      </c>
      <c r="D1309" s="4">
        <v>2721.34797858</v>
      </c>
      <c r="E1309" s="3" t="s">
        <v>2920</v>
      </c>
      <c r="F1309" s="3" t="s">
        <v>2921</v>
      </c>
      <c r="G1309" s="3" t="s">
        <v>3109</v>
      </c>
      <c r="H1309" s="3" t="s">
        <v>3109</v>
      </c>
      <c r="I1309" s="3" t="s">
        <v>3048</v>
      </c>
      <c r="J1309" s="4">
        <v>162.70566700000001</v>
      </c>
      <c r="K1309" s="4">
        <v>10.157147999999999</v>
      </c>
      <c r="L1309" s="4">
        <v>-10.745342000000001</v>
      </c>
      <c r="M1309" s="4">
        <v>-6.6276799999999998</v>
      </c>
      <c r="N1309" s="4" t="s">
        <v>2924</v>
      </c>
      <c r="O1309" s="4" t="s">
        <v>2924</v>
      </c>
      <c r="P1309" s="4">
        <v>5.5504059999999997</v>
      </c>
      <c r="Q1309" s="4" t="s">
        <v>2924</v>
      </c>
      <c r="R1309" s="4" t="s">
        <v>2924</v>
      </c>
      <c r="S1309" s="3" t="s">
        <v>4586</v>
      </c>
      <c r="T1309" s="4">
        <v>28.74</v>
      </c>
      <c r="U1309" s="4">
        <v>2721.34797858</v>
      </c>
      <c r="V1309" s="10">
        <v>2233.2519779999998</v>
      </c>
      <c r="W1309" s="4">
        <v>0</v>
      </c>
      <c r="X1309" s="4">
        <v>38.119999999999997</v>
      </c>
      <c r="Y1309" s="4">
        <v>9</v>
      </c>
      <c r="Z1309" s="4" t="s">
        <v>2924</v>
      </c>
      <c r="AA1309" s="10" t="s">
        <v>2924</v>
      </c>
      <c r="AB1309" s="10" t="s">
        <v>2924</v>
      </c>
      <c r="AC1309" s="4" t="s">
        <v>2934</v>
      </c>
      <c r="AD1309" s="4" t="s">
        <v>2934</v>
      </c>
      <c r="AE1309" s="4" t="s">
        <v>2934</v>
      </c>
      <c r="AF1309" s="4" t="s">
        <v>2924</v>
      </c>
      <c r="AG1309" s="4" t="s">
        <v>2924</v>
      </c>
      <c r="AH1309" s="4" t="s">
        <v>2924</v>
      </c>
      <c r="AI1309" s="4">
        <v>5.5504059999999997</v>
      </c>
      <c r="AJ1309" s="4">
        <v>5.5504059999999997</v>
      </c>
    </row>
    <row r="1310" spans="1:36" x14ac:dyDescent="0.3">
      <c r="A1310" s="1" t="s">
        <v>1994</v>
      </c>
      <c r="B1310" s="2">
        <v>4425850</v>
      </c>
      <c r="C1310" s="3" t="s">
        <v>2919</v>
      </c>
      <c r="D1310" s="4">
        <v>2724.5486000000001</v>
      </c>
      <c r="E1310" s="3" t="s">
        <v>2920</v>
      </c>
      <c r="F1310" s="3" t="s">
        <v>2960</v>
      </c>
      <c r="G1310" s="3" t="s">
        <v>2973</v>
      </c>
      <c r="H1310" s="3" t="s">
        <v>3002</v>
      </c>
      <c r="I1310" s="3" t="s">
        <v>3003</v>
      </c>
      <c r="J1310" s="4">
        <v>8.4358520000000006</v>
      </c>
      <c r="K1310" s="4">
        <v>39.214801000000001</v>
      </c>
      <c r="L1310" s="4">
        <v>43.755825000000002</v>
      </c>
      <c r="M1310" s="4">
        <v>-3.2404000000000002E-2</v>
      </c>
      <c r="N1310" s="4">
        <v>17.894431999999998</v>
      </c>
      <c r="O1310" s="4" t="s">
        <v>2924</v>
      </c>
      <c r="P1310" s="4">
        <v>2.829237</v>
      </c>
      <c r="Q1310" s="4">
        <v>9.0670479999999998</v>
      </c>
      <c r="R1310" s="4">
        <v>14.850274000000001</v>
      </c>
      <c r="S1310" s="3" t="s">
        <v>5733</v>
      </c>
      <c r="T1310" s="4">
        <v>30.85</v>
      </c>
      <c r="U1310" s="4">
        <v>2724.5486000000001</v>
      </c>
      <c r="V1310" s="10">
        <v>3382.5936000000002</v>
      </c>
      <c r="W1310" s="4">
        <v>3.3711507293354899</v>
      </c>
      <c r="X1310" s="4">
        <v>31.79</v>
      </c>
      <c r="Y1310" s="4">
        <v>19.447500000000002</v>
      </c>
      <c r="Z1310" s="4">
        <v>17.894431999999998</v>
      </c>
      <c r="AA1310" s="10">
        <v>12.848277872600001</v>
      </c>
      <c r="AB1310" s="10">
        <v>13.673736232</v>
      </c>
      <c r="AC1310" s="4">
        <v>0.51604300000000003</v>
      </c>
      <c r="AD1310" s="4">
        <v>0.50501144108530005</v>
      </c>
      <c r="AE1310" s="4">
        <v>0.5100610555367</v>
      </c>
      <c r="AF1310" s="4">
        <v>9.0670479999999998</v>
      </c>
      <c r="AG1310" s="4">
        <v>9.5654928984013008</v>
      </c>
      <c r="AH1310" s="4">
        <v>9.7438791768217996</v>
      </c>
      <c r="AI1310" s="4">
        <v>2.829237</v>
      </c>
      <c r="AJ1310" s="4">
        <v>4.3821019999999997</v>
      </c>
    </row>
    <row r="1311" spans="1:36" x14ac:dyDescent="0.3">
      <c r="A1311" s="1" t="s">
        <v>2164</v>
      </c>
      <c r="B1311" s="2">
        <v>4001948</v>
      </c>
      <c r="C1311" s="3" t="s">
        <v>2919</v>
      </c>
      <c r="D1311" s="4">
        <v>2727.8015660800002</v>
      </c>
      <c r="E1311" s="3" t="s">
        <v>2925</v>
      </c>
      <c r="F1311" s="3" t="s">
        <v>2980</v>
      </c>
      <c r="G1311" s="3" t="s">
        <v>2981</v>
      </c>
      <c r="H1311" s="3" t="s">
        <v>2982</v>
      </c>
      <c r="I1311" s="3" t="s">
        <v>3295</v>
      </c>
      <c r="J1311" s="4">
        <v>-13.44459</v>
      </c>
      <c r="K1311" s="4">
        <v>-15.612431000000001</v>
      </c>
      <c r="L1311" s="4">
        <v>-7.4207780000000003</v>
      </c>
      <c r="M1311" s="4">
        <v>0.83005700000000004</v>
      </c>
      <c r="N1311" s="4">
        <v>16.995581999999999</v>
      </c>
      <c r="O1311" s="4">
        <v>26.852820999999999</v>
      </c>
      <c r="P1311" s="4">
        <v>15.542088</v>
      </c>
      <c r="Q1311" s="5">
        <v>7.6989270000000003</v>
      </c>
      <c r="R1311" s="4">
        <v>157.528762</v>
      </c>
      <c r="S1311" s="3" t="s">
        <v>5903</v>
      </c>
      <c r="T1311" s="4">
        <v>46.16</v>
      </c>
      <c r="U1311" s="4">
        <v>2727.8015660800002</v>
      </c>
      <c r="V1311" s="10">
        <v>6132.220566</v>
      </c>
      <c r="W1311" s="4">
        <v>2.1663778162911602</v>
      </c>
      <c r="X1311" s="4">
        <v>63.284999999999997</v>
      </c>
      <c r="Y1311" s="4">
        <v>44.935000000000002</v>
      </c>
      <c r="Z1311" s="4">
        <v>16.995581999999999</v>
      </c>
      <c r="AA1311" s="10">
        <v>23.9754843401</v>
      </c>
      <c r="AB1311" s="10">
        <v>27.235287870299999</v>
      </c>
      <c r="AC1311" s="4">
        <v>3.2172740000000002</v>
      </c>
      <c r="AD1311" s="4">
        <v>3.1452331843402002</v>
      </c>
      <c r="AE1311" s="4">
        <v>3.1693841587101002</v>
      </c>
      <c r="AF1311" s="5">
        <v>7.6989270000000003</v>
      </c>
      <c r="AG1311" s="4">
        <v>7.7230917376343999</v>
      </c>
      <c r="AH1311" s="4">
        <v>7.7380419324199003</v>
      </c>
      <c r="AI1311" s="4">
        <v>15.542088</v>
      </c>
      <c r="AJ1311" s="4" t="s">
        <v>2924</v>
      </c>
    </row>
    <row r="1312" spans="1:36" x14ac:dyDescent="0.3">
      <c r="A1312" s="1" t="s">
        <v>1563</v>
      </c>
      <c r="B1312" s="2">
        <v>4243255</v>
      </c>
      <c r="C1312" s="3" t="s">
        <v>2919</v>
      </c>
      <c r="D1312" s="4">
        <v>2743.97259351</v>
      </c>
      <c r="E1312" s="3" t="s">
        <v>2925</v>
      </c>
      <c r="F1312" s="3" t="s">
        <v>2980</v>
      </c>
      <c r="G1312" s="3" t="s">
        <v>3016</v>
      </c>
      <c r="H1312" s="3" t="s">
        <v>3019</v>
      </c>
      <c r="I1312" s="3" t="s">
        <v>3020</v>
      </c>
      <c r="J1312" s="4">
        <v>32.822757000000003</v>
      </c>
      <c r="K1312" s="4">
        <v>9.3693690000000007</v>
      </c>
      <c r="L1312" s="4">
        <v>-3.8034870000000001</v>
      </c>
      <c r="M1312" s="4">
        <v>-0.816994</v>
      </c>
      <c r="N1312" s="4">
        <v>11.331674</v>
      </c>
      <c r="O1312" s="4">
        <v>14.756888</v>
      </c>
      <c r="P1312" s="4">
        <v>3.056908</v>
      </c>
      <c r="Q1312" s="4">
        <v>6.0604360000000002</v>
      </c>
      <c r="R1312" s="4">
        <v>9.9450319999999994</v>
      </c>
      <c r="S1312" s="3" t="s">
        <v>5304</v>
      </c>
      <c r="T1312" s="4">
        <v>18.21</v>
      </c>
      <c r="U1312" s="4">
        <v>2743.97259351</v>
      </c>
      <c r="V1312" s="10">
        <v>3108.682593</v>
      </c>
      <c r="W1312" s="4">
        <v>0</v>
      </c>
      <c r="X1312" s="4">
        <v>19.98</v>
      </c>
      <c r="Y1312" s="4">
        <v>12.45</v>
      </c>
      <c r="Z1312" s="4">
        <v>11.591343</v>
      </c>
      <c r="AA1312" s="10">
        <v>13.691729323300001</v>
      </c>
      <c r="AB1312" s="10">
        <v>10.4057142857</v>
      </c>
      <c r="AC1312" s="4">
        <v>2.0021390000000001</v>
      </c>
      <c r="AD1312" s="4">
        <v>1.9806833978974001</v>
      </c>
      <c r="AE1312" s="4">
        <v>1.9992813640749001</v>
      </c>
      <c r="AF1312" s="4">
        <v>6.0604360000000002</v>
      </c>
      <c r="AG1312" s="4">
        <v>6.741883741054</v>
      </c>
      <c r="AH1312" s="4">
        <v>6.9097190331184999</v>
      </c>
      <c r="AI1312" s="4">
        <v>3.056908</v>
      </c>
      <c r="AJ1312" s="4">
        <v>16.331838999999999</v>
      </c>
    </row>
    <row r="1313" spans="1:36" x14ac:dyDescent="0.3">
      <c r="A1313" s="1" t="s">
        <v>2727</v>
      </c>
      <c r="B1313" s="2">
        <v>4303090</v>
      </c>
      <c r="C1313" s="3" t="s">
        <v>2956</v>
      </c>
      <c r="D1313" s="4">
        <v>2755.85243072</v>
      </c>
      <c r="E1313" s="3" t="s">
        <v>3102</v>
      </c>
      <c r="F1313" s="3" t="s">
        <v>3142</v>
      </c>
      <c r="G1313" s="3" t="s">
        <v>3476</v>
      </c>
      <c r="H1313" s="3" t="s">
        <v>3476</v>
      </c>
      <c r="I1313" s="3" t="s">
        <v>3119</v>
      </c>
      <c r="J1313" s="4">
        <v>97.766497999999999</v>
      </c>
      <c r="K1313" s="4">
        <v>27.779599999999999</v>
      </c>
      <c r="L1313" s="4">
        <v>21.18196</v>
      </c>
      <c r="M1313" s="4">
        <v>-0.20491799999999999</v>
      </c>
      <c r="N1313" s="4">
        <v>4.621041</v>
      </c>
      <c r="O1313" s="4">
        <v>5.6743370000000004</v>
      </c>
      <c r="P1313" s="4">
        <v>2.5731459999999999</v>
      </c>
      <c r="Q1313" s="4">
        <v>3.2456200000000002</v>
      </c>
      <c r="R1313" s="4">
        <v>12.967625999999999</v>
      </c>
      <c r="S1313" s="3" t="s">
        <v>6465</v>
      </c>
      <c r="T1313" s="4">
        <v>38.96</v>
      </c>
      <c r="U1313" s="4">
        <v>2755.85243072</v>
      </c>
      <c r="V1313" s="10">
        <v>5666.8524299999999</v>
      </c>
      <c r="W1313" s="4">
        <v>0</v>
      </c>
      <c r="X1313" s="4">
        <v>39.865000000000002</v>
      </c>
      <c r="Y1313" s="4">
        <v>18.5</v>
      </c>
      <c r="Z1313" s="4" t="s">
        <v>2924</v>
      </c>
      <c r="AA1313" s="10">
        <v>9.4563106795999996</v>
      </c>
      <c r="AB1313" s="10">
        <v>6.9078014184000001</v>
      </c>
      <c r="AC1313" s="4">
        <v>1.4328320000000001</v>
      </c>
      <c r="AD1313" s="4">
        <v>1.3879138941953999</v>
      </c>
      <c r="AE1313" s="4">
        <v>1.4056436636487999</v>
      </c>
      <c r="AF1313" s="4">
        <v>3.2456200000000002</v>
      </c>
      <c r="AG1313" s="4">
        <v>3.3495994975765</v>
      </c>
      <c r="AH1313" s="4">
        <v>3.3621195075645001</v>
      </c>
      <c r="AI1313" s="4">
        <v>2.5731459999999999</v>
      </c>
      <c r="AJ1313" s="4" t="s">
        <v>2924</v>
      </c>
    </row>
    <row r="1314" spans="1:36" x14ac:dyDescent="0.3">
      <c r="A1314" s="1" t="s">
        <v>1313</v>
      </c>
      <c r="B1314" s="2">
        <v>4985857</v>
      </c>
      <c r="C1314" s="3" t="s">
        <v>2919</v>
      </c>
      <c r="D1314" s="4">
        <v>2760.0370133599999</v>
      </c>
      <c r="E1314" s="3" t="s">
        <v>3031</v>
      </c>
      <c r="F1314" s="3" t="s">
        <v>3031</v>
      </c>
      <c r="G1314" s="3" t="s">
        <v>3032</v>
      </c>
      <c r="H1314" s="3" t="s">
        <v>3068</v>
      </c>
      <c r="I1314" s="3" t="s">
        <v>3069</v>
      </c>
      <c r="J1314" s="4">
        <v>-10.207725</v>
      </c>
      <c r="K1314" s="4">
        <v>-3.006399</v>
      </c>
      <c r="L1314" s="4">
        <v>-5.9493460000000002</v>
      </c>
      <c r="M1314" s="4">
        <v>0.86591899999999999</v>
      </c>
      <c r="N1314" s="4">
        <v>19.312391000000002</v>
      </c>
      <c r="O1314" s="4">
        <v>16.360142</v>
      </c>
      <c r="P1314" s="4">
        <v>2.2197710000000002</v>
      </c>
      <c r="Q1314" s="4">
        <v>9.3347130000000007</v>
      </c>
      <c r="R1314" s="4">
        <v>17.190342000000001</v>
      </c>
      <c r="S1314" s="3" t="s">
        <v>5055</v>
      </c>
      <c r="T1314" s="4">
        <v>110.66</v>
      </c>
      <c r="U1314" s="4">
        <v>2760.0370133599999</v>
      </c>
      <c r="V1314" s="10">
        <v>2506.137013</v>
      </c>
      <c r="W1314" s="4">
        <v>1.42779685523224</v>
      </c>
      <c r="X1314" s="4">
        <v>133.70500000000001</v>
      </c>
      <c r="Y1314" s="4">
        <v>103.97</v>
      </c>
      <c r="Z1314" s="4">
        <v>19.312391000000002</v>
      </c>
      <c r="AA1314" s="10">
        <v>18.9593434646</v>
      </c>
      <c r="AB1314" s="10">
        <v>18.830392041700001</v>
      </c>
      <c r="AC1314" s="4">
        <v>1.3378190000000001</v>
      </c>
      <c r="AD1314" s="4">
        <v>1.3592976151217999</v>
      </c>
      <c r="AE1314" s="4">
        <v>1.3725739421050001</v>
      </c>
      <c r="AF1314" s="4">
        <v>9.3347130000000007</v>
      </c>
      <c r="AG1314" s="4">
        <v>11.336564995994401</v>
      </c>
      <c r="AH1314" s="4">
        <v>11.389806321615</v>
      </c>
      <c r="AI1314" s="4">
        <v>2.2197710000000002</v>
      </c>
      <c r="AJ1314" s="4">
        <v>3.5047820000000001</v>
      </c>
    </row>
    <row r="1315" spans="1:36" x14ac:dyDescent="0.3">
      <c r="A1315" s="1" t="s">
        <v>1301</v>
      </c>
      <c r="B1315" s="2">
        <v>100325</v>
      </c>
      <c r="C1315" s="3" t="s">
        <v>2919</v>
      </c>
      <c r="D1315" s="4">
        <v>2762.0310250000002</v>
      </c>
      <c r="E1315" s="3" t="s">
        <v>2930</v>
      </c>
      <c r="F1315" s="3" t="s">
        <v>2931</v>
      </c>
      <c r="G1315" s="3" t="s">
        <v>2931</v>
      </c>
      <c r="H1315" s="3" t="s">
        <v>2932</v>
      </c>
      <c r="I1315" s="3" t="s">
        <v>2933</v>
      </c>
      <c r="J1315" s="4">
        <v>-1.2308159999999999</v>
      </c>
      <c r="K1315" s="4">
        <v>11.225187999999999</v>
      </c>
      <c r="L1315" s="4">
        <v>-10.946705</v>
      </c>
      <c r="M1315" s="4">
        <v>-1.544986</v>
      </c>
      <c r="N1315" s="4">
        <v>14.130434782608701</v>
      </c>
      <c r="O1315" s="4">
        <v>12.618909</v>
      </c>
      <c r="P1315" s="4">
        <v>0.927485</v>
      </c>
      <c r="Q1315" s="4" t="s">
        <v>2934</v>
      </c>
      <c r="R1315" s="4" t="s">
        <v>2934</v>
      </c>
      <c r="S1315" s="3" t="s">
        <v>5043</v>
      </c>
      <c r="T1315" s="4">
        <v>65</v>
      </c>
      <c r="U1315" s="4">
        <v>2762.0310250000002</v>
      </c>
      <c r="V1315" s="10" t="s">
        <v>2934</v>
      </c>
      <c r="W1315" s="4">
        <v>3.5076923076923099</v>
      </c>
      <c r="X1315" s="4">
        <v>77.23</v>
      </c>
      <c r="Y1315" s="4">
        <v>45.11</v>
      </c>
      <c r="Z1315" s="4">
        <v>14.130435</v>
      </c>
      <c r="AA1315" s="10">
        <v>13.164556962000001</v>
      </c>
      <c r="AB1315" s="10">
        <v>14.4444444444</v>
      </c>
      <c r="AC1315" s="4" t="s">
        <v>2934</v>
      </c>
      <c r="AD1315" s="4" t="s">
        <v>2934</v>
      </c>
      <c r="AE1315" s="4" t="s">
        <v>2934</v>
      </c>
      <c r="AF1315" s="4" t="s">
        <v>2934</v>
      </c>
      <c r="AG1315" s="4" t="s">
        <v>2934</v>
      </c>
      <c r="AH1315" s="4" t="s">
        <v>2934</v>
      </c>
      <c r="AI1315" s="4">
        <v>0.927485</v>
      </c>
      <c r="AJ1315" s="4">
        <v>1.395718</v>
      </c>
    </row>
    <row r="1316" spans="1:36" x14ac:dyDescent="0.3">
      <c r="A1316" s="1" t="s">
        <v>1981</v>
      </c>
      <c r="B1316" s="2">
        <v>14420758</v>
      </c>
      <c r="C1316" s="3" t="s">
        <v>2919</v>
      </c>
      <c r="D1316" s="4">
        <v>2762.7718561299998</v>
      </c>
      <c r="E1316" s="3" t="s">
        <v>2930</v>
      </c>
      <c r="F1316" s="3" t="s">
        <v>2957</v>
      </c>
      <c r="G1316" s="3" t="s">
        <v>2957</v>
      </c>
      <c r="H1316" s="3" t="s">
        <v>3113</v>
      </c>
      <c r="I1316" s="3" t="s">
        <v>3125</v>
      </c>
      <c r="J1316" s="4">
        <v>88.090090000000004</v>
      </c>
      <c r="K1316" s="4">
        <v>10.092807000000001</v>
      </c>
      <c r="L1316" s="4">
        <v>-3.7347839999999999</v>
      </c>
      <c r="M1316" s="4">
        <v>-0.514629</v>
      </c>
      <c r="N1316" s="4">
        <v>24.795724465558202</v>
      </c>
      <c r="O1316" s="4">
        <v>12.888744065591601</v>
      </c>
      <c r="P1316" s="4">
        <v>3.9262069999999998</v>
      </c>
      <c r="Q1316" s="4">
        <v>18.566414000000002</v>
      </c>
      <c r="R1316" s="4">
        <v>10.34572</v>
      </c>
      <c r="S1316" s="3" t="s">
        <v>5720</v>
      </c>
      <c r="T1316" s="4">
        <v>104.39</v>
      </c>
      <c r="U1316" s="4">
        <v>2762.7718561299998</v>
      </c>
      <c r="V1316" s="10">
        <v>2676.292856</v>
      </c>
      <c r="W1316" s="4">
        <v>0</v>
      </c>
      <c r="X1316" s="4">
        <v>112.9</v>
      </c>
      <c r="Y1316" s="4">
        <v>54.5</v>
      </c>
      <c r="Z1316" s="4">
        <v>24.731106</v>
      </c>
      <c r="AA1316" s="10">
        <v>19.321820571100002</v>
      </c>
      <c r="AB1316" s="10">
        <v>21.820287286100001</v>
      </c>
      <c r="AC1316" s="4">
        <v>5.3153889999999997</v>
      </c>
      <c r="AD1316" s="4">
        <v>4.4173417081985002</v>
      </c>
      <c r="AE1316" s="4">
        <v>5.2764320238857003</v>
      </c>
      <c r="AF1316" s="4">
        <v>18.566414000000002</v>
      </c>
      <c r="AG1316" s="4" t="s">
        <v>2934</v>
      </c>
      <c r="AH1316" s="4" t="s">
        <v>2934</v>
      </c>
      <c r="AI1316" s="4">
        <v>3.9262069999999998</v>
      </c>
      <c r="AJ1316" s="4">
        <v>3.989376</v>
      </c>
    </row>
    <row r="1317" spans="1:36" x14ac:dyDescent="0.3">
      <c r="A1317" s="1" t="s">
        <v>551</v>
      </c>
      <c r="B1317" s="2">
        <v>4057113</v>
      </c>
      <c r="C1317" s="3" t="s">
        <v>2935</v>
      </c>
      <c r="D1317" s="4">
        <v>2763.1345193299999</v>
      </c>
      <c r="E1317" s="3" t="s">
        <v>3090</v>
      </c>
      <c r="F1317" s="3" t="s">
        <v>3090</v>
      </c>
      <c r="G1317" s="3" t="s">
        <v>3201</v>
      </c>
      <c r="H1317" s="3" t="s">
        <v>3201</v>
      </c>
      <c r="I1317" s="3" t="s">
        <v>3202</v>
      </c>
      <c r="J1317" s="4">
        <v>14.389851</v>
      </c>
      <c r="K1317" s="4">
        <v>-2.003244</v>
      </c>
      <c r="L1317" s="4">
        <v>-8.3093029999999999</v>
      </c>
      <c r="M1317" s="4">
        <v>1.062228</v>
      </c>
      <c r="N1317" s="4">
        <v>24.613973999999999</v>
      </c>
      <c r="O1317" s="4" t="s">
        <v>2924</v>
      </c>
      <c r="P1317" s="4">
        <v>2.0408750000000002</v>
      </c>
      <c r="Q1317" s="4">
        <v>13.908457</v>
      </c>
      <c r="R1317" s="4" t="s">
        <v>2924</v>
      </c>
      <c r="S1317" s="3" t="s">
        <v>4294</v>
      </c>
      <c r="T1317" s="4">
        <v>120.83</v>
      </c>
      <c r="U1317" s="4">
        <v>2763.1345193299999</v>
      </c>
      <c r="V1317" s="10">
        <v>4179.3105189999997</v>
      </c>
      <c r="W1317" s="4">
        <v>2.1186791359761701</v>
      </c>
      <c r="X1317" s="4">
        <v>134.19999999999999</v>
      </c>
      <c r="Y1317" s="4">
        <v>98.245000000000005</v>
      </c>
      <c r="Z1317" s="4">
        <v>24.613973999999999</v>
      </c>
      <c r="AA1317" s="10">
        <v>20.200618573900002</v>
      </c>
      <c r="AB1317" s="10">
        <v>22.354192683000001</v>
      </c>
      <c r="AC1317" s="4">
        <v>5.5173220000000001</v>
      </c>
      <c r="AD1317" s="4">
        <v>5.1248442906192997</v>
      </c>
      <c r="AE1317" s="4">
        <v>5.1642170923009001</v>
      </c>
      <c r="AF1317" s="4">
        <v>13.908457</v>
      </c>
      <c r="AG1317" s="4">
        <v>12.1326313022435</v>
      </c>
      <c r="AH1317" s="4">
        <v>13.1270677961577</v>
      </c>
      <c r="AI1317" s="4">
        <v>2.0408750000000002</v>
      </c>
      <c r="AJ1317" s="4">
        <v>3.3355419999999998</v>
      </c>
    </row>
    <row r="1318" spans="1:36" x14ac:dyDescent="0.3">
      <c r="A1318" s="1" t="s">
        <v>2077</v>
      </c>
      <c r="B1318" s="2">
        <v>4991010</v>
      </c>
      <c r="C1318" s="3" t="s">
        <v>2919</v>
      </c>
      <c r="D1318" s="4">
        <v>2777.1027793600001</v>
      </c>
      <c r="E1318" s="3" t="s">
        <v>2936</v>
      </c>
      <c r="F1318" s="3" t="s">
        <v>2937</v>
      </c>
      <c r="G1318" s="3" t="s">
        <v>2993</v>
      </c>
      <c r="H1318" s="3" t="s">
        <v>2994</v>
      </c>
      <c r="I1318" s="3" t="s">
        <v>3627</v>
      </c>
      <c r="J1318" s="4">
        <v>161.391403</v>
      </c>
      <c r="K1318" s="4">
        <v>5.4680730000000004</v>
      </c>
      <c r="L1318" s="4">
        <v>-11.923004000000001</v>
      </c>
      <c r="M1318" s="4">
        <v>-5.9926769999999996</v>
      </c>
      <c r="N1318" s="4">
        <v>18.801465</v>
      </c>
      <c r="O1318" s="4">
        <v>28.711480999999999</v>
      </c>
      <c r="P1318" s="4">
        <v>5.7348850000000002</v>
      </c>
      <c r="Q1318" s="4">
        <v>12.793827</v>
      </c>
      <c r="R1318" s="4">
        <v>35.321145999999999</v>
      </c>
      <c r="S1318" s="3" t="s">
        <v>5816</v>
      </c>
      <c r="T1318" s="4">
        <v>231.07</v>
      </c>
      <c r="U1318" s="4">
        <v>2777.1027793600001</v>
      </c>
      <c r="V1318" s="10">
        <v>2419.9267789999999</v>
      </c>
      <c r="W1318" s="4">
        <v>0.45873544813260098</v>
      </c>
      <c r="X1318" s="4">
        <v>364.97989999999999</v>
      </c>
      <c r="Y1318" s="4">
        <v>76.290000000000006</v>
      </c>
      <c r="Z1318" s="4">
        <v>18.801465</v>
      </c>
      <c r="AA1318" s="10">
        <v>16.841836734600001</v>
      </c>
      <c r="AB1318" s="10">
        <v>16.841836734600001</v>
      </c>
      <c r="AC1318" s="4">
        <v>2.3903910000000002</v>
      </c>
      <c r="AD1318" s="4">
        <v>2.1772981057914</v>
      </c>
      <c r="AE1318" s="4">
        <v>2.1772981057914</v>
      </c>
      <c r="AF1318" s="4">
        <v>12.793827</v>
      </c>
      <c r="AG1318" s="4">
        <v>11.572561577933</v>
      </c>
      <c r="AH1318" s="4">
        <v>11.572561577933</v>
      </c>
      <c r="AI1318" s="4">
        <v>5.7348850000000002</v>
      </c>
      <c r="AJ1318" s="4">
        <v>5.752732</v>
      </c>
    </row>
    <row r="1319" spans="1:36" x14ac:dyDescent="0.3">
      <c r="A1319" s="1" t="s">
        <v>1393</v>
      </c>
      <c r="B1319" s="2">
        <v>4971010</v>
      </c>
      <c r="C1319" s="3" t="s">
        <v>2919</v>
      </c>
      <c r="D1319" s="4">
        <v>2779.2654192</v>
      </c>
      <c r="E1319" s="3" t="s">
        <v>2920</v>
      </c>
      <c r="F1319" s="3" t="s">
        <v>2960</v>
      </c>
      <c r="G1319" s="3" t="s">
        <v>2961</v>
      </c>
      <c r="H1319" s="3" t="s">
        <v>2962</v>
      </c>
      <c r="I1319" s="3" t="s">
        <v>2963</v>
      </c>
      <c r="J1319" s="4">
        <v>-17.040358999999999</v>
      </c>
      <c r="K1319" s="4">
        <v>21.860848000000001</v>
      </c>
      <c r="L1319" s="4">
        <v>-0.24713599999999999</v>
      </c>
      <c r="M1319" s="4">
        <v>-1.7590440000000001</v>
      </c>
      <c r="N1319" s="4" t="s">
        <v>2924</v>
      </c>
      <c r="O1319" s="4" t="s">
        <v>2924</v>
      </c>
      <c r="P1319" s="4">
        <v>38.709676999999999</v>
      </c>
      <c r="Q1319" s="4" t="s">
        <v>2924</v>
      </c>
      <c r="R1319" s="4" t="s">
        <v>2924</v>
      </c>
      <c r="S1319" s="3" t="s">
        <v>5135</v>
      </c>
      <c r="T1319" s="4">
        <v>88.8</v>
      </c>
      <c r="U1319" s="4">
        <v>2779.2654192</v>
      </c>
      <c r="V1319" s="10">
        <v>2992.596419</v>
      </c>
      <c r="W1319" s="4">
        <v>0</v>
      </c>
      <c r="X1319" s="4">
        <v>124.11499999999999</v>
      </c>
      <c r="Y1319" s="4">
        <v>55.92</v>
      </c>
      <c r="Z1319" s="4" t="s">
        <v>2924</v>
      </c>
      <c r="AA1319" s="10" t="s">
        <v>2924</v>
      </c>
      <c r="AB1319" s="10" t="s">
        <v>2924</v>
      </c>
      <c r="AC1319" s="4">
        <v>5.3436839999999997</v>
      </c>
      <c r="AD1319" s="4">
        <v>4.5669292926302001</v>
      </c>
      <c r="AE1319" s="4">
        <v>5.1192769678927004</v>
      </c>
      <c r="AF1319" s="4" t="s">
        <v>2924</v>
      </c>
      <c r="AG1319" s="4">
        <v>68.480780667188398</v>
      </c>
      <c r="AH1319" s="4" t="s">
        <v>2924</v>
      </c>
      <c r="AI1319" s="4">
        <v>38.709676999999999</v>
      </c>
      <c r="AJ1319" s="4">
        <v>39.187995999999998</v>
      </c>
    </row>
    <row r="1320" spans="1:36" x14ac:dyDescent="0.3">
      <c r="A1320" s="1" t="s">
        <v>1913</v>
      </c>
      <c r="B1320" s="2">
        <v>9226650</v>
      </c>
      <c r="C1320" s="3" t="s">
        <v>2935</v>
      </c>
      <c r="D1320" s="4">
        <v>2781.3530305999998</v>
      </c>
      <c r="E1320" s="3" t="s">
        <v>3090</v>
      </c>
      <c r="F1320" s="3" t="s">
        <v>3090</v>
      </c>
      <c r="G1320" s="3" t="s">
        <v>3091</v>
      </c>
      <c r="H1320" s="3" t="s">
        <v>3091</v>
      </c>
      <c r="I1320" s="3" t="s">
        <v>3098</v>
      </c>
      <c r="J1320" s="4">
        <v>115.719697</v>
      </c>
      <c r="K1320" s="4">
        <v>157.692308</v>
      </c>
      <c r="L1320" s="4">
        <v>3.7813210000000002</v>
      </c>
      <c r="M1320" s="4">
        <v>5.8550190000000004</v>
      </c>
      <c r="N1320" s="4" t="s">
        <v>2924</v>
      </c>
      <c r="O1320" s="4" t="s">
        <v>2924</v>
      </c>
      <c r="P1320" s="4">
        <v>10.565863</v>
      </c>
      <c r="Q1320" s="4" t="s">
        <v>2924</v>
      </c>
      <c r="R1320" s="4" t="s">
        <v>2924</v>
      </c>
      <c r="S1320" s="3" t="s">
        <v>5653</v>
      </c>
      <c r="T1320" s="4">
        <v>22.78</v>
      </c>
      <c r="U1320" s="4">
        <v>2781.3530305999998</v>
      </c>
      <c r="V1320" s="10">
        <v>2551.0433600000001</v>
      </c>
      <c r="W1320" s="4">
        <v>0</v>
      </c>
      <c r="X1320" s="4">
        <v>28.12</v>
      </c>
      <c r="Y1320" s="4">
        <v>5.35</v>
      </c>
      <c r="Z1320" s="4" t="s">
        <v>2924</v>
      </c>
      <c r="AA1320" s="10" t="s">
        <v>2924</v>
      </c>
      <c r="AB1320" s="10" t="s">
        <v>2924</v>
      </c>
      <c r="AC1320" s="4" t="s">
        <v>2934</v>
      </c>
      <c r="AD1320" s="4" t="s">
        <v>2934</v>
      </c>
      <c r="AE1320" s="4" t="s">
        <v>2934</v>
      </c>
      <c r="AF1320" s="4" t="s">
        <v>2924</v>
      </c>
      <c r="AG1320" s="4" t="s">
        <v>2924</v>
      </c>
      <c r="AH1320" s="4" t="s">
        <v>2924</v>
      </c>
      <c r="AI1320" s="4">
        <v>10.565863</v>
      </c>
      <c r="AJ1320" s="4">
        <v>10.565863</v>
      </c>
    </row>
    <row r="1321" spans="1:36" x14ac:dyDescent="0.3">
      <c r="A1321" s="1" t="s">
        <v>2089</v>
      </c>
      <c r="B1321" s="2">
        <v>4912122</v>
      </c>
      <c r="C1321" s="3" t="s">
        <v>2919</v>
      </c>
      <c r="D1321" s="4">
        <v>2782.1467942600002</v>
      </c>
      <c r="E1321" s="3" t="s">
        <v>3006</v>
      </c>
      <c r="F1321" s="3" t="s">
        <v>3070</v>
      </c>
      <c r="G1321" s="3" t="s">
        <v>3070</v>
      </c>
      <c r="H1321" s="3" t="s">
        <v>3250</v>
      </c>
      <c r="I1321" s="3" t="s">
        <v>3251</v>
      </c>
      <c r="J1321" s="4">
        <v>22.710477999999998</v>
      </c>
      <c r="K1321" s="4">
        <v>1.8398859999999999</v>
      </c>
      <c r="L1321" s="4">
        <v>3.4601690000000001</v>
      </c>
      <c r="M1321" s="4">
        <v>-1.074468</v>
      </c>
      <c r="N1321" s="4">
        <v>20.365746999999999</v>
      </c>
      <c r="O1321" s="4">
        <v>71.530769000000006</v>
      </c>
      <c r="P1321" s="4">
        <v>2.4732699999999999</v>
      </c>
      <c r="Q1321" s="4">
        <v>8.5845470000000006</v>
      </c>
      <c r="R1321" s="4">
        <v>63.463965000000002</v>
      </c>
      <c r="S1321" s="3" t="s">
        <v>5828</v>
      </c>
      <c r="T1321" s="4">
        <v>92.99</v>
      </c>
      <c r="U1321" s="4">
        <v>2782.1467942600002</v>
      </c>
      <c r="V1321" s="10">
        <v>2805.0437940000002</v>
      </c>
      <c r="W1321" s="4">
        <v>1.24744596193139</v>
      </c>
      <c r="X1321" s="4">
        <v>99.23</v>
      </c>
      <c r="Y1321" s="4">
        <v>72.144999999999996</v>
      </c>
      <c r="Z1321" s="4">
        <v>20.365746999999999</v>
      </c>
      <c r="AA1321" s="10">
        <v>19.319265456499998</v>
      </c>
      <c r="AB1321" s="10">
        <v>19.319265456499998</v>
      </c>
      <c r="AC1321" s="4">
        <v>0.57083899999999999</v>
      </c>
      <c r="AD1321" s="4">
        <v>0.53585866122250003</v>
      </c>
      <c r="AE1321" s="4">
        <v>0.53585866122250003</v>
      </c>
      <c r="AF1321" s="4">
        <v>8.5845470000000006</v>
      </c>
      <c r="AG1321" s="4">
        <v>8.6945839167215002</v>
      </c>
      <c r="AH1321" s="4">
        <v>8.6945839167215002</v>
      </c>
      <c r="AI1321" s="4">
        <v>2.4732699999999999</v>
      </c>
      <c r="AJ1321" s="4">
        <v>2.5721949999999998</v>
      </c>
    </row>
    <row r="1322" spans="1:36" x14ac:dyDescent="0.3">
      <c r="A1322" s="1" t="s">
        <v>2015</v>
      </c>
      <c r="B1322" s="2">
        <v>4108134</v>
      </c>
      <c r="C1322" s="3" t="s">
        <v>2919</v>
      </c>
      <c r="D1322" s="4">
        <v>2796.4699994699999</v>
      </c>
      <c r="E1322" s="3" t="s">
        <v>2925</v>
      </c>
      <c r="F1322" s="3" t="s">
        <v>2980</v>
      </c>
      <c r="G1322" s="3" t="s">
        <v>2981</v>
      </c>
      <c r="H1322" s="3" t="s">
        <v>2982</v>
      </c>
      <c r="I1322" s="3" t="s">
        <v>2983</v>
      </c>
      <c r="J1322" s="4">
        <v>-28.170638</v>
      </c>
      <c r="K1322" s="4">
        <v>-3.0601660000000002</v>
      </c>
      <c r="L1322" s="4">
        <v>-11.337761</v>
      </c>
      <c r="M1322" s="4">
        <v>0.37594</v>
      </c>
      <c r="N1322" s="4" t="s">
        <v>2924</v>
      </c>
      <c r="O1322" s="4" t="s">
        <v>2924</v>
      </c>
      <c r="P1322" s="5">
        <v>0.91246400000000005</v>
      </c>
      <c r="Q1322" s="4">
        <v>11.275411999999999</v>
      </c>
      <c r="R1322" s="4">
        <v>131.02067600000001</v>
      </c>
      <c r="S1322" s="3" t="s">
        <v>5754</v>
      </c>
      <c r="T1322" s="4">
        <v>18.690000000000001</v>
      </c>
      <c r="U1322" s="4">
        <v>2796.4699994699999</v>
      </c>
      <c r="V1322" s="10">
        <v>13275.669999</v>
      </c>
      <c r="W1322" s="4">
        <v>0</v>
      </c>
      <c r="X1322" s="4">
        <v>26.725000000000001</v>
      </c>
      <c r="Y1322" s="4">
        <v>13.5</v>
      </c>
      <c r="Z1322" s="4" t="s">
        <v>2924</v>
      </c>
      <c r="AA1322" s="10">
        <v>157.32323232319999</v>
      </c>
      <c r="AB1322" s="10" t="s">
        <v>2924</v>
      </c>
      <c r="AC1322" s="4">
        <v>2.1057450000000002</v>
      </c>
      <c r="AD1322" s="4">
        <v>1.9255391065523</v>
      </c>
      <c r="AE1322" s="4">
        <v>2.0100514943298</v>
      </c>
      <c r="AF1322" s="4">
        <v>11.275411999999999</v>
      </c>
      <c r="AG1322" s="4">
        <v>8.0713356976035993</v>
      </c>
      <c r="AH1322" s="4">
        <v>10.1219925601048</v>
      </c>
      <c r="AI1322" s="5">
        <v>0.91246400000000005</v>
      </c>
      <c r="AJ1322" s="4" t="s">
        <v>2924</v>
      </c>
    </row>
    <row r="1323" spans="1:36" x14ac:dyDescent="0.3">
      <c r="A1323" s="1" t="s">
        <v>299</v>
      </c>
      <c r="B1323" s="2">
        <v>100161</v>
      </c>
      <c r="C1323" s="3" t="s">
        <v>2935</v>
      </c>
      <c r="D1323" s="4">
        <v>2797.87248967</v>
      </c>
      <c r="E1323" s="3" t="s">
        <v>2930</v>
      </c>
      <c r="F1323" s="3" t="s">
        <v>2931</v>
      </c>
      <c r="G1323" s="3" t="s">
        <v>2931</v>
      </c>
      <c r="H1323" s="3" t="s">
        <v>2932</v>
      </c>
      <c r="I1323" s="3" t="s">
        <v>2933</v>
      </c>
      <c r="J1323" s="4">
        <v>-2.8567490000000002</v>
      </c>
      <c r="K1323" s="4">
        <v>12.75028</v>
      </c>
      <c r="L1323" s="4">
        <v>-12.395769</v>
      </c>
      <c r="M1323" s="4">
        <v>1.3534919999999999</v>
      </c>
      <c r="N1323" s="4">
        <v>21.1381381381381</v>
      </c>
      <c r="O1323" s="4">
        <v>32.663573</v>
      </c>
      <c r="P1323" s="4">
        <v>2.1188400000000001</v>
      </c>
      <c r="Q1323" s="4" t="s">
        <v>2934</v>
      </c>
      <c r="R1323" s="4" t="s">
        <v>2934</v>
      </c>
      <c r="S1323" s="3" t="s">
        <v>4044</v>
      </c>
      <c r="T1323" s="4">
        <v>70.39</v>
      </c>
      <c r="U1323" s="4">
        <v>2797.87248967</v>
      </c>
      <c r="V1323" s="10" t="s">
        <v>2934</v>
      </c>
      <c r="W1323" s="4">
        <v>3.9778377610455999</v>
      </c>
      <c r="X1323" s="4">
        <v>82.7</v>
      </c>
      <c r="Y1323" s="4">
        <v>54.5</v>
      </c>
      <c r="Z1323" s="4">
        <v>21.131792000000001</v>
      </c>
      <c r="AA1323" s="10">
        <v>20.215393452000001</v>
      </c>
      <c r="AB1323" s="10">
        <v>19.6301532986</v>
      </c>
      <c r="AC1323" s="4" t="s">
        <v>2934</v>
      </c>
      <c r="AD1323" s="4" t="s">
        <v>2934</v>
      </c>
      <c r="AE1323" s="4" t="s">
        <v>2934</v>
      </c>
      <c r="AF1323" s="4" t="s">
        <v>2934</v>
      </c>
      <c r="AG1323" s="4" t="s">
        <v>2934</v>
      </c>
      <c r="AH1323" s="4" t="s">
        <v>2934</v>
      </c>
      <c r="AI1323" s="4">
        <v>2.1188400000000001</v>
      </c>
      <c r="AJ1323" s="4">
        <v>2.170655</v>
      </c>
    </row>
    <row r="1324" spans="1:36" x14ac:dyDescent="0.3">
      <c r="A1324" s="1" t="s">
        <v>2797</v>
      </c>
      <c r="B1324" s="2">
        <v>4641273</v>
      </c>
      <c r="C1324" s="3" t="s">
        <v>2935</v>
      </c>
      <c r="D1324" s="4">
        <v>2805.4675147900002</v>
      </c>
      <c r="E1324" s="3" t="s">
        <v>3031</v>
      </c>
      <c r="F1324" s="3" t="s">
        <v>3031</v>
      </c>
      <c r="G1324" s="3" t="s">
        <v>3051</v>
      </c>
      <c r="H1324" s="3" t="s">
        <v>3079</v>
      </c>
      <c r="I1324" s="3" t="s">
        <v>3096</v>
      </c>
      <c r="J1324" s="4">
        <v>-12.038708</v>
      </c>
      <c r="K1324" s="4">
        <v>-17.045629999999999</v>
      </c>
      <c r="L1324" s="4">
        <v>-23.71266</v>
      </c>
      <c r="M1324" s="4">
        <v>-2.3666489999999998</v>
      </c>
      <c r="N1324" s="4">
        <v>7.3890880000000001</v>
      </c>
      <c r="O1324" s="4">
        <v>54.892527999999999</v>
      </c>
      <c r="P1324" s="4">
        <v>1.3443799999999999</v>
      </c>
      <c r="Q1324" s="4">
        <v>4.423108</v>
      </c>
      <c r="R1324" s="4" t="s">
        <v>2924</v>
      </c>
      <c r="S1324" s="3" t="s">
        <v>6535</v>
      </c>
      <c r="T1324" s="4">
        <v>53.63</v>
      </c>
      <c r="U1324" s="4">
        <v>2805.4675147900002</v>
      </c>
      <c r="V1324" s="10">
        <v>2383.2945140000002</v>
      </c>
      <c r="W1324" s="4">
        <v>0.596680962148051</v>
      </c>
      <c r="X1324" s="4">
        <v>75.53</v>
      </c>
      <c r="Y1324" s="4">
        <v>50.6</v>
      </c>
      <c r="Z1324" s="4">
        <v>7.3890880000000001</v>
      </c>
      <c r="AA1324" s="10">
        <v>11.1381100726</v>
      </c>
      <c r="AB1324" s="10">
        <v>10.0307675042</v>
      </c>
      <c r="AC1324" s="4">
        <v>1.4963310000000001</v>
      </c>
      <c r="AD1324" s="4">
        <v>1.7181380035728</v>
      </c>
      <c r="AE1324" s="4">
        <v>1.5305816242826999</v>
      </c>
      <c r="AF1324" s="4">
        <v>4.423108</v>
      </c>
      <c r="AG1324" s="4">
        <v>5.2706730346280004</v>
      </c>
      <c r="AH1324" s="4">
        <v>5.0260064515150997</v>
      </c>
      <c r="AI1324" s="4">
        <v>1.3443799999999999</v>
      </c>
      <c r="AJ1324" s="4">
        <v>1.3443799999999999</v>
      </c>
    </row>
    <row r="1325" spans="1:36" x14ac:dyDescent="0.3">
      <c r="A1325" s="1" t="s">
        <v>1993</v>
      </c>
      <c r="B1325" s="2">
        <v>4987464</v>
      </c>
      <c r="C1325" s="3" t="s">
        <v>2919</v>
      </c>
      <c r="D1325" s="4">
        <v>2805.5701905000001</v>
      </c>
      <c r="E1325" s="3" t="s">
        <v>2925</v>
      </c>
      <c r="F1325" s="3" t="s">
        <v>3011</v>
      </c>
      <c r="G1325" s="3" t="s">
        <v>3012</v>
      </c>
      <c r="H1325" s="3" t="s">
        <v>3013</v>
      </c>
      <c r="I1325" s="3" t="s">
        <v>3014</v>
      </c>
      <c r="J1325" s="4">
        <v>24.813154000000001</v>
      </c>
      <c r="K1325" s="4">
        <v>-11.845439000000001</v>
      </c>
      <c r="L1325" s="4">
        <v>-6.8219010000000004</v>
      </c>
      <c r="M1325" s="4">
        <v>0.73591499999999999</v>
      </c>
      <c r="N1325" s="4">
        <v>11.993679999999999</v>
      </c>
      <c r="O1325" s="4">
        <v>6.5919319999999999</v>
      </c>
      <c r="P1325" s="4">
        <v>1.657502</v>
      </c>
      <c r="Q1325" s="4">
        <v>8.8195150000000009</v>
      </c>
      <c r="R1325" s="4">
        <v>16.986713999999999</v>
      </c>
      <c r="S1325" s="3" t="s">
        <v>5732</v>
      </c>
      <c r="T1325" s="4">
        <v>83.5</v>
      </c>
      <c r="U1325" s="4">
        <v>2805.5701905000001</v>
      </c>
      <c r="V1325" s="10">
        <v>4351.3591900000001</v>
      </c>
      <c r="W1325" s="4">
        <v>1.91616766467066</v>
      </c>
      <c r="X1325" s="4">
        <v>98.9</v>
      </c>
      <c r="Y1325" s="4">
        <v>60.673333</v>
      </c>
      <c r="Z1325" s="4">
        <v>11.993679999999999</v>
      </c>
      <c r="AA1325" s="10">
        <v>17.619751002299999</v>
      </c>
      <c r="AB1325" s="10">
        <v>19.243843698500001</v>
      </c>
      <c r="AC1325" s="4">
        <v>1.1919090000000001</v>
      </c>
      <c r="AD1325" s="4">
        <v>1.1313559915188001</v>
      </c>
      <c r="AE1325" s="4">
        <v>1.1807953746601001</v>
      </c>
      <c r="AF1325" s="4">
        <v>8.8195150000000009</v>
      </c>
      <c r="AG1325" s="4">
        <v>9.0387595757555008</v>
      </c>
      <c r="AH1325" s="4">
        <v>9.6154134220178999</v>
      </c>
      <c r="AI1325" s="4">
        <v>1.657502</v>
      </c>
      <c r="AJ1325" s="4" t="s">
        <v>2924</v>
      </c>
    </row>
    <row r="1326" spans="1:36" x14ac:dyDescent="0.3">
      <c r="A1326" s="1" t="s">
        <v>2305</v>
      </c>
      <c r="B1326" s="2">
        <v>100431</v>
      </c>
      <c r="C1326" s="3" t="s">
        <v>2919</v>
      </c>
      <c r="D1326" s="4">
        <v>2806.5640595999998</v>
      </c>
      <c r="E1326" s="3" t="s">
        <v>2930</v>
      </c>
      <c r="F1326" s="3" t="s">
        <v>2931</v>
      </c>
      <c r="G1326" s="3" t="s">
        <v>2931</v>
      </c>
      <c r="H1326" s="3" t="s">
        <v>2932</v>
      </c>
      <c r="I1326" s="3" t="s">
        <v>2933</v>
      </c>
      <c r="J1326" s="4">
        <v>12.651210000000001</v>
      </c>
      <c r="K1326" s="4">
        <v>5.6238190000000001</v>
      </c>
      <c r="L1326" s="4">
        <v>-9.4041350000000001</v>
      </c>
      <c r="M1326" s="4">
        <v>-0.62249900000000002</v>
      </c>
      <c r="N1326" s="4">
        <v>21.911764705882401</v>
      </c>
      <c r="O1326" s="4">
        <v>3.8802080000000001</v>
      </c>
      <c r="P1326" s="4">
        <v>0.79520400000000002</v>
      </c>
      <c r="Q1326" s="4" t="s">
        <v>2934</v>
      </c>
      <c r="R1326" s="4" t="s">
        <v>2934</v>
      </c>
      <c r="S1326" s="3" t="s">
        <v>6044</v>
      </c>
      <c r="T1326" s="4">
        <v>22.35</v>
      </c>
      <c r="U1326" s="4">
        <v>2806.5640595999998</v>
      </c>
      <c r="V1326" s="10" t="s">
        <v>2934</v>
      </c>
      <c r="W1326" s="4">
        <v>3.7583892617449699</v>
      </c>
      <c r="X1326" s="4">
        <v>25.95</v>
      </c>
      <c r="Y1326" s="4">
        <v>16.03</v>
      </c>
      <c r="Z1326" s="4">
        <v>21.954813000000001</v>
      </c>
      <c r="AA1326" s="10">
        <v>15.020161290300001</v>
      </c>
      <c r="AB1326" s="10">
        <v>16.225045372</v>
      </c>
      <c r="AC1326" s="4" t="s">
        <v>2934</v>
      </c>
      <c r="AD1326" s="4" t="s">
        <v>2934</v>
      </c>
      <c r="AE1326" s="4" t="s">
        <v>2934</v>
      </c>
      <c r="AF1326" s="4" t="s">
        <v>2934</v>
      </c>
      <c r="AG1326" s="4" t="s">
        <v>2934</v>
      </c>
      <c r="AH1326" s="4" t="s">
        <v>2934</v>
      </c>
      <c r="AI1326" s="4">
        <v>0.79520400000000002</v>
      </c>
      <c r="AJ1326" s="4">
        <v>1.331863</v>
      </c>
    </row>
    <row r="1327" spans="1:36" x14ac:dyDescent="0.3">
      <c r="A1327" s="1" t="s">
        <v>2103</v>
      </c>
      <c r="B1327" s="2">
        <v>4248523</v>
      </c>
      <c r="C1327" s="3" t="s">
        <v>2919</v>
      </c>
      <c r="D1327" s="4">
        <v>2809.4210370000001</v>
      </c>
      <c r="E1327" s="3" t="s">
        <v>2945</v>
      </c>
      <c r="F1327" s="3" t="s">
        <v>2946</v>
      </c>
      <c r="G1327" s="3" t="s">
        <v>2947</v>
      </c>
      <c r="H1327" s="3" t="s">
        <v>2948</v>
      </c>
      <c r="I1327" s="3" t="s">
        <v>2949</v>
      </c>
      <c r="J1327" s="4">
        <v>20.589319</v>
      </c>
      <c r="K1327" s="4">
        <v>-1.236802</v>
      </c>
      <c r="L1327" s="4">
        <v>-3.0787450000000001</v>
      </c>
      <c r="M1327" s="4">
        <v>-1.3558300000000001</v>
      </c>
      <c r="N1327" s="4">
        <v>35.242196</v>
      </c>
      <c r="O1327" s="4">
        <v>12.902462999999999</v>
      </c>
      <c r="P1327" s="4">
        <v>6.6001409999999998</v>
      </c>
      <c r="Q1327" s="4">
        <v>13.395208999999999</v>
      </c>
      <c r="R1327" s="4">
        <v>13.952285</v>
      </c>
      <c r="S1327" s="3" t="s">
        <v>5842</v>
      </c>
      <c r="T1327" s="4">
        <v>65.48</v>
      </c>
      <c r="U1327" s="4">
        <v>2809.4210370000001</v>
      </c>
      <c r="V1327" s="10">
        <v>3389.4600369999998</v>
      </c>
      <c r="W1327" s="4">
        <v>0</v>
      </c>
      <c r="X1327" s="4">
        <v>70.555000000000007</v>
      </c>
      <c r="Y1327" s="4">
        <v>48</v>
      </c>
      <c r="Z1327" s="4">
        <v>35.242196</v>
      </c>
      <c r="AA1327" s="10">
        <v>12.355649482900001</v>
      </c>
      <c r="AB1327" s="10">
        <v>13.594877629400001</v>
      </c>
      <c r="AC1327" s="4">
        <v>4.7377339999999997</v>
      </c>
      <c r="AD1327" s="4">
        <v>3.8334055881408999</v>
      </c>
      <c r="AE1327" s="4">
        <v>4.5202575701003997</v>
      </c>
      <c r="AF1327" s="4">
        <v>13.395208999999999</v>
      </c>
      <c r="AG1327" s="4">
        <v>12.792780691524101</v>
      </c>
      <c r="AH1327" s="4">
        <v>14.1274410532397</v>
      </c>
      <c r="AI1327" s="4">
        <v>6.6001409999999998</v>
      </c>
      <c r="AJ1327" s="4" t="s">
        <v>2924</v>
      </c>
    </row>
    <row r="1328" spans="1:36" x14ac:dyDescent="0.3">
      <c r="A1328" s="1" t="s">
        <v>1988</v>
      </c>
      <c r="B1328" s="2">
        <v>100396</v>
      </c>
      <c r="C1328" s="3" t="s">
        <v>2970</v>
      </c>
      <c r="D1328" s="4">
        <v>2813.1171763799998</v>
      </c>
      <c r="E1328" s="3" t="s">
        <v>2930</v>
      </c>
      <c r="F1328" s="3" t="s">
        <v>2931</v>
      </c>
      <c r="G1328" s="3" t="s">
        <v>2931</v>
      </c>
      <c r="H1328" s="3" t="s">
        <v>2932</v>
      </c>
      <c r="I1328" s="3" t="s">
        <v>2933</v>
      </c>
      <c r="J1328" s="4">
        <v>31.032665999999999</v>
      </c>
      <c r="K1328" s="4">
        <v>5.0633679999999996</v>
      </c>
      <c r="L1328" s="4">
        <v>-9.4130500000000001</v>
      </c>
      <c r="M1328" s="4">
        <v>0.29381299999999999</v>
      </c>
      <c r="N1328" s="4">
        <v>20.602366863905299</v>
      </c>
      <c r="O1328" s="4">
        <v>16.147853000000001</v>
      </c>
      <c r="P1328" s="4">
        <v>2.2686869999999999</v>
      </c>
      <c r="Q1328" s="4" t="s">
        <v>2934</v>
      </c>
      <c r="R1328" s="4" t="s">
        <v>2934</v>
      </c>
      <c r="S1328" s="3" t="s">
        <v>5727</v>
      </c>
      <c r="T1328" s="5">
        <v>174.09</v>
      </c>
      <c r="U1328" s="4">
        <v>2813.1171763799998</v>
      </c>
      <c r="V1328" s="10" t="s">
        <v>2934</v>
      </c>
      <c r="W1328" s="4">
        <v>2.4355218565109999</v>
      </c>
      <c r="X1328" s="4">
        <v>207.99</v>
      </c>
      <c r="Y1328" s="4">
        <v>123.08</v>
      </c>
      <c r="Z1328" s="4">
        <v>20.580446999999999</v>
      </c>
      <c r="AA1328" s="10">
        <v>19.896000000000001</v>
      </c>
      <c r="AB1328" s="10">
        <v>19.494960806200002</v>
      </c>
      <c r="AC1328" s="4" t="s">
        <v>2934</v>
      </c>
      <c r="AD1328" s="4" t="s">
        <v>2934</v>
      </c>
      <c r="AE1328" s="4" t="s">
        <v>2934</v>
      </c>
      <c r="AF1328" s="4" t="s">
        <v>2934</v>
      </c>
      <c r="AG1328" s="4" t="s">
        <v>2934</v>
      </c>
      <c r="AH1328" s="4" t="s">
        <v>2934</v>
      </c>
      <c r="AI1328" s="4">
        <v>2.2686869999999999</v>
      </c>
      <c r="AJ1328" s="5">
        <v>2.613022</v>
      </c>
    </row>
    <row r="1329" spans="1:36" x14ac:dyDescent="0.3">
      <c r="A1329" s="1" t="s">
        <v>1576</v>
      </c>
      <c r="B1329" s="2">
        <v>4861263</v>
      </c>
      <c r="C1329" s="3" t="s">
        <v>2935</v>
      </c>
      <c r="D1329" s="4">
        <v>2813.3388759999998</v>
      </c>
      <c r="E1329" s="3" t="s">
        <v>2930</v>
      </c>
      <c r="F1329" s="3" t="s">
        <v>2957</v>
      </c>
      <c r="G1329" s="3" t="s">
        <v>2957</v>
      </c>
      <c r="H1329" s="3" t="s">
        <v>3113</v>
      </c>
      <c r="I1329" s="3" t="s">
        <v>3125</v>
      </c>
      <c r="J1329" s="4">
        <v>144.265344</v>
      </c>
      <c r="K1329" s="4">
        <v>132.44837799999999</v>
      </c>
      <c r="L1329" s="4">
        <v>-19.853539999999999</v>
      </c>
      <c r="M1329" s="4">
        <v>-5.1516609999999998</v>
      </c>
      <c r="N1329" s="4" t="s">
        <v>2924</v>
      </c>
      <c r="O1329" s="4" t="s">
        <v>2924</v>
      </c>
      <c r="P1329" s="4">
        <v>4.7424169999999997</v>
      </c>
      <c r="Q1329" s="4" t="s">
        <v>2924</v>
      </c>
      <c r="R1329" s="4">
        <v>139.13935799999999</v>
      </c>
      <c r="S1329" s="3" t="s">
        <v>5317</v>
      </c>
      <c r="T1329" s="4">
        <v>39.4</v>
      </c>
      <c r="U1329" s="4">
        <v>2813.3388759999998</v>
      </c>
      <c r="V1329" s="10">
        <v>2572.3388759999998</v>
      </c>
      <c r="W1329" s="4">
        <v>0</v>
      </c>
      <c r="X1329" s="4">
        <v>53.85</v>
      </c>
      <c r="Y1329" s="4">
        <v>14.03</v>
      </c>
      <c r="Z1329" s="4" t="s">
        <v>2924</v>
      </c>
      <c r="AA1329" s="10" t="s">
        <v>2924</v>
      </c>
      <c r="AB1329" s="10" t="s">
        <v>2924</v>
      </c>
      <c r="AC1329" s="4">
        <v>5.2230230000000004</v>
      </c>
      <c r="AD1329" s="4">
        <v>4.0595579199873999</v>
      </c>
      <c r="AE1329" s="4">
        <v>4.9198814793733998</v>
      </c>
      <c r="AF1329" s="4" t="s">
        <v>2924</v>
      </c>
      <c r="AG1329" s="4" t="s">
        <v>2924</v>
      </c>
      <c r="AH1329" s="4" t="s">
        <v>2924</v>
      </c>
      <c r="AI1329" s="4">
        <v>4.7424169999999997</v>
      </c>
      <c r="AJ1329" s="4">
        <v>5.0383630000000004</v>
      </c>
    </row>
    <row r="1330" spans="1:36" x14ac:dyDescent="0.3">
      <c r="A1330" s="1" t="s">
        <v>309</v>
      </c>
      <c r="B1330" s="2">
        <v>4394665</v>
      </c>
      <c r="C1330" s="3" t="s">
        <v>2935</v>
      </c>
      <c r="D1330" s="4">
        <v>2813.6960176500002</v>
      </c>
      <c r="E1330" s="3" t="s">
        <v>2920</v>
      </c>
      <c r="F1330" s="3" t="s">
        <v>2921</v>
      </c>
      <c r="G1330" s="3" t="s">
        <v>3109</v>
      </c>
      <c r="H1330" s="3" t="s">
        <v>3109</v>
      </c>
      <c r="I1330" s="3" t="s">
        <v>3048</v>
      </c>
      <c r="J1330" s="4">
        <v>-4.6134659999999998</v>
      </c>
      <c r="K1330" s="4">
        <v>-7.3849879999999999</v>
      </c>
      <c r="L1330" s="4">
        <v>-5.7881770000000001</v>
      </c>
      <c r="M1330" s="4">
        <v>2.4096389999999999</v>
      </c>
      <c r="N1330" s="4" t="s">
        <v>2924</v>
      </c>
      <c r="O1330" s="4">
        <v>2.784856</v>
      </c>
      <c r="P1330" s="4" t="s">
        <v>2924</v>
      </c>
      <c r="Q1330" s="4">
        <v>7.788475</v>
      </c>
      <c r="R1330" s="4">
        <v>10.940333000000001</v>
      </c>
      <c r="S1330" s="3" t="s">
        <v>4054</v>
      </c>
      <c r="T1330" s="4">
        <v>7.65</v>
      </c>
      <c r="U1330" s="4">
        <v>2813.6960176500002</v>
      </c>
      <c r="V1330" s="10">
        <v>24533.696016999998</v>
      </c>
      <c r="W1330" s="4">
        <v>0</v>
      </c>
      <c r="X1330" s="4">
        <v>11.46</v>
      </c>
      <c r="Y1330" s="4">
        <v>3.96</v>
      </c>
      <c r="Z1330" s="4" t="s">
        <v>2924</v>
      </c>
      <c r="AA1330" s="10">
        <v>1.8013987331000001</v>
      </c>
      <c r="AB1330" s="10">
        <v>2.0336712151</v>
      </c>
      <c r="AC1330" s="4">
        <v>2.5895820000000001</v>
      </c>
      <c r="AD1330" s="4">
        <v>2.5017051979314999</v>
      </c>
      <c r="AE1330" s="4">
        <v>2.5627118786606999</v>
      </c>
      <c r="AF1330" s="4">
        <v>7.788475</v>
      </c>
      <c r="AG1330" s="4">
        <v>7.1185157072515004</v>
      </c>
      <c r="AH1330" s="4">
        <v>7.4273617834826</v>
      </c>
      <c r="AI1330" s="4" t="s">
        <v>2924</v>
      </c>
      <c r="AJ1330" s="4" t="s">
        <v>2924</v>
      </c>
    </row>
    <row r="1331" spans="1:36" x14ac:dyDescent="0.3">
      <c r="A1331" s="1" t="s">
        <v>22</v>
      </c>
      <c r="B1331" s="2">
        <v>4811060</v>
      </c>
      <c r="C1331" s="3" t="s">
        <v>2919</v>
      </c>
      <c r="D1331" s="4">
        <v>2820.3425524499999</v>
      </c>
      <c r="E1331" s="3" t="s">
        <v>2920</v>
      </c>
      <c r="F1331" s="3" t="s">
        <v>2921</v>
      </c>
      <c r="G1331" s="3" t="s">
        <v>2941</v>
      </c>
      <c r="H1331" s="3" t="s">
        <v>2941</v>
      </c>
      <c r="I1331" s="3" t="s">
        <v>2942</v>
      </c>
      <c r="J1331" s="4">
        <v>-45.863940999999997</v>
      </c>
      <c r="K1331" s="4">
        <v>8.0305929999999996</v>
      </c>
      <c r="L1331" s="4">
        <v>4.0515650000000001</v>
      </c>
      <c r="M1331" s="4">
        <v>0.474215</v>
      </c>
      <c r="N1331" s="4">
        <v>21.842784000000002</v>
      </c>
      <c r="O1331" s="4">
        <v>13.825449000000001</v>
      </c>
      <c r="P1331" s="4">
        <v>4.8847259999999997</v>
      </c>
      <c r="Q1331" s="4">
        <v>17.012038</v>
      </c>
      <c r="R1331" s="4">
        <v>10.392982</v>
      </c>
      <c r="S1331" s="3" t="s">
        <v>3769</v>
      </c>
      <c r="T1331" s="4">
        <v>16.95</v>
      </c>
      <c r="U1331" s="4">
        <v>2820.3425524499999</v>
      </c>
      <c r="V1331" s="10">
        <v>2304.382552</v>
      </c>
      <c r="W1331" s="4">
        <v>0</v>
      </c>
      <c r="X1331" s="4">
        <v>31.82</v>
      </c>
      <c r="Y1331" s="4">
        <v>14.15</v>
      </c>
      <c r="Z1331" s="4">
        <v>21.842784000000002</v>
      </c>
      <c r="AA1331" s="10">
        <v>33.157276995300002</v>
      </c>
      <c r="AB1331" s="10">
        <v>24.433489015700001</v>
      </c>
      <c r="AC1331" s="4">
        <v>2.4798680000000002</v>
      </c>
      <c r="AD1331" s="4">
        <v>2.2139002282801998</v>
      </c>
      <c r="AE1331" s="4">
        <v>2.3655949470656998</v>
      </c>
      <c r="AF1331" s="4">
        <v>17.012038</v>
      </c>
      <c r="AG1331" s="4">
        <v>18.183488219781701</v>
      </c>
      <c r="AH1331" s="4">
        <v>18.617496992529201</v>
      </c>
      <c r="AI1331" s="4">
        <v>4.8847259999999997</v>
      </c>
      <c r="AJ1331" s="4">
        <v>5.9788360000000003</v>
      </c>
    </row>
    <row r="1332" spans="1:36" x14ac:dyDescent="0.3">
      <c r="A1332" s="1" t="s">
        <v>2731</v>
      </c>
      <c r="B1332" s="2">
        <v>4811337</v>
      </c>
      <c r="C1332" s="3" t="s">
        <v>2940</v>
      </c>
      <c r="D1332" s="4">
        <v>2829.7175306399999</v>
      </c>
      <c r="E1332" s="3" t="s">
        <v>2920</v>
      </c>
      <c r="F1332" s="3" t="s">
        <v>2921</v>
      </c>
      <c r="G1332" s="3" t="s">
        <v>2941</v>
      </c>
      <c r="H1332" s="3" t="s">
        <v>2941</v>
      </c>
      <c r="I1332" s="3" t="s">
        <v>2942</v>
      </c>
      <c r="J1332" s="4">
        <v>60.994103000000003</v>
      </c>
      <c r="K1332" s="4">
        <v>32.739060000000002</v>
      </c>
      <c r="L1332" s="4">
        <v>-0.74446000000000001</v>
      </c>
      <c r="M1332" s="4">
        <v>1.4690270000000001</v>
      </c>
      <c r="N1332" s="4" t="s">
        <v>2924</v>
      </c>
      <c r="O1332" s="4" t="s">
        <v>2924</v>
      </c>
      <c r="P1332" s="4">
        <v>10.970148999999999</v>
      </c>
      <c r="Q1332" s="4">
        <v>168.71359200000001</v>
      </c>
      <c r="R1332" s="4" t="s">
        <v>2924</v>
      </c>
      <c r="S1332" s="3" t="s">
        <v>6469</v>
      </c>
      <c r="T1332" s="4">
        <v>57.33</v>
      </c>
      <c r="U1332" s="4">
        <v>2829.7175306399999</v>
      </c>
      <c r="V1332" s="10">
        <v>2825.4465300000002</v>
      </c>
      <c r="W1332" s="4">
        <v>0</v>
      </c>
      <c r="X1332" s="4">
        <v>61.49</v>
      </c>
      <c r="Y1332" s="4">
        <v>32.31</v>
      </c>
      <c r="Z1332" s="4" t="s">
        <v>2924</v>
      </c>
      <c r="AA1332" s="10">
        <v>135.94972729419999</v>
      </c>
      <c r="AB1332" s="10" t="s">
        <v>2924</v>
      </c>
      <c r="AC1332" s="4">
        <v>12.455461</v>
      </c>
      <c r="AD1332" s="4">
        <v>10.1937242198163</v>
      </c>
      <c r="AE1332" s="4">
        <v>11.7845393010875</v>
      </c>
      <c r="AF1332" s="4">
        <v>168.71359200000001</v>
      </c>
      <c r="AG1332" s="4">
        <v>43.664427846857102</v>
      </c>
      <c r="AH1332" s="4">
        <v>54.3331278936231</v>
      </c>
      <c r="AI1332" s="4">
        <v>10.970148999999999</v>
      </c>
      <c r="AJ1332" s="4">
        <v>11.25</v>
      </c>
    </row>
    <row r="1333" spans="1:36" x14ac:dyDescent="0.3">
      <c r="A1333" s="1" t="s">
        <v>1470</v>
      </c>
      <c r="B1333" s="2">
        <v>21999899</v>
      </c>
      <c r="C1333" s="3" t="s">
        <v>2940</v>
      </c>
      <c r="D1333" s="4">
        <v>2839.1537717000001</v>
      </c>
      <c r="E1333" s="3" t="s">
        <v>2920</v>
      </c>
      <c r="F1333" s="3" t="s">
        <v>2921</v>
      </c>
      <c r="G1333" s="3" t="s">
        <v>2941</v>
      </c>
      <c r="H1333" s="3" t="s">
        <v>2941</v>
      </c>
      <c r="I1333" s="3" t="s">
        <v>2942</v>
      </c>
      <c r="J1333" s="4">
        <v>404.193849</v>
      </c>
      <c r="K1333" s="4">
        <v>16.972973</v>
      </c>
      <c r="L1333" s="4">
        <v>16.619961</v>
      </c>
      <c r="M1333" s="4">
        <v>-4.803801</v>
      </c>
      <c r="N1333" s="4" t="s">
        <v>2924</v>
      </c>
      <c r="O1333" s="4" t="s">
        <v>2924</v>
      </c>
      <c r="P1333" s="4">
        <v>4.3152270000000001</v>
      </c>
      <c r="Q1333" s="4" t="s">
        <v>2924</v>
      </c>
      <c r="R1333" s="4" t="s">
        <v>2924</v>
      </c>
      <c r="S1333" s="3" t="s">
        <v>5211</v>
      </c>
      <c r="T1333" s="4">
        <v>54.1</v>
      </c>
      <c r="U1333" s="4">
        <v>2839.1537717000001</v>
      </c>
      <c r="V1333" s="10">
        <v>2204.5537709999999</v>
      </c>
      <c r="W1333" s="4">
        <v>0</v>
      </c>
      <c r="X1333" s="4">
        <v>71.709999999999994</v>
      </c>
      <c r="Y1333" s="4">
        <v>7.79</v>
      </c>
      <c r="Z1333" s="4" t="s">
        <v>2924</v>
      </c>
      <c r="AA1333" s="10" t="s">
        <v>2924</v>
      </c>
      <c r="AB1333" s="10" t="s">
        <v>2924</v>
      </c>
      <c r="AC1333" s="4">
        <v>168.94426899999999</v>
      </c>
      <c r="AD1333" s="4" t="s">
        <v>2924</v>
      </c>
      <c r="AE1333" s="4">
        <v>199.07115376280001</v>
      </c>
      <c r="AF1333" s="4" t="s">
        <v>2924</v>
      </c>
      <c r="AG1333" s="4" t="s">
        <v>2924</v>
      </c>
      <c r="AH1333" s="4" t="s">
        <v>2924</v>
      </c>
      <c r="AI1333" s="4">
        <v>4.3152270000000001</v>
      </c>
      <c r="AJ1333" s="4">
        <v>4.3152270000000001</v>
      </c>
    </row>
    <row r="1334" spans="1:36" x14ac:dyDescent="0.3">
      <c r="A1334" s="1" t="s">
        <v>273</v>
      </c>
      <c r="B1334" s="2">
        <v>4007807</v>
      </c>
      <c r="C1334" s="3" t="s">
        <v>2919</v>
      </c>
      <c r="D1334" s="4">
        <v>2844.8694700800002</v>
      </c>
      <c r="E1334" s="3" t="s">
        <v>2936</v>
      </c>
      <c r="F1334" s="3" t="s">
        <v>3056</v>
      </c>
      <c r="G1334" s="3" t="s">
        <v>3166</v>
      </c>
      <c r="H1334" s="3" t="s">
        <v>3212</v>
      </c>
      <c r="I1334" s="3" t="s">
        <v>3213</v>
      </c>
      <c r="J1334" s="4">
        <v>-54.326976999999999</v>
      </c>
      <c r="K1334" s="4">
        <v>-7.5693570000000001</v>
      </c>
      <c r="L1334" s="4">
        <v>-25.615583000000001</v>
      </c>
      <c r="M1334" s="4">
        <v>-2.4698000000000001E-2</v>
      </c>
      <c r="N1334" s="4">
        <v>7.3075190000000001</v>
      </c>
      <c r="O1334" s="4">
        <v>5.4291850000000004</v>
      </c>
      <c r="P1334" s="4" t="s">
        <v>2924</v>
      </c>
      <c r="Q1334" s="4">
        <v>8.9296500000000005</v>
      </c>
      <c r="R1334" s="4">
        <v>16.379511000000001</v>
      </c>
      <c r="S1334" s="3" t="s">
        <v>4018</v>
      </c>
      <c r="T1334" s="4">
        <v>80.959999999999994</v>
      </c>
      <c r="U1334" s="4">
        <v>2844.8694700800002</v>
      </c>
      <c r="V1334" s="10">
        <v>29083.869470000001</v>
      </c>
      <c r="W1334" s="4">
        <v>0</v>
      </c>
      <c r="X1334" s="4">
        <v>181.5</v>
      </c>
      <c r="Y1334" s="4">
        <v>65.73</v>
      </c>
      <c r="Z1334" s="4">
        <v>7.3075190000000001</v>
      </c>
      <c r="AA1334" s="10">
        <v>9.6763398192000007</v>
      </c>
      <c r="AB1334" s="10">
        <v>15.8370598154</v>
      </c>
      <c r="AC1334" s="4">
        <v>2.4557859999999998</v>
      </c>
      <c r="AD1334" s="4">
        <v>2.4508292770820002</v>
      </c>
      <c r="AE1334" s="4">
        <v>2.4620843838529001</v>
      </c>
      <c r="AF1334" s="4">
        <v>8.9296500000000005</v>
      </c>
      <c r="AG1334" s="4">
        <v>28.2691195224204</v>
      </c>
      <c r="AH1334" s="4">
        <v>34.977540647652901</v>
      </c>
      <c r="AI1334" s="4" t="s">
        <v>2924</v>
      </c>
      <c r="AJ1334" s="4" t="s">
        <v>2924</v>
      </c>
    </row>
    <row r="1335" spans="1:36" x14ac:dyDescent="0.3">
      <c r="A1335" s="1" t="s">
        <v>466</v>
      </c>
      <c r="B1335" s="2">
        <v>4201298</v>
      </c>
      <c r="C1335" s="3" t="s">
        <v>2919</v>
      </c>
      <c r="D1335" s="4">
        <v>2856.1604247499999</v>
      </c>
      <c r="E1335" s="3" t="s">
        <v>2930</v>
      </c>
      <c r="F1335" s="3" t="s">
        <v>2953</v>
      </c>
      <c r="G1335" s="3" t="s">
        <v>2954</v>
      </c>
      <c r="H1335" s="3" t="s">
        <v>2955</v>
      </c>
      <c r="I1335" s="3" t="s">
        <v>2971</v>
      </c>
      <c r="J1335" s="4">
        <v>21.116342</v>
      </c>
      <c r="K1335" s="4">
        <v>4.2848870000000003</v>
      </c>
      <c r="L1335" s="4">
        <v>-0.221607</v>
      </c>
      <c r="M1335" s="4">
        <v>0.839866</v>
      </c>
      <c r="N1335" s="4">
        <v>5.9478200000000001</v>
      </c>
      <c r="O1335" s="4">
        <v>26.101448999999999</v>
      </c>
      <c r="P1335" s="4">
        <v>1.132206</v>
      </c>
      <c r="Q1335" s="4" t="s">
        <v>2934</v>
      </c>
      <c r="R1335" s="4">
        <v>80.738017999999997</v>
      </c>
      <c r="S1335" s="3" t="s">
        <v>4209</v>
      </c>
      <c r="T1335" s="4">
        <v>18.010000000000002</v>
      </c>
      <c r="U1335" s="4">
        <v>2856.1604247499999</v>
      </c>
      <c r="V1335" s="10">
        <v>4039.0709740000002</v>
      </c>
      <c r="W1335" s="4">
        <v>6.8295391449194902</v>
      </c>
      <c r="X1335" s="4">
        <v>18.52</v>
      </c>
      <c r="Y1335" s="4">
        <v>14.49</v>
      </c>
      <c r="Z1335" s="4">
        <v>5.9478200000000001</v>
      </c>
      <c r="AA1335" s="10" t="s">
        <v>2934</v>
      </c>
      <c r="AB1335" s="10" t="s">
        <v>2934</v>
      </c>
      <c r="AC1335" s="4">
        <v>52.444941999999998</v>
      </c>
      <c r="AD1335" s="4" t="s">
        <v>2934</v>
      </c>
      <c r="AE1335" s="4" t="s">
        <v>2934</v>
      </c>
      <c r="AF1335" s="4" t="s">
        <v>2934</v>
      </c>
      <c r="AG1335" s="4" t="s">
        <v>2934</v>
      </c>
      <c r="AH1335" s="4" t="s">
        <v>2934</v>
      </c>
      <c r="AI1335" s="4">
        <v>1.132206</v>
      </c>
      <c r="AJ1335" s="4">
        <v>1.132206</v>
      </c>
    </row>
    <row r="1336" spans="1:36" x14ac:dyDescent="0.3">
      <c r="A1336" s="1" t="s">
        <v>2615</v>
      </c>
      <c r="B1336" s="2">
        <v>5262832</v>
      </c>
      <c r="C1336" s="3" t="s">
        <v>2919</v>
      </c>
      <c r="D1336" s="4">
        <v>2858.9029326</v>
      </c>
      <c r="E1336" s="3" t="s">
        <v>2920</v>
      </c>
      <c r="F1336" s="3" t="s">
        <v>2921</v>
      </c>
      <c r="G1336" s="3" t="s">
        <v>2941</v>
      </c>
      <c r="H1336" s="3" t="s">
        <v>2941</v>
      </c>
      <c r="I1336" s="3" t="s">
        <v>2942</v>
      </c>
      <c r="J1336" s="4">
        <v>30.670103000000001</v>
      </c>
      <c r="K1336" s="4">
        <v>3.8262559999999999</v>
      </c>
      <c r="L1336" s="4">
        <v>-0.32077800000000001</v>
      </c>
      <c r="M1336" s="4">
        <v>0.469337</v>
      </c>
      <c r="N1336" s="4" t="s">
        <v>2924</v>
      </c>
      <c r="O1336" s="4" t="s">
        <v>2924</v>
      </c>
      <c r="P1336" s="4">
        <v>5.9996260000000001</v>
      </c>
      <c r="Q1336" s="4" t="s">
        <v>2924</v>
      </c>
      <c r="R1336" s="4" t="s">
        <v>2924</v>
      </c>
      <c r="S1336" s="3" t="s">
        <v>6353</v>
      </c>
      <c r="T1336" s="4">
        <v>48.164999999999999</v>
      </c>
      <c r="U1336" s="4">
        <v>2858.9029326</v>
      </c>
      <c r="V1336" s="10">
        <v>2667.5299319999999</v>
      </c>
      <c r="W1336" s="4">
        <v>0</v>
      </c>
      <c r="X1336" s="4">
        <v>60.9</v>
      </c>
      <c r="Y1336" s="4">
        <v>27.41</v>
      </c>
      <c r="Z1336" s="4" t="s">
        <v>2924</v>
      </c>
      <c r="AA1336" s="10" t="s">
        <v>2924</v>
      </c>
      <c r="AB1336" s="10" t="s">
        <v>2924</v>
      </c>
      <c r="AC1336" s="4">
        <v>8.5231680000000001</v>
      </c>
      <c r="AD1336" s="4">
        <v>7.1490664040449001</v>
      </c>
      <c r="AE1336" s="4">
        <v>7.1490664040449001</v>
      </c>
      <c r="AF1336" s="4" t="s">
        <v>2924</v>
      </c>
      <c r="AG1336" s="4" t="s">
        <v>2924</v>
      </c>
      <c r="AH1336" s="4" t="s">
        <v>2924</v>
      </c>
      <c r="AI1336" s="4">
        <v>5.9996260000000001</v>
      </c>
      <c r="AJ1336" s="4">
        <v>7.6150200000000003</v>
      </c>
    </row>
    <row r="1337" spans="1:36" x14ac:dyDescent="0.3">
      <c r="A1337" s="1" t="s">
        <v>579</v>
      </c>
      <c r="B1337" s="2">
        <v>4988767</v>
      </c>
      <c r="C1337" s="3" t="s">
        <v>2956</v>
      </c>
      <c r="D1337" s="4">
        <v>2861.25310326</v>
      </c>
      <c r="E1337" s="3" t="s">
        <v>2945</v>
      </c>
      <c r="F1337" s="3" t="s">
        <v>2946</v>
      </c>
      <c r="G1337" s="3" t="s">
        <v>2947</v>
      </c>
      <c r="H1337" s="3" t="s">
        <v>2989</v>
      </c>
      <c r="I1337" s="3" t="s">
        <v>2949</v>
      </c>
      <c r="J1337" s="4">
        <v>-11.332729</v>
      </c>
      <c r="K1337" s="4">
        <v>-3.4550839999999998</v>
      </c>
      <c r="L1337" s="4">
        <v>-29.437228999999999</v>
      </c>
      <c r="M1337" s="4">
        <v>-12.208259</v>
      </c>
      <c r="N1337" s="4" t="s">
        <v>2924</v>
      </c>
      <c r="O1337" s="4" t="s">
        <v>2924</v>
      </c>
      <c r="P1337" s="4">
        <v>1.504615</v>
      </c>
      <c r="Q1337" s="4">
        <v>13.424816999999999</v>
      </c>
      <c r="R1337" s="4" t="s">
        <v>2924</v>
      </c>
      <c r="S1337" s="3" t="s">
        <v>4322</v>
      </c>
      <c r="T1337" s="4">
        <v>9.7799999999999994</v>
      </c>
      <c r="U1337" s="4">
        <v>2861.25310326</v>
      </c>
      <c r="V1337" s="10">
        <v>2806.7801030000001</v>
      </c>
      <c r="W1337" s="4">
        <v>0</v>
      </c>
      <c r="X1337" s="4">
        <v>24.72</v>
      </c>
      <c r="Y1337" s="4">
        <v>6.41</v>
      </c>
      <c r="Z1337" s="4" t="s">
        <v>2924</v>
      </c>
      <c r="AA1337" s="10">
        <v>4.8599654137000003</v>
      </c>
      <c r="AB1337" s="10">
        <v>4.8599654137000003</v>
      </c>
      <c r="AC1337" s="4">
        <v>7.4063780000000001</v>
      </c>
      <c r="AD1337" s="4">
        <v>3.7681511920031001</v>
      </c>
      <c r="AE1337" s="4">
        <v>3.7681511920031001</v>
      </c>
      <c r="AF1337" s="4">
        <v>13.424816999999999</v>
      </c>
      <c r="AG1337" s="4">
        <v>7.2681494965473004</v>
      </c>
      <c r="AH1337" s="4">
        <v>7.2681494965473004</v>
      </c>
      <c r="AI1337" s="4">
        <v>1.504615</v>
      </c>
      <c r="AJ1337" s="4">
        <v>1.5141659999999999</v>
      </c>
    </row>
    <row r="1338" spans="1:36" x14ac:dyDescent="0.3">
      <c r="A1338" s="1" t="s">
        <v>419</v>
      </c>
      <c r="B1338" s="2">
        <v>6588911</v>
      </c>
      <c r="C1338" s="3" t="s">
        <v>2919</v>
      </c>
      <c r="D1338" s="4">
        <v>2862.0620314399998</v>
      </c>
      <c r="E1338" s="3" t="s">
        <v>2930</v>
      </c>
      <c r="F1338" s="3" t="s">
        <v>2957</v>
      </c>
      <c r="G1338" s="3" t="s">
        <v>2957</v>
      </c>
      <c r="H1338" s="3" t="s">
        <v>3042</v>
      </c>
      <c r="I1338" s="3" t="s">
        <v>3043</v>
      </c>
      <c r="J1338" s="4">
        <v>-8.8813300000000002</v>
      </c>
      <c r="K1338" s="4">
        <v>8.0439170000000004</v>
      </c>
      <c r="L1338" s="4">
        <v>-7.8540029999999996</v>
      </c>
      <c r="M1338" s="4">
        <v>0.479267</v>
      </c>
      <c r="N1338" s="4" t="s">
        <v>2924</v>
      </c>
      <c r="O1338" s="4" t="s">
        <v>2924</v>
      </c>
      <c r="P1338" s="4">
        <v>0.52224000000000004</v>
      </c>
      <c r="Q1338" s="4" t="s">
        <v>2934</v>
      </c>
      <c r="R1338" s="4">
        <v>4.2815700000000003</v>
      </c>
      <c r="S1338" s="3" t="s">
        <v>4162</v>
      </c>
      <c r="T1338" s="4">
        <v>48.22</v>
      </c>
      <c r="U1338" s="4">
        <v>2862.0620314399998</v>
      </c>
      <c r="V1338" s="10">
        <v>5802.0620310000004</v>
      </c>
      <c r="W1338" s="4">
        <v>0</v>
      </c>
      <c r="X1338" s="4">
        <v>54.73</v>
      </c>
      <c r="Y1338" s="4">
        <v>40</v>
      </c>
      <c r="Z1338" s="4" t="s">
        <v>2924</v>
      </c>
      <c r="AA1338" s="10">
        <v>2.4641517532999999</v>
      </c>
      <c r="AB1338" s="10">
        <v>2.5062865066</v>
      </c>
      <c r="AC1338" s="4">
        <v>1.19384</v>
      </c>
      <c r="AD1338" s="4">
        <v>0.6378696164248</v>
      </c>
      <c r="AE1338" s="4">
        <v>0.6684127133144</v>
      </c>
      <c r="AF1338" s="4" t="s">
        <v>2934</v>
      </c>
      <c r="AG1338" s="4" t="s">
        <v>2934</v>
      </c>
      <c r="AH1338" s="4" t="s">
        <v>2934</v>
      </c>
      <c r="AI1338" s="4">
        <v>0.52224000000000004</v>
      </c>
      <c r="AJ1338" s="4">
        <v>0.52224000000000004</v>
      </c>
    </row>
    <row r="1339" spans="1:36" x14ac:dyDescent="0.3">
      <c r="A1339" s="1" t="s">
        <v>1958</v>
      </c>
      <c r="B1339" s="2">
        <v>4293959</v>
      </c>
      <c r="C1339" s="3" t="s">
        <v>2919</v>
      </c>
      <c r="D1339" s="4">
        <v>2863.3868411499998</v>
      </c>
      <c r="E1339" s="3" t="s">
        <v>2945</v>
      </c>
      <c r="F1339" s="3" t="s">
        <v>3021</v>
      </c>
      <c r="G1339" s="3" t="s">
        <v>3027</v>
      </c>
      <c r="H1339" s="3" t="s">
        <v>3028</v>
      </c>
      <c r="I1339" s="3" t="s">
        <v>3181</v>
      </c>
      <c r="J1339" s="4">
        <v>32.777993000000002</v>
      </c>
      <c r="K1339" s="4">
        <v>17.855422999999998</v>
      </c>
      <c r="L1339" s="4">
        <v>-1.8107850000000001</v>
      </c>
      <c r="M1339" s="4">
        <v>-2.1248640000000001</v>
      </c>
      <c r="N1339" s="4">
        <v>22.302485999999998</v>
      </c>
      <c r="O1339" s="4" t="s">
        <v>2924</v>
      </c>
      <c r="P1339" s="4">
        <v>3.6407099999999999</v>
      </c>
      <c r="Q1339" s="4">
        <v>13.896698000000001</v>
      </c>
      <c r="R1339" s="4" t="s">
        <v>2924</v>
      </c>
      <c r="S1339" s="3" t="s">
        <v>5698</v>
      </c>
      <c r="T1339" s="4">
        <v>171.35</v>
      </c>
      <c r="U1339" s="4">
        <v>2863.3868411499998</v>
      </c>
      <c r="V1339" s="10">
        <v>3543.4218409999999</v>
      </c>
      <c r="W1339" s="4">
        <v>0</v>
      </c>
      <c r="X1339" s="4">
        <v>189.13</v>
      </c>
      <c r="Y1339" s="5">
        <v>120.42</v>
      </c>
      <c r="Z1339" s="4">
        <v>22.302485999999998</v>
      </c>
      <c r="AA1339" s="10">
        <v>18.4777802939</v>
      </c>
      <c r="AB1339" s="10">
        <v>18.709742933400001</v>
      </c>
      <c r="AC1339" s="4">
        <v>2.2097289999999998</v>
      </c>
      <c r="AD1339" s="4">
        <v>2.0731243331015001</v>
      </c>
      <c r="AE1339" s="4">
        <v>2.1053719517034999</v>
      </c>
      <c r="AF1339" s="4">
        <v>13.896698000000001</v>
      </c>
      <c r="AG1339" s="4">
        <v>12.5344385095026</v>
      </c>
      <c r="AH1339" s="4">
        <v>12.599652581851499</v>
      </c>
      <c r="AI1339" s="4">
        <v>3.6407099999999999</v>
      </c>
      <c r="AJ1339" s="4">
        <v>12.907721</v>
      </c>
    </row>
    <row r="1340" spans="1:36" x14ac:dyDescent="0.3">
      <c r="A1340" s="1" t="s">
        <v>1593</v>
      </c>
      <c r="B1340" s="2">
        <v>28960766</v>
      </c>
      <c r="C1340" s="3" t="s">
        <v>2919</v>
      </c>
      <c r="D1340" s="4">
        <v>2865.97431904</v>
      </c>
      <c r="E1340" s="3" t="s">
        <v>2920</v>
      </c>
      <c r="F1340" s="3" t="s">
        <v>2960</v>
      </c>
      <c r="G1340" s="3" t="s">
        <v>2973</v>
      </c>
      <c r="H1340" s="3" t="s">
        <v>3004</v>
      </c>
      <c r="I1340" s="3" t="s">
        <v>3556</v>
      </c>
      <c r="J1340" s="4">
        <v>-4.3422729999999996</v>
      </c>
      <c r="K1340" s="4">
        <v>7.9250720000000001</v>
      </c>
      <c r="L1340" s="4">
        <v>-0.26631199999999999</v>
      </c>
      <c r="M1340" s="4">
        <v>2.743484</v>
      </c>
      <c r="N1340" s="4" t="s">
        <v>2924</v>
      </c>
      <c r="O1340" s="4">
        <v>80.537633999999997</v>
      </c>
      <c r="P1340" s="4">
        <v>1.994143</v>
      </c>
      <c r="Q1340" s="4">
        <v>40.513925999999998</v>
      </c>
      <c r="R1340" s="4">
        <v>29.918326</v>
      </c>
      <c r="S1340" s="3" t="s">
        <v>5334</v>
      </c>
      <c r="T1340" s="5">
        <v>7.49</v>
      </c>
      <c r="U1340" s="4">
        <v>2865.97431904</v>
      </c>
      <c r="V1340" s="10">
        <v>3251.9313189999998</v>
      </c>
      <c r="W1340" s="4">
        <v>0</v>
      </c>
      <c r="X1340" s="5">
        <v>9.1999999999999993</v>
      </c>
      <c r="Y1340" s="4">
        <v>4.6399999999999997</v>
      </c>
      <c r="Z1340" s="4" t="s">
        <v>2924</v>
      </c>
      <c r="AA1340" s="10" t="s">
        <v>2924</v>
      </c>
      <c r="AB1340" s="10" t="s">
        <v>2924</v>
      </c>
      <c r="AC1340" s="5">
        <v>2.696253</v>
      </c>
      <c r="AD1340" s="4">
        <v>2.4146867430971999</v>
      </c>
      <c r="AE1340" s="4">
        <v>2.6289503908120002</v>
      </c>
      <c r="AF1340" s="4">
        <v>40.513925999999998</v>
      </c>
      <c r="AG1340" s="4">
        <v>29.7527261922842</v>
      </c>
      <c r="AH1340" s="4">
        <v>29.3864608058838</v>
      </c>
      <c r="AI1340" s="4">
        <v>1.994143</v>
      </c>
      <c r="AJ1340" s="4" t="s">
        <v>2924</v>
      </c>
    </row>
    <row r="1341" spans="1:36" x14ac:dyDescent="0.3">
      <c r="A1341" s="1" t="s">
        <v>23</v>
      </c>
      <c r="B1341" s="2">
        <v>103085</v>
      </c>
      <c r="C1341" s="3" t="s">
        <v>2935</v>
      </c>
      <c r="D1341" s="4">
        <v>2870.52119494</v>
      </c>
      <c r="E1341" s="3" t="s">
        <v>2976</v>
      </c>
      <c r="F1341" s="3" t="s">
        <v>2977</v>
      </c>
      <c r="G1341" s="3" t="s">
        <v>2978</v>
      </c>
      <c r="H1341" s="3" t="s">
        <v>2978</v>
      </c>
      <c r="I1341" s="3" t="s">
        <v>2979</v>
      </c>
      <c r="J1341" s="4">
        <v>41.200705999999997</v>
      </c>
      <c r="K1341" s="4">
        <v>3.5837650000000001</v>
      </c>
      <c r="L1341" s="4">
        <v>-8.0138040000000004</v>
      </c>
      <c r="M1341" s="4">
        <v>0.41858499999999998</v>
      </c>
      <c r="N1341" s="4">
        <v>266.555555555556</v>
      </c>
      <c r="O1341" s="4">
        <v>17.147963000000001</v>
      </c>
      <c r="P1341" s="4">
        <v>1.4181839999999999</v>
      </c>
      <c r="Q1341" s="4">
        <v>22.607915999999999</v>
      </c>
      <c r="R1341" s="4">
        <v>40.340477999999997</v>
      </c>
      <c r="S1341" s="3" t="s">
        <v>3770</v>
      </c>
      <c r="T1341" s="4">
        <v>23.99</v>
      </c>
      <c r="U1341" s="4">
        <v>2870.52119494</v>
      </c>
      <c r="V1341" s="10">
        <v>4945.0971939999999</v>
      </c>
      <c r="W1341" s="4">
        <v>3.1679866611088001</v>
      </c>
      <c r="X1341" s="4">
        <v>26.29</v>
      </c>
      <c r="Y1341" s="4">
        <v>16.094999999999999</v>
      </c>
      <c r="Z1341" s="5">
        <v>230.67307700000001</v>
      </c>
      <c r="AA1341" s="10">
        <v>60.841998478299999</v>
      </c>
      <c r="AB1341" s="10">
        <v>115.659049272</v>
      </c>
      <c r="AC1341" s="4">
        <v>13.459892</v>
      </c>
      <c r="AD1341" s="4">
        <v>14.343564083725299</v>
      </c>
      <c r="AE1341" s="4">
        <v>15.938432235727101</v>
      </c>
      <c r="AF1341" s="4">
        <v>22.607915999999999</v>
      </c>
      <c r="AG1341" s="4">
        <v>22.5031942713318</v>
      </c>
      <c r="AH1341" s="4">
        <v>26.972913639773399</v>
      </c>
      <c r="AI1341" s="4">
        <v>1.4181839999999999</v>
      </c>
      <c r="AJ1341" s="4">
        <v>1.4826950000000001</v>
      </c>
    </row>
    <row r="1342" spans="1:36" x14ac:dyDescent="0.3">
      <c r="A1342" s="1" t="s">
        <v>301</v>
      </c>
      <c r="B1342" s="2">
        <v>4235397</v>
      </c>
      <c r="C1342" s="3" t="s">
        <v>2935</v>
      </c>
      <c r="D1342" s="4">
        <v>2871.1095509199999</v>
      </c>
      <c r="E1342" s="3" t="s">
        <v>2930</v>
      </c>
      <c r="F1342" s="3" t="s">
        <v>2931</v>
      </c>
      <c r="G1342" s="3" t="s">
        <v>2931</v>
      </c>
      <c r="H1342" s="3" t="s">
        <v>2932</v>
      </c>
      <c r="I1342" s="3" t="s">
        <v>2933</v>
      </c>
      <c r="J1342" s="4">
        <v>18.439716000000001</v>
      </c>
      <c r="K1342" s="4">
        <v>8.0146230000000003</v>
      </c>
      <c r="L1342" s="4">
        <v>-9.3248350000000002</v>
      </c>
      <c r="M1342" s="4">
        <v>0.81364800000000004</v>
      </c>
      <c r="N1342" s="4">
        <v>15.741803278688501</v>
      </c>
      <c r="O1342" s="4">
        <v>9.0461609999999997</v>
      </c>
      <c r="P1342" s="4">
        <v>1.0225489999999999</v>
      </c>
      <c r="Q1342" s="4" t="s">
        <v>2934</v>
      </c>
      <c r="R1342" s="4" t="s">
        <v>2934</v>
      </c>
      <c r="S1342" s="3" t="s">
        <v>4046</v>
      </c>
      <c r="T1342" s="4">
        <v>38.409999999999997</v>
      </c>
      <c r="U1342" s="4">
        <v>2871.1095509199999</v>
      </c>
      <c r="V1342" s="10" t="s">
        <v>2934</v>
      </c>
      <c r="W1342" s="4">
        <v>3.0200468627961499</v>
      </c>
      <c r="X1342" s="4">
        <v>44.45</v>
      </c>
      <c r="Y1342" s="4">
        <v>24.34</v>
      </c>
      <c r="Z1342" s="4">
        <v>15.716039</v>
      </c>
      <c r="AA1342" s="10">
        <v>12.6203384261</v>
      </c>
      <c r="AB1342" s="10">
        <v>13.189250811999999</v>
      </c>
      <c r="AC1342" s="4" t="s">
        <v>2934</v>
      </c>
      <c r="AD1342" s="4" t="s">
        <v>2934</v>
      </c>
      <c r="AE1342" s="4" t="s">
        <v>2934</v>
      </c>
      <c r="AF1342" s="4" t="s">
        <v>2934</v>
      </c>
      <c r="AG1342" s="4" t="s">
        <v>2934</v>
      </c>
      <c r="AH1342" s="4" t="s">
        <v>2934</v>
      </c>
      <c r="AI1342" s="4">
        <v>1.0225489999999999</v>
      </c>
      <c r="AJ1342" s="4">
        <v>1.0516369999999999</v>
      </c>
    </row>
    <row r="1343" spans="1:36" x14ac:dyDescent="0.3">
      <c r="A1343" s="1" t="s">
        <v>1320</v>
      </c>
      <c r="B1343" s="2">
        <v>4099023</v>
      </c>
      <c r="C1343" s="3" t="s">
        <v>2935</v>
      </c>
      <c r="D1343" s="4">
        <v>2871.7765789800001</v>
      </c>
      <c r="E1343" s="3" t="s">
        <v>2936</v>
      </c>
      <c r="F1343" s="3" t="s">
        <v>2966</v>
      </c>
      <c r="G1343" s="3" t="s">
        <v>3082</v>
      </c>
      <c r="H1343" s="3" t="s">
        <v>3083</v>
      </c>
      <c r="I1343" s="3" t="s">
        <v>3519</v>
      </c>
      <c r="J1343" s="4">
        <v>-34.465108000000001</v>
      </c>
      <c r="K1343" s="4">
        <v>-11.670691</v>
      </c>
      <c r="L1343" s="4">
        <v>-2.0777570000000001</v>
      </c>
      <c r="M1343" s="4">
        <v>0.93286000000000002</v>
      </c>
      <c r="N1343" s="4">
        <v>24.325521999999999</v>
      </c>
      <c r="O1343" s="4" t="s">
        <v>2924</v>
      </c>
      <c r="P1343" s="4">
        <v>22.972487999999998</v>
      </c>
      <c r="Q1343" s="4">
        <v>13.789685</v>
      </c>
      <c r="R1343" s="4" t="s">
        <v>2924</v>
      </c>
      <c r="S1343" s="3" t="s">
        <v>5062</v>
      </c>
      <c r="T1343" s="4">
        <v>76.819999999999993</v>
      </c>
      <c r="U1343" s="4">
        <v>2871.7765789800001</v>
      </c>
      <c r="V1343" s="10">
        <v>2820.776578</v>
      </c>
      <c r="W1343" s="4">
        <v>3.1241864097891199</v>
      </c>
      <c r="X1343" s="4">
        <v>119.02</v>
      </c>
      <c r="Y1343" s="4">
        <v>71.69</v>
      </c>
      <c r="Z1343" s="4">
        <v>24.325521999999999</v>
      </c>
      <c r="AA1343" s="10">
        <v>23.2929047907</v>
      </c>
      <c r="AB1343" s="10">
        <v>21.737408036200002</v>
      </c>
      <c r="AC1343" s="4">
        <v>0.43079299999999998</v>
      </c>
      <c r="AD1343" s="4">
        <v>0.4172506991796</v>
      </c>
      <c r="AE1343" s="4">
        <v>0.42967412158270002</v>
      </c>
      <c r="AF1343" s="4">
        <v>13.789685</v>
      </c>
      <c r="AG1343" s="4">
        <v>10.9580553252753</v>
      </c>
      <c r="AH1343" s="4">
        <v>10.563825965813701</v>
      </c>
      <c r="AI1343" s="4">
        <v>22.972487999999998</v>
      </c>
      <c r="AJ1343" s="4">
        <v>25.640854000000001</v>
      </c>
    </row>
    <row r="1344" spans="1:36" x14ac:dyDescent="0.3">
      <c r="A1344" s="1" t="s">
        <v>1794</v>
      </c>
      <c r="B1344" s="2">
        <v>4579197</v>
      </c>
      <c r="C1344" s="3" t="s">
        <v>2935</v>
      </c>
      <c r="D1344" s="4">
        <v>2872.8430608799999</v>
      </c>
      <c r="E1344" s="3" t="s">
        <v>2976</v>
      </c>
      <c r="F1344" s="3" t="s">
        <v>2977</v>
      </c>
      <c r="G1344" s="3" t="s">
        <v>3133</v>
      </c>
      <c r="H1344" s="3" t="s">
        <v>3384</v>
      </c>
      <c r="I1344" s="3" t="s">
        <v>2979</v>
      </c>
      <c r="J1344" s="4">
        <v>-9.1150230000000008</v>
      </c>
      <c r="K1344" s="4">
        <v>-20.569019999999998</v>
      </c>
      <c r="L1344" s="4">
        <v>-16.945791</v>
      </c>
      <c r="M1344" s="4">
        <v>-0.39640599999999998</v>
      </c>
      <c r="N1344" s="4">
        <v>22.0409356725146</v>
      </c>
      <c r="O1344" s="4">
        <v>8.8474179999999993</v>
      </c>
      <c r="P1344" s="4">
        <v>4.4451000000000001</v>
      </c>
      <c r="Q1344" s="4">
        <v>14.862556</v>
      </c>
      <c r="R1344" s="4">
        <v>20.391023000000001</v>
      </c>
      <c r="S1344" s="3" t="s">
        <v>5535</v>
      </c>
      <c r="T1344" s="4">
        <v>37.69</v>
      </c>
      <c r="U1344" s="4">
        <v>2872.8430608799999</v>
      </c>
      <c r="V1344" s="10">
        <v>7404.2430599999998</v>
      </c>
      <c r="W1344" s="4">
        <v>6.0493499602016403</v>
      </c>
      <c r="X1344" s="4">
        <v>49.44</v>
      </c>
      <c r="Y1344" s="4">
        <v>34.5</v>
      </c>
      <c r="Z1344" s="4">
        <v>20.629446999999999</v>
      </c>
      <c r="AA1344" s="10">
        <v>65.742194313599995</v>
      </c>
      <c r="AB1344" s="10">
        <v>38.328943487899998</v>
      </c>
      <c r="AC1344" s="4">
        <v>9.4091190000000005</v>
      </c>
      <c r="AD1344" s="4">
        <v>9.7154914356502999</v>
      </c>
      <c r="AE1344" s="4">
        <v>9.9349529637551992</v>
      </c>
      <c r="AF1344" s="4">
        <v>14.862556</v>
      </c>
      <c r="AG1344" s="4">
        <v>15.0809107071969</v>
      </c>
      <c r="AH1344" s="4">
        <v>15.126589215242999</v>
      </c>
      <c r="AI1344" s="4">
        <v>4.4451000000000001</v>
      </c>
      <c r="AJ1344" s="4">
        <v>5.8543029999999998</v>
      </c>
    </row>
    <row r="1345" spans="1:36" x14ac:dyDescent="0.3">
      <c r="A1345" s="1" t="s">
        <v>143</v>
      </c>
      <c r="B1345" s="2">
        <v>4811744</v>
      </c>
      <c r="C1345" s="3" t="s">
        <v>2940</v>
      </c>
      <c r="D1345" s="4">
        <v>2877.49959399</v>
      </c>
      <c r="E1345" s="3" t="s">
        <v>2920</v>
      </c>
      <c r="F1345" s="3" t="s">
        <v>2921</v>
      </c>
      <c r="G1345" s="3" t="s">
        <v>2941</v>
      </c>
      <c r="H1345" s="3" t="s">
        <v>2941</v>
      </c>
      <c r="I1345" s="3" t="s">
        <v>2942</v>
      </c>
      <c r="J1345" s="4">
        <v>-32.135306999999997</v>
      </c>
      <c r="K1345" s="4">
        <v>-10.084034000000001</v>
      </c>
      <c r="L1345" s="4">
        <v>-3.313253</v>
      </c>
      <c r="M1345" s="4">
        <v>-1.734694</v>
      </c>
      <c r="N1345" s="4" t="s">
        <v>2924</v>
      </c>
      <c r="O1345" s="4" t="s">
        <v>2924</v>
      </c>
      <c r="P1345" s="4">
        <v>16.076795000000001</v>
      </c>
      <c r="Q1345" s="4">
        <v>88.378799999999998</v>
      </c>
      <c r="R1345" s="4">
        <v>164.98214400000001</v>
      </c>
      <c r="S1345" s="3" t="s">
        <v>3890</v>
      </c>
      <c r="T1345" s="4">
        <v>9.6300000000000008</v>
      </c>
      <c r="U1345" s="4">
        <v>2877.49959399</v>
      </c>
      <c r="V1345" s="10">
        <v>3072.4005929999998</v>
      </c>
      <c r="W1345" s="4">
        <v>0</v>
      </c>
      <c r="X1345" s="4">
        <v>14.53</v>
      </c>
      <c r="Y1345" s="5">
        <v>9.02</v>
      </c>
      <c r="Z1345" s="4" t="s">
        <v>2924</v>
      </c>
      <c r="AA1345" s="10">
        <v>89.581395348800001</v>
      </c>
      <c r="AB1345" s="10" t="s">
        <v>2924</v>
      </c>
      <c r="AC1345" s="4">
        <v>6.223579</v>
      </c>
      <c r="AD1345" s="4">
        <v>5.0375753680909998</v>
      </c>
      <c r="AE1345" s="4">
        <v>5.8413008618616997</v>
      </c>
      <c r="AF1345" s="4">
        <v>88.378799999999998</v>
      </c>
      <c r="AG1345" s="4">
        <v>32.706337016574601</v>
      </c>
      <c r="AH1345" s="4">
        <v>92.082771168183797</v>
      </c>
      <c r="AI1345" s="4">
        <v>16.076795000000001</v>
      </c>
      <c r="AJ1345" s="4" t="s">
        <v>2924</v>
      </c>
    </row>
    <row r="1346" spans="1:36" x14ac:dyDescent="0.3">
      <c r="A1346" s="1" t="s">
        <v>2883</v>
      </c>
      <c r="B1346" s="2">
        <v>5283285</v>
      </c>
      <c r="C1346" s="3" t="s">
        <v>2940</v>
      </c>
      <c r="D1346" s="4">
        <v>2877.5296679399999</v>
      </c>
      <c r="E1346" s="3" t="s">
        <v>2920</v>
      </c>
      <c r="F1346" s="3" t="s">
        <v>2921</v>
      </c>
      <c r="G1346" s="3" t="s">
        <v>2941</v>
      </c>
      <c r="H1346" s="3" t="s">
        <v>2941</v>
      </c>
      <c r="I1346" s="3" t="s">
        <v>3048</v>
      </c>
      <c r="J1346" s="4">
        <v>-2.634468</v>
      </c>
      <c r="K1346" s="4">
        <v>12.611088000000001</v>
      </c>
      <c r="L1346" s="4">
        <v>-5.4034839999999997</v>
      </c>
      <c r="M1346" s="4">
        <v>-0.41167700000000002</v>
      </c>
      <c r="N1346" s="4" t="s">
        <v>2924</v>
      </c>
      <c r="O1346" s="4" t="s">
        <v>2924</v>
      </c>
      <c r="P1346" s="4">
        <v>3.9230429999999998</v>
      </c>
      <c r="Q1346" s="4" t="s">
        <v>2924</v>
      </c>
      <c r="R1346" s="4" t="s">
        <v>2924</v>
      </c>
      <c r="S1346" s="3" t="s">
        <v>6621</v>
      </c>
      <c r="T1346" s="4">
        <v>26.61</v>
      </c>
      <c r="U1346" s="4">
        <v>2877.5296679399999</v>
      </c>
      <c r="V1346" s="10">
        <v>2387.135667</v>
      </c>
      <c r="W1346" s="4">
        <v>0</v>
      </c>
      <c r="X1346" s="4">
        <v>36.6</v>
      </c>
      <c r="Y1346" s="4">
        <v>13.48</v>
      </c>
      <c r="Z1346" s="4" t="s">
        <v>2924</v>
      </c>
      <c r="AA1346" s="10" t="s">
        <v>2924</v>
      </c>
      <c r="AB1346" s="10" t="s">
        <v>2924</v>
      </c>
      <c r="AC1346" s="4">
        <v>6.7101870000000003</v>
      </c>
      <c r="AD1346" s="4">
        <v>5.1842816540285002</v>
      </c>
      <c r="AE1346" s="4">
        <v>6.0673506963737998</v>
      </c>
      <c r="AF1346" s="4" t="s">
        <v>2924</v>
      </c>
      <c r="AG1346" s="4" t="s">
        <v>2924</v>
      </c>
      <c r="AH1346" s="4" t="s">
        <v>2924</v>
      </c>
      <c r="AI1346" s="4">
        <v>3.9230429999999998</v>
      </c>
      <c r="AJ1346" s="4">
        <v>4.273326</v>
      </c>
    </row>
    <row r="1347" spans="1:36" x14ac:dyDescent="0.3">
      <c r="A1347" s="1" t="s">
        <v>1651</v>
      </c>
      <c r="B1347" s="2">
        <v>4996089</v>
      </c>
      <c r="C1347" s="3" t="s">
        <v>2935</v>
      </c>
      <c r="D1347" s="4">
        <v>2880.0952336800001</v>
      </c>
      <c r="E1347" s="3" t="s">
        <v>3102</v>
      </c>
      <c r="F1347" s="3" t="s">
        <v>3103</v>
      </c>
      <c r="G1347" s="3" t="s">
        <v>3196</v>
      </c>
      <c r="H1347" s="3" t="s">
        <v>3197</v>
      </c>
      <c r="I1347" s="3" t="s">
        <v>3198</v>
      </c>
      <c r="J1347" s="4">
        <v>-16.535819</v>
      </c>
      <c r="K1347" s="4">
        <v>3.2160190000000002</v>
      </c>
      <c r="L1347" s="4">
        <v>-0.11744</v>
      </c>
      <c r="M1347" s="4">
        <v>-0.81632700000000002</v>
      </c>
      <c r="N1347" s="4" t="s">
        <v>2924</v>
      </c>
      <c r="O1347" s="4" t="s">
        <v>2924</v>
      </c>
      <c r="P1347" s="4">
        <v>14.504184</v>
      </c>
      <c r="Q1347" s="4">
        <v>18.139794999999999</v>
      </c>
      <c r="R1347" s="4">
        <v>63.760908000000001</v>
      </c>
      <c r="S1347" s="3" t="s">
        <v>5392</v>
      </c>
      <c r="T1347" s="4">
        <v>17.010000000000002</v>
      </c>
      <c r="U1347" s="4">
        <v>2880.0952336800001</v>
      </c>
      <c r="V1347" s="10">
        <v>3648.2844829999999</v>
      </c>
      <c r="W1347" s="4">
        <v>0</v>
      </c>
      <c r="X1347" s="4">
        <v>22</v>
      </c>
      <c r="Y1347" s="4">
        <v>13.5</v>
      </c>
      <c r="Z1347" s="4" t="s">
        <v>2924</v>
      </c>
      <c r="AA1347" s="10" t="s">
        <v>2924</v>
      </c>
      <c r="AB1347" s="10" t="s">
        <v>2924</v>
      </c>
      <c r="AC1347" s="4">
        <v>4.2023840000000003</v>
      </c>
      <c r="AD1347" s="4">
        <v>4.2649039465617999</v>
      </c>
      <c r="AE1347" s="4">
        <v>4.3456140815125996</v>
      </c>
      <c r="AF1347" s="4">
        <v>18.139794999999999</v>
      </c>
      <c r="AG1347" s="4">
        <v>16.2242892652149</v>
      </c>
      <c r="AH1347" s="4">
        <v>17.865367947561602</v>
      </c>
      <c r="AI1347" s="4">
        <v>14.504184</v>
      </c>
      <c r="AJ1347" s="4" t="s">
        <v>2924</v>
      </c>
    </row>
    <row r="1348" spans="1:36" x14ac:dyDescent="0.3">
      <c r="A1348" s="1" t="s">
        <v>1704</v>
      </c>
      <c r="B1348" s="2">
        <v>4812191</v>
      </c>
      <c r="C1348" s="3" t="s">
        <v>2940</v>
      </c>
      <c r="D1348" s="4">
        <v>2880.26705967</v>
      </c>
      <c r="E1348" s="3" t="s">
        <v>2920</v>
      </c>
      <c r="F1348" s="3" t="s">
        <v>2921</v>
      </c>
      <c r="G1348" s="3" t="s">
        <v>2941</v>
      </c>
      <c r="H1348" s="3" t="s">
        <v>2941</v>
      </c>
      <c r="I1348" s="3" t="s">
        <v>2942</v>
      </c>
      <c r="J1348" s="4">
        <v>52.981817999999997</v>
      </c>
      <c r="K1348" s="4">
        <v>-11.876833</v>
      </c>
      <c r="L1348" s="4">
        <v>-6.4487439999999996</v>
      </c>
      <c r="M1348" s="4">
        <v>0.52568700000000002</v>
      </c>
      <c r="N1348" s="4" t="s">
        <v>2924</v>
      </c>
      <c r="O1348" s="4" t="s">
        <v>2924</v>
      </c>
      <c r="P1348" s="4">
        <v>4.0932089999999999</v>
      </c>
      <c r="Q1348" s="4" t="s">
        <v>2924</v>
      </c>
      <c r="R1348" s="4" t="s">
        <v>2924</v>
      </c>
      <c r="S1348" s="3" t="s">
        <v>5445</v>
      </c>
      <c r="T1348" s="4">
        <v>42.07</v>
      </c>
      <c r="U1348" s="4">
        <v>2880.26705967</v>
      </c>
      <c r="V1348" s="10">
        <v>2108.4250590000001</v>
      </c>
      <c r="W1348" s="4">
        <v>0</v>
      </c>
      <c r="X1348" s="4">
        <v>61.61</v>
      </c>
      <c r="Y1348" s="4">
        <v>27.11</v>
      </c>
      <c r="Z1348" s="4" t="s">
        <v>2924</v>
      </c>
      <c r="AA1348" s="10" t="s">
        <v>2924</v>
      </c>
      <c r="AB1348" s="10" t="s">
        <v>2924</v>
      </c>
      <c r="AC1348" s="4">
        <v>58.678198999999999</v>
      </c>
      <c r="AD1348" s="4">
        <v>53.073783840931597</v>
      </c>
      <c r="AE1348" s="4">
        <v>58.3843278820897</v>
      </c>
      <c r="AF1348" s="4" t="s">
        <v>2924</v>
      </c>
      <c r="AG1348" s="4" t="s">
        <v>2924</v>
      </c>
      <c r="AH1348" s="4" t="s">
        <v>2924</v>
      </c>
      <c r="AI1348" s="4">
        <v>4.0932089999999999</v>
      </c>
      <c r="AJ1348" s="4">
        <v>4.1043900000000004</v>
      </c>
    </row>
    <row r="1349" spans="1:36" x14ac:dyDescent="0.3">
      <c r="A1349" s="1" t="s">
        <v>637</v>
      </c>
      <c r="B1349" s="2">
        <v>4149372</v>
      </c>
      <c r="C1349" s="3" t="s">
        <v>2919</v>
      </c>
      <c r="D1349" s="4">
        <v>2880.5452055599999</v>
      </c>
      <c r="E1349" s="3" t="s">
        <v>2936</v>
      </c>
      <c r="F1349" s="3" t="s">
        <v>2966</v>
      </c>
      <c r="G1349" s="3" t="s">
        <v>3082</v>
      </c>
      <c r="H1349" s="3" t="s">
        <v>3275</v>
      </c>
      <c r="I1349" s="3" t="s">
        <v>3063</v>
      </c>
      <c r="J1349" s="4">
        <v>-54.750025999999998</v>
      </c>
      <c r="K1349" s="4">
        <v>-13.809153999999999</v>
      </c>
      <c r="L1349" s="4">
        <v>-1.0685659999999999</v>
      </c>
      <c r="M1349" s="4">
        <v>9.7826090000000008</v>
      </c>
      <c r="N1349" s="4">
        <v>14.437946999999999</v>
      </c>
      <c r="O1349" s="4">
        <v>7.7570259999999998</v>
      </c>
      <c r="P1349" s="4">
        <v>0.68645900000000004</v>
      </c>
      <c r="Q1349" s="4">
        <v>4.5425639999999996</v>
      </c>
      <c r="R1349" s="4">
        <v>12.21796</v>
      </c>
      <c r="S1349" s="3" t="s">
        <v>4380</v>
      </c>
      <c r="T1349" s="4">
        <v>44.44</v>
      </c>
      <c r="U1349" s="4">
        <v>2880.5452055599999</v>
      </c>
      <c r="V1349" s="10">
        <v>8438.6122049999994</v>
      </c>
      <c r="W1349" s="4">
        <v>2.9950495049504999</v>
      </c>
      <c r="X1349" s="5">
        <v>106.1</v>
      </c>
      <c r="Y1349" s="4">
        <v>36.28</v>
      </c>
      <c r="Z1349" s="4">
        <v>14.437946999999999</v>
      </c>
      <c r="AA1349" s="10">
        <v>3.7020993002</v>
      </c>
      <c r="AB1349" s="10">
        <v>3.997003147</v>
      </c>
      <c r="AC1349" s="4">
        <v>0.89756800000000003</v>
      </c>
      <c r="AD1349" s="4">
        <v>0.86823729512610004</v>
      </c>
      <c r="AE1349" s="4">
        <v>0.87765199210620004</v>
      </c>
      <c r="AF1349" s="4">
        <v>4.5425639999999996</v>
      </c>
      <c r="AG1349" s="4">
        <v>5.0475804953818999</v>
      </c>
      <c r="AH1349" s="4">
        <v>5.4111878362193</v>
      </c>
      <c r="AI1349" s="4">
        <v>0.68645900000000004</v>
      </c>
      <c r="AJ1349" s="4" t="s">
        <v>2924</v>
      </c>
    </row>
    <row r="1350" spans="1:36" x14ac:dyDescent="0.3">
      <c r="A1350" s="1" t="s">
        <v>274</v>
      </c>
      <c r="B1350" s="2">
        <v>4057075</v>
      </c>
      <c r="C1350" s="3" t="s">
        <v>2935</v>
      </c>
      <c r="D1350" s="4">
        <v>2892.5483050100001</v>
      </c>
      <c r="E1350" s="3" t="s">
        <v>3090</v>
      </c>
      <c r="F1350" s="3" t="s">
        <v>3090</v>
      </c>
      <c r="G1350" s="3" t="s">
        <v>3122</v>
      </c>
      <c r="H1350" s="3" t="s">
        <v>3122</v>
      </c>
      <c r="I1350" s="3" t="s">
        <v>3092</v>
      </c>
      <c r="J1350" s="4">
        <v>2.2104089999999998</v>
      </c>
      <c r="K1350" s="4">
        <v>-5.6559920000000004</v>
      </c>
      <c r="L1350" s="4">
        <v>-5.3626940000000003</v>
      </c>
      <c r="M1350" s="4">
        <v>0.93948600000000004</v>
      </c>
      <c r="N1350" s="4">
        <v>14.513309</v>
      </c>
      <c r="O1350" s="4" t="s">
        <v>2924</v>
      </c>
      <c r="P1350" s="4">
        <v>1.144137</v>
      </c>
      <c r="Q1350" s="4">
        <v>9.5686549999999997</v>
      </c>
      <c r="R1350" s="4" t="s">
        <v>2924</v>
      </c>
      <c r="S1350" s="3" t="s">
        <v>4019</v>
      </c>
      <c r="T1350" s="4">
        <v>36.53</v>
      </c>
      <c r="U1350" s="4">
        <v>2892.5483050100001</v>
      </c>
      <c r="V1350" s="10">
        <v>5964.8533049999996</v>
      </c>
      <c r="W1350" s="4">
        <v>5.2012044894607197</v>
      </c>
      <c r="X1350" s="4">
        <v>39.984999999999999</v>
      </c>
      <c r="Y1350" s="4">
        <v>31.91</v>
      </c>
      <c r="Z1350" s="4">
        <v>14.513309</v>
      </c>
      <c r="AA1350" s="10">
        <v>16.271714922000001</v>
      </c>
      <c r="AB1350" s="10">
        <v>15.691580756</v>
      </c>
      <c r="AC1350" s="4">
        <v>3.102509</v>
      </c>
      <c r="AD1350" s="4">
        <v>3.0880995668166999</v>
      </c>
      <c r="AE1350" s="4">
        <v>3.2084047539195999</v>
      </c>
      <c r="AF1350" s="4">
        <v>9.5686549999999997</v>
      </c>
      <c r="AG1350" s="4">
        <v>9.6792123134292005</v>
      </c>
      <c r="AH1350" s="4">
        <v>10.409931372868501</v>
      </c>
      <c r="AI1350" s="4">
        <v>1.144137</v>
      </c>
      <c r="AJ1350" s="4">
        <v>1.1683619999999999</v>
      </c>
    </row>
    <row r="1351" spans="1:36" x14ac:dyDescent="0.3">
      <c r="A1351" s="1" t="s">
        <v>1012</v>
      </c>
      <c r="B1351" s="2">
        <v>5735386</v>
      </c>
      <c r="C1351" s="3" t="s">
        <v>2940</v>
      </c>
      <c r="D1351" s="4">
        <v>2894.69765542</v>
      </c>
      <c r="E1351" s="3" t="s">
        <v>2930</v>
      </c>
      <c r="F1351" s="3" t="s">
        <v>2953</v>
      </c>
      <c r="G1351" s="3" t="s">
        <v>2954</v>
      </c>
      <c r="H1351" s="3" t="s">
        <v>2955</v>
      </c>
      <c r="I1351" s="3"/>
      <c r="J1351" s="4">
        <v>34.353389</v>
      </c>
      <c r="K1351" s="4">
        <v>4.4348879999999999</v>
      </c>
      <c r="L1351" s="4">
        <v>-8.6087260000000008</v>
      </c>
      <c r="M1351" s="5">
        <v>-0.33346199999999998</v>
      </c>
      <c r="N1351" s="4" t="s">
        <v>2934</v>
      </c>
      <c r="O1351" s="4" t="s">
        <v>2934</v>
      </c>
      <c r="P1351" s="4" t="s">
        <v>2934</v>
      </c>
      <c r="Q1351" s="4" t="s">
        <v>2934</v>
      </c>
      <c r="R1351" s="4" t="s">
        <v>2934</v>
      </c>
      <c r="S1351" s="3" t="s">
        <v>4754</v>
      </c>
      <c r="T1351" s="4">
        <v>77.709999999999994</v>
      </c>
      <c r="U1351" s="4">
        <v>2894.69765542</v>
      </c>
      <c r="V1351" s="10" t="s">
        <v>2934</v>
      </c>
      <c r="W1351" s="4">
        <v>0.28876592459143002</v>
      </c>
      <c r="X1351" s="4">
        <v>86.95</v>
      </c>
      <c r="Y1351" s="4">
        <v>53.29</v>
      </c>
      <c r="Z1351" s="4" t="s">
        <v>2934</v>
      </c>
      <c r="AA1351" s="10" t="s">
        <v>2934</v>
      </c>
      <c r="AB1351" s="10" t="s">
        <v>2934</v>
      </c>
      <c r="AC1351" s="4" t="s">
        <v>2934</v>
      </c>
      <c r="AD1351" s="4" t="s">
        <v>2934</v>
      </c>
      <c r="AE1351" s="4" t="s">
        <v>2934</v>
      </c>
      <c r="AF1351" s="4" t="s">
        <v>2934</v>
      </c>
      <c r="AG1351" s="4" t="s">
        <v>2934</v>
      </c>
      <c r="AH1351" s="4" t="s">
        <v>2934</v>
      </c>
      <c r="AI1351" s="4" t="s">
        <v>2934</v>
      </c>
      <c r="AJ1351" s="4" t="s">
        <v>2934</v>
      </c>
    </row>
    <row r="1352" spans="1:36" x14ac:dyDescent="0.3">
      <c r="A1352" s="1" t="s">
        <v>1522</v>
      </c>
      <c r="B1352" s="2">
        <v>5288099</v>
      </c>
      <c r="C1352" s="3" t="s">
        <v>2919</v>
      </c>
      <c r="D1352" s="4">
        <v>2896.1399792100001</v>
      </c>
      <c r="E1352" s="3" t="s">
        <v>2945</v>
      </c>
      <c r="F1352" s="3" t="s">
        <v>2946</v>
      </c>
      <c r="G1352" s="3" t="s">
        <v>2984</v>
      </c>
      <c r="H1352" s="3" t="s">
        <v>3061</v>
      </c>
      <c r="I1352" s="3" t="s">
        <v>3063</v>
      </c>
      <c r="J1352" s="4">
        <v>232.539683</v>
      </c>
      <c r="K1352" s="4">
        <v>326.10169500000001</v>
      </c>
      <c r="L1352" s="4">
        <v>79.315263999999999</v>
      </c>
      <c r="M1352" s="4">
        <v>31.210856</v>
      </c>
      <c r="N1352" s="4" t="s">
        <v>2924</v>
      </c>
      <c r="O1352" s="4" t="s">
        <v>2924</v>
      </c>
      <c r="P1352" s="4">
        <v>4.1088709999999997</v>
      </c>
      <c r="Q1352" s="4">
        <v>179.52345700000001</v>
      </c>
      <c r="R1352" s="4" t="s">
        <v>2924</v>
      </c>
      <c r="S1352" s="3" t="s">
        <v>5263</v>
      </c>
      <c r="T1352" s="5">
        <v>12.57</v>
      </c>
      <c r="U1352" s="4">
        <v>2896.1399792100001</v>
      </c>
      <c r="V1352" s="10">
        <v>3275.8008289999998</v>
      </c>
      <c r="W1352" s="4">
        <v>0</v>
      </c>
      <c r="X1352" s="5">
        <v>12.84</v>
      </c>
      <c r="Y1352" s="5">
        <v>2.02</v>
      </c>
      <c r="Z1352" s="4" t="s">
        <v>2924</v>
      </c>
      <c r="AA1352" s="10" t="s">
        <v>2924</v>
      </c>
      <c r="AB1352" s="10" t="s">
        <v>2924</v>
      </c>
      <c r="AC1352" s="4">
        <v>3.1582910000000002</v>
      </c>
      <c r="AD1352" s="4">
        <v>2.8976981519251002</v>
      </c>
      <c r="AE1352" s="4">
        <v>3.1216832866414999</v>
      </c>
      <c r="AF1352" s="4">
        <v>179.52345700000001</v>
      </c>
      <c r="AG1352" s="4">
        <v>38.750793557723597</v>
      </c>
      <c r="AH1352" s="4">
        <v>44.507111108707001</v>
      </c>
      <c r="AI1352" s="4">
        <v>4.1088709999999997</v>
      </c>
      <c r="AJ1352" s="4" t="s">
        <v>2924</v>
      </c>
    </row>
    <row r="1353" spans="1:36" x14ac:dyDescent="0.3">
      <c r="A1353" s="1" t="s">
        <v>1011</v>
      </c>
      <c r="B1353" s="2">
        <v>5733510</v>
      </c>
      <c r="C1353" s="3" t="s">
        <v>2940</v>
      </c>
      <c r="D1353" s="4">
        <v>2899.6749</v>
      </c>
      <c r="E1353" s="3" t="s">
        <v>2930</v>
      </c>
      <c r="F1353" s="3" t="s">
        <v>2953</v>
      </c>
      <c r="G1353" s="3" t="s">
        <v>2954</v>
      </c>
      <c r="H1353" s="3" t="s">
        <v>2955</v>
      </c>
      <c r="I1353" s="3"/>
      <c r="J1353" s="4">
        <v>24.79326</v>
      </c>
      <c r="K1353" s="4">
        <v>-0.44809599999999999</v>
      </c>
      <c r="L1353" s="4">
        <v>0.74316700000000002</v>
      </c>
      <c r="M1353" s="4">
        <v>1.5877049999999999</v>
      </c>
      <c r="N1353" s="4" t="s">
        <v>2934</v>
      </c>
      <c r="O1353" s="4" t="s">
        <v>2934</v>
      </c>
      <c r="P1353" s="4" t="s">
        <v>2934</v>
      </c>
      <c r="Q1353" s="4" t="s">
        <v>2934</v>
      </c>
      <c r="R1353" s="4" t="s">
        <v>2934</v>
      </c>
      <c r="S1353" s="3" t="s">
        <v>4753</v>
      </c>
      <c r="T1353" s="4">
        <v>79.98</v>
      </c>
      <c r="U1353" s="4">
        <v>2899.6749</v>
      </c>
      <c r="V1353" s="10" t="s">
        <v>2934</v>
      </c>
      <c r="W1353" s="4">
        <v>2.2344689378757501</v>
      </c>
      <c r="X1353" s="4">
        <v>82.424999999999997</v>
      </c>
      <c r="Y1353" s="4">
        <v>61.77</v>
      </c>
      <c r="Z1353" s="4" t="s">
        <v>2934</v>
      </c>
      <c r="AA1353" s="10" t="s">
        <v>2934</v>
      </c>
      <c r="AB1353" s="10" t="s">
        <v>2934</v>
      </c>
      <c r="AC1353" s="4" t="s">
        <v>2934</v>
      </c>
      <c r="AD1353" s="4" t="s">
        <v>2934</v>
      </c>
      <c r="AE1353" s="4" t="s">
        <v>2934</v>
      </c>
      <c r="AF1353" s="4" t="s">
        <v>2934</v>
      </c>
      <c r="AG1353" s="4" t="s">
        <v>2934</v>
      </c>
      <c r="AH1353" s="4" t="s">
        <v>2934</v>
      </c>
      <c r="AI1353" s="4" t="s">
        <v>2934</v>
      </c>
      <c r="AJ1353" s="4" t="s">
        <v>2934</v>
      </c>
    </row>
    <row r="1354" spans="1:36" x14ac:dyDescent="0.3">
      <c r="A1354" s="1" t="s">
        <v>1195</v>
      </c>
      <c r="B1354" s="2">
        <v>4189200</v>
      </c>
      <c r="C1354" s="3" t="s">
        <v>2935</v>
      </c>
      <c r="D1354" s="4">
        <v>2901.0419071699998</v>
      </c>
      <c r="E1354" s="3" t="s">
        <v>2925</v>
      </c>
      <c r="F1354" s="3" t="s">
        <v>2996</v>
      </c>
      <c r="G1354" s="3" t="s">
        <v>3120</v>
      </c>
      <c r="H1354" s="3" t="s">
        <v>3121</v>
      </c>
      <c r="I1354" s="3" t="s">
        <v>3305</v>
      </c>
      <c r="J1354" s="4">
        <v>84.529148000000006</v>
      </c>
      <c r="K1354" s="4">
        <v>13.049450999999999</v>
      </c>
      <c r="L1354" s="4">
        <v>-5.8352399999999998</v>
      </c>
      <c r="M1354" s="4">
        <v>0</v>
      </c>
      <c r="N1354" s="4" t="s">
        <v>2924</v>
      </c>
      <c r="O1354" s="4">
        <v>6.7183669999999998</v>
      </c>
      <c r="P1354" s="4">
        <v>19.364706000000002</v>
      </c>
      <c r="Q1354" s="4">
        <v>7.3641459999999999</v>
      </c>
      <c r="R1354" s="4">
        <v>6.5669940000000002</v>
      </c>
      <c r="S1354" s="3" t="s">
        <v>4937</v>
      </c>
      <c r="T1354" s="4">
        <v>8.23</v>
      </c>
      <c r="U1354" s="4">
        <v>2901.0419071699998</v>
      </c>
      <c r="V1354" s="10">
        <v>6156.8549069999999</v>
      </c>
      <c r="W1354" s="4">
        <v>0</v>
      </c>
      <c r="X1354" s="5">
        <v>9.0998999999999999</v>
      </c>
      <c r="Y1354" s="4">
        <v>3.88</v>
      </c>
      <c r="Z1354" s="4" t="s">
        <v>2924</v>
      </c>
      <c r="AA1354" s="10">
        <v>15.215381771100001</v>
      </c>
      <c r="AB1354" s="10">
        <v>20.816997597</v>
      </c>
      <c r="AC1354" s="4">
        <v>1.1262049999999999</v>
      </c>
      <c r="AD1354" s="4">
        <v>1.6855671850964</v>
      </c>
      <c r="AE1354" s="4">
        <v>1.7049446865055</v>
      </c>
      <c r="AF1354" s="4">
        <v>7.3641459999999999</v>
      </c>
      <c r="AG1354" s="4">
        <v>11.6802080347762</v>
      </c>
      <c r="AH1354" s="4">
        <v>12.1855524096196</v>
      </c>
      <c r="AI1354" s="4">
        <v>19.364706000000002</v>
      </c>
      <c r="AJ1354" s="4" t="s">
        <v>2924</v>
      </c>
    </row>
    <row r="1355" spans="1:36" x14ac:dyDescent="0.3">
      <c r="A1355" s="1" t="s">
        <v>1846</v>
      </c>
      <c r="B1355" s="2">
        <v>4333424</v>
      </c>
      <c r="C1355" s="3" t="s">
        <v>2940</v>
      </c>
      <c r="D1355" s="4">
        <v>2905.7271134399998</v>
      </c>
      <c r="E1355" s="3" t="s">
        <v>2930</v>
      </c>
      <c r="F1355" s="3" t="s">
        <v>2953</v>
      </c>
      <c r="G1355" s="3" t="s">
        <v>2953</v>
      </c>
      <c r="H1355" s="3" t="s">
        <v>3414</v>
      </c>
      <c r="I1355" s="3" t="s">
        <v>3125</v>
      </c>
      <c r="J1355" s="4">
        <v>23.719677000000001</v>
      </c>
      <c r="K1355" s="4">
        <v>-10.504509000000001</v>
      </c>
      <c r="L1355" s="4">
        <v>-8.2687980000000003</v>
      </c>
      <c r="M1355" s="4">
        <v>0.49261100000000002</v>
      </c>
      <c r="N1355" s="4">
        <v>8.4027459954233397</v>
      </c>
      <c r="O1355" s="4">
        <v>7.8641262148879898</v>
      </c>
      <c r="P1355" s="4">
        <v>1.326829</v>
      </c>
      <c r="Q1355" s="4">
        <v>6.2767650000000001</v>
      </c>
      <c r="R1355" s="4">
        <v>15.081683</v>
      </c>
      <c r="S1355" s="3" t="s">
        <v>5586</v>
      </c>
      <c r="T1355" s="4">
        <v>36.72</v>
      </c>
      <c r="U1355" s="4">
        <v>2905.7271134399998</v>
      </c>
      <c r="V1355" s="10">
        <v>3198.4761130000002</v>
      </c>
      <c r="W1355" s="4">
        <v>0</v>
      </c>
      <c r="X1355" s="4">
        <v>42.49</v>
      </c>
      <c r="Y1355" s="4">
        <v>28.67</v>
      </c>
      <c r="Z1355" s="5">
        <v>8.4027460000000005</v>
      </c>
      <c r="AA1355" s="10">
        <v>7.8693583644</v>
      </c>
      <c r="AB1355" s="10">
        <v>8.0600553140999995</v>
      </c>
      <c r="AC1355" s="4">
        <v>5.0302610000000003</v>
      </c>
      <c r="AD1355" s="4">
        <v>4.6316766664421998</v>
      </c>
      <c r="AE1355" s="4">
        <v>4.8951839891256004</v>
      </c>
      <c r="AF1355" s="4">
        <v>6.2767650000000001</v>
      </c>
      <c r="AG1355" s="4" t="s">
        <v>2934</v>
      </c>
      <c r="AH1355" s="4" t="s">
        <v>2934</v>
      </c>
      <c r="AI1355" s="4">
        <v>1.326829</v>
      </c>
      <c r="AJ1355" s="4">
        <v>1.3290379999999999</v>
      </c>
    </row>
    <row r="1356" spans="1:36" x14ac:dyDescent="0.3">
      <c r="A1356" s="1" t="s">
        <v>241</v>
      </c>
      <c r="B1356" s="2">
        <v>4990903</v>
      </c>
      <c r="C1356" s="3" t="s">
        <v>2935</v>
      </c>
      <c r="D1356" s="4">
        <v>2909.86244304</v>
      </c>
      <c r="E1356" s="3" t="s">
        <v>2936</v>
      </c>
      <c r="F1356" s="3" t="s">
        <v>2937</v>
      </c>
      <c r="G1356" s="3" t="s">
        <v>2993</v>
      </c>
      <c r="H1356" s="3" t="s">
        <v>2994</v>
      </c>
      <c r="I1356" s="3" t="s">
        <v>3195</v>
      </c>
      <c r="J1356" s="4">
        <v>-47.893749999999997</v>
      </c>
      <c r="K1356" s="4">
        <v>-2.639262</v>
      </c>
      <c r="L1356" s="4">
        <v>-10.518407</v>
      </c>
      <c r="M1356" s="4">
        <v>-3.5971000000000003E-2</v>
      </c>
      <c r="N1356" s="5">
        <v>6.5697400000000004</v>
      </c>
      <c r="O1356" s="4">
        <v>7.600511</v>
      </c>
      <c r="P1356" s="4">
        <v>1.887267</v>
      </c>
      <c r="Q1356" s="4">
        <v>4.6694209999999998</v>
      </c>
      <c r="R1356" s="4">
        <v>10.655765000000001</v>
      </c>
      <c r="S1356" s="3" t="s">
        <v>3988</v>
      </c>
      <c r="T1356" s="4">
        <v>83.37</v>
      </c>
      <c r="U1356" s="4">
        <v>2909.86244304</v>
      </c>
      <c r="V1356" s="10">
        <v>3509.6814429999999</v>
      </c>
      <c r="W1356" s="4">
        <v>1.5353244572388101</v>
      </c>
      <c r="X1356" s="4">
        <v>194.98</v>
      </c>
      <c r="Y1356" s="4">
        <v>76.010000000000005</v>
      </c>
      <c r="Z1356" s="5">
        <v>6.5697400000000004</v>
      </c>
      <c r="AA1356" s="10">
        <v>9.8828918215999995</v>
      </c>
      <c r="AB1356" s="10">
        <v>9.8828918215999995</v>
      </c>
      <c r="AC1356" s="4">
        <v>1.0960719999999999</v>
      </c>
      <c r="AD1356" s="4">
        <v>1.1739971260416999</v>
      </c>
      <c r="AE1356" s="4">
        <v>1.1739971260416999</v>
      </c>
      <c r="AF1356" s="4">
        <v>4.6694209999999998</v>
      </c>
      <c r="AG1356" s="4">
        <v>7.0827566746511001</v>
      </c>
      <c r="AH1356" s="4">
        <v>7.0827566746511001</v>
      </c>
      <c r="AI1356" s="4">
        <v>1.887267</v>
      </c>
      <c r="AJ1356" s="4">
        <v>3.2821539999999998</v>
      </c>
    </row>
    <row r="1357" spans="1:36" x14ac:dyDescent="0.3">
      <c r="A1357" s="1" t="s">
        <v>2598</v>
      </c>
      <c r="B1357" s="2">
        <v>4041526</v>
      </c>
      <c r="C1357" s="3" t="s">
        <v>2935</v>
      </c>
      <c r="D1357" s="4">
        <v>2915.1445527599999</v>
      </c>
      <c r="E1357" s="3" t="s">
        <v>2936</v>
      </c>
      <c r="F1357" s="3" t="s">
        <v>2937</v>
      </c>
      <c r="G1357" s="3" t="s">
        <v>3044</v>
      </c>
      <c r="H1357" s="3" t="s">
        <v>3099</v>
      </c>
      <c r="I1357" s="3" t="s">
        <v>3685</v>
      </c>
      <c r="J1357" s="4">
        <v>33.433622</v>
      </c>
      <c r="K1357" s="4">
        <v>3.2295609999999999</v>
      </c>
      <c r="L1357" s="4">
        <v>-5.2603470000000003</v>
      </c>
      <c r="M1357" s="4">
        <v>-0.78299799999999997</v>
      </c>
      <c r="N1357" s="4">
        <v>15.768889</v>
      </c>
      <c r="O1357" s="4" t="s">
        <v>2924</v>
      </c>
      <c r="P1357" s="4">
        <v>2.7580849999999999</v>
      </c>
      <c r="Q1357" s="4">
        <v>11.406478999999999</v>
      </c>
      <c r="R1357" s="4">
        <v>68.392014000000003</v>
      </c>
      <c r="S1357" s="3" t="s">
        <v>6336</v>
      </c>
      <c r="T1357" s="4">
        <v>35.479999999999997</v>
      </c>
      <c r="U1357" s="4">
        <v>2915.1445527599999</v>
      </c>
      <c r="V1357" s="10">
        <v>8739.6445519999997</v>
      </c>
      <c r="W1357" s="4">
        <v>3.3821871476888399</v>
      </c>
      <c r="X1357" s="4">
        <v>39</v>
      </c>
      <c r="Y1357" s="4">
        <v>23.4</v>
      </c>
      <c r="Z1357" s="4">
        <v>17.298878999999999</v>
      </c>
      <c r="AA1357" s="10">
        <v>22.244514106499999</v>
      </c>
      <c r="AB1357" s="10">
        <v>19.876750700199999</v>
      </c>
      <c r="AC1357" s="4">
        <v>2.6910259999999999</v>
      </c>
      <c r="AD1357" s="4">
        <v>3.3130584932135001</v>
      </c>
      <c r="AE1357" s="4">
        <v>2.8786015856667002</v>
      </c>
      <c r="AF1357" s="4">
        <v>11.406478999999999</v>
      </c>
      <c r="AG1357" s="4">
        <v>11.2915304289406</v>
      </c>
      <c r="AH1357" s="4">
        <v>10.964411325166999</v>
      </c>
      <c r="AI1357" s="4">
        <v>2.7580849999999999</v>
      </c>
      <c r="AJ1357" s="4">
        <v>3.4890349999999999</v>
      </c>
    </row>
    <row r="1358" spans="1:36" x14ac:dyDescent="0.3">
      <c r="A1358" s="1" t="s">
        <v>2687</v>
      </c>
      <c r="B1358" s="2">
        <v>4010598</v>
      </c>
      <c r="C1358" s="3" t="s">
        <v>2935</v>
      </c>
      <c r="D1358" s="4">
        <v>2918.6988487200001</v>
      </c>
      <c r="E1358" s="3" t="s">
        <v>3093</v>
      </c>
      <c r="F1358" s="3" t="s">
        <v>3093</v>
      </c>
      <c r="G1358" s="3" t="s">
        <v>3172</v>
      </c>
      <c r="H1358" s="3" t="s">
        <v>3501</v>
      </c>
      <c r="I1358" s="3" t="s">
        <v>3502</v>
      </c>
      <c r="J1358" s="4">
        <v>-40.148752999999999</v>
      </c>
      <c r="K1358" s="4">
        <v>-26.792722000000001</v>
      </c>
      <c r="L1358" s="4">
        <v>-9.9407510000000006</v>
      </c>
      <c r="M1358" s="4">
        <v>-0.43668099999999999</v>
      </c>
      <c r="N1358" s="4">
        <v>2.8082660000000002</v>
      </c>
      <c r="O1358" s="4" t="s">
        <v>2924</v>
      </c>
      <c r="P1358" s="4">
        <v>1.3855500000000001</v>
      </c>
      <c r="Q1358" s="4">
        <v>8.2044409999999992</v>
      </c>
      <c r="R1358" s="4" t="s">
        <v>2924</v>
      </c>
      <c r="S1358" s="3" t="s">
        <v>6425</v>
      </c>
      <c r="T1358" s="4">
        <v>41.04</v>
      </c>
      <c r="U1358" s="4">
        <v>2918.6988487200001</v>
      </c>
      <c r="V1358" s="10">
        <v>3720.0988480000001</v>
      </c>
      <c r="W1358" s="4">
        <v>0</v>
      </c>
      <c r="X1358" s="4">
        <v>84.2</v>
      </c>
      <c r="Y1358" s="4">
        <v>39.9</v>
      </c>
      <c r="Z1358" s="4">
        <v>2.8082660000000002</v>
      </c>
      <c r="AA1358" s="10">
        <v>8.3866353324999992</v>
      </c>
      <c r="AB1358" s="10">
        <v>9.7097944949000006</v>
      </c>
      <c r="AC1358" s="4">
        <v>1.644606</v>
      </c>
      <c r="AD1358" s="4">
        <v>1.5508731655001999</v>
      </c>
      <c r="AE1358" s="4">
        <v>1.5848079912143</v>
      </c>
      <c r="AF1358" s="4">
        <v>8.2044409999999992</v>
      </c>
      <c r="AG1358" s="4">
        <v>5.8931316077161</v>
      </c>
      <c r="AH1358" s="4">
        <v>7.7028531251745997</v>
      </c>
      <c r="AI1358" s="4">
        <v>1.3855500000000001</v>
      </c>
      <c r="AJ1358" s="4">
        <v>1.3855500000000001</v>
      </c>
    </row>
    <row r="1359" spans="1:36" x14ac:dyDescent="0.3">
      <c r="A1359" s="1" t="s">
        <v>2004</v>
      </c>
      <c r="B1359" s="2">
        <v>4435414</v>
      </c>
      <c r="C1359" s="3" t="s">
        <v>2935</v>
      </c>
      <c r="D1359" s="4">
        <v>2924.1358332</v>
      </c>
      <c r="E1359" s="3" t="s">
        <v>3093</v>
      </c>
      <c r="F1359" s="3" t="s">
        <v>3093</v>
      </c>
      <c r="G1359" s="3" t="s">
        <v>3094</v>
      </c>
      <c r="H1359" s="3" t="s">
        <v>3299</v>
      </c>
      <c r="I1359" s="3" t="s">
        <v>3300</v>
      </c>
      <c r="J1359" s="4">
        <v>-42.220199999999998</v>
      </c>
      <c r="K1359" s="4">
        <v>-19.030920999999999</v>
      </c>
      <c r="L1359" s="4">
        <v>-19.082509999999999</v>
      </c>
      <c r="M1359" s="4">
        <v>0.99403600000000003</v>
      </c>
      <c r="N1359" s="4" t="s">
        <v>2924</v>
      </c>
      <c r="O1359" s="4">
        <v>9.9296330000000008</v>
      </c>
      <c r="P1359" s="4">
        <v>0.49716199999999999</v>
      </c>
      <c r="Q1359" s="4">
        <v>11.541133</v>
      </c>
      <c r="R1359" s="4">
        <v>10.307967</v>
      </c>
      <c r="S1359" s="3" t="s">
        <v>5743</v>
      </c>
      <c r="T1359" s="4">
        <v>25.4</v>
      </c>
      <c r="U1359" s="4">
        <v>2924.1358332</v>
      </c>
      <c r="V1359" s="10">
        <v>4159.1358330000003</v>
      </c>
      <c r="W1359" s="4">
        <v>4.3307086614173196</v>
      </c>
      <c r="X1359" s="4">
        <v>62.884</v>
      </c>
      <c r="Y1359" s="4">
        <v>24.212599999999998</v>
      </c>
      <c r="Z1359" s="4" t="s">
        <v>2924</v>
      </c>
      <c r="AA1359" s="10" t="s">
        <v>2924</v>
      </c>
      <c r="AB1359" s="10" t="s">
        <v>2924</v>
      </c>
      <c r="AC1359" s="4">
        <v>0.11916400000000001</v>
      </c>
      <c r="AD1359" s="4">
        <v>0.13652748970340001</v>
      </c>
      <c r="AE1359" s="4">
        <v>0.1246389217034</v>
      </c>
      <c r="AF1359" s="4">
        <v>11.541133</v>
      </c>
      <c r="AG1359" s="4">
        <v>12.7045780592779</v>
      </c>
      <c r="AH1359" s="4">
        <v>19.900814179405302</v>
      </c>
      <c r="AI1359" s="4">
        <v>0.49716199999999999</v>
      </c>
      <c r="AJ1359" s="4">
        <v>0.49716199999999999</v>
      </c>
    </row>
    <row r="1360" spans="1:36" x14ac:dyDescent="0.3">
      <c r="A1360" s="1" t="s">
        <v>1961</v>
      </c>
      <c r="B1360" s="2">
        <v>4157548</v>
      </c>
      <c r="C1360" s="3" t="s">
        <v>2935</v>
      </c>
      <c r="D1360" s="4">
        <v>2936.28839513</v>
      </c>
      <c r="E1360" s="3" t="s">
        <v>2976</v>
      </c>
      <c r="F1360" s="3" t="s">
        <v>2977</v>
      </c>
      <c r="G1360" s="3" t="s">
        <v>3133</v>
      </c>
      <c r="H1360" s="3" t="s">
        <v>3423</v>
      </c>
      <c r="I1360" s="3" t="s">
        <v>3617</v>
      </c>
      <c r="J1360" s="4">
        <v>26.719197999999999</v>
      </c>
      <c r="K1360" s="4">
        <v>-3.5441660000000001</v>
      </c>
      <c r="L1360" s="4">
        <v>-7.8645829999999997</v>
      </c>
      <c r="M1360" s="4">
        <v>-2.6952699999999998</v>
      </c>
      <c r="N1360" s="4">
        <v>12.9124087591241</v>
      </c>
      <c r="O1360" s="4">
        <v>16.199634</v>
      </c>
      <c r="P1360" s="4">
        <v>4.7489929999999996</v>
      </c>
      <c r="Q1360" s="4">
        <v>6.8989209999999996</v>
      </c>
      <c r="R1360" s="4">
        <v>24.334192999999999</v>
      </c>
      <c r="S1360" s="3" t="s">
        <v>5701</v>
      </c>
      <c r="T1360" s="4">
        <v>17.690000000000001</v>
      </c>
      <c r="U1360" s="4">
        <v>2936.28839513</v>
      </c>
      <c r="V1360" s="10">
        <v>7105.8883949999999</v>
      </c>
      <c r="W1360" s="4">
        <v>6.7834934991520601</v>
      </c>
      <c r="X1360" s="4">
        <v>19.5</v>
      </c>
      <c r="Y1360" s="5">
        <v>12.27</v>
      </c>
      <c r="Z1360" s="4">
        <v>12.837446</v>
      </c>
      <c r="AA1360" s="10">
        <v>21.6074264077</v>
      </c>
      <c r="AB1360" s="10">
        <v>12.1272365805</v>
      </c>
      <c r="AC1360" s="4">
        <v>3.8642059999999998</v>
      </c>
      <c r="AD1360" s="4">
        <v>3.8562600685052999</v>
      </c>
      <c r="AE1360" s="4">
        <v>3.8864423834782</v>
      </c>
      <c r="AF1360" s="4">
        <v>6.8989209999999996</v>
      </c>
      <c r="AG1360" s="4">
        <v>14.967898125276101</v>
      </c>
      <c r="AH1360" s="4">
        <v>15.4366187699633</v>
      </c>
      <c r="AI1360" s="4">
        <v>4.7489929999999996</v>
      </c>
      <c r="AJ1360" s="4" t="s">
        <v>2924</v>
      </c>
    </row>
    <row r="1361" spans="1:36" x14ac:dyDescent="0.3">
      <c r="A1361" s="1" t="s">
        <v>2794</v>
      </c>
      <c r="B1361" s="2">
        <v>4535191</v>
      </c>
      <c r="C1361" s="3" t="s">
        <v>2935</v>
      </c>
      <c r="D1361" s="4">
        <v>2938.62761082</v>
      </c>
      <c r="E1361" s="3" t="s">
        <v>2925</v>
      </c>
      <c r="F1361" s="3" t="s">
        <v>2926</v>
      </c>
      <c r="G1361" s="3" t="s">
        <v>2927</v>
      </c>
      <c r="H1361" s="3" t="s">
        <v>2928</v>
      </c>
      <c r="I1361" s="3" t="s">
        <v>3598</v>
      </c>
      <c r="J1361" s="4">
        <v>73.191489000000004</v>
      </c>
      <c r="K1361" s="4">
        <v>52.339364000000003</v>
      </c>
      <c r="L1361" s="4">
        <v>6.6375549999999999</v>
      </c>
      <c r="M1361" s="4">
        <v>-3.0182690000000001</v>
      </c>
      <c r="N1361" s="4" t="s">
        <v>2924</v>
      </c>
      <c r="O1361" s="4">
        <v>89.450548999999995</v>
      </c>
      <c r="P1361" s="4">
        <v>8.7214290000000005</v>
      </c>
      <c r="Q1361" s="4">
        <v>78.493362000000005</v>
      </c>
      <c r="R1361" s="4">
        <v>89.335701</v>
      </c>
      <c r="S1361" s="3" t="s">
        <v>6532</v>
      </c>
      <c r="T1361" s="4">
        <v>24.42</v>
      </c>
      <c r="U1361" s="4">
        <v>2938.62761082</v>
      </c>
      <c r="V1361" s="10">
        <v>2883.7676099999999</v>
      </c>
      <c r="W1361" s="4">
        <v>0</v>
      </c>
      <c r="X1361" s="4">
        <v>25.89</v>
      </c>
      <c r="Y1361" s="5">
        <v>11.35</v>
      </c>
      <c r="Z1361" s="4" t="s">
        <v>2924</v>
      </c>
      <c r="AA1361" s="10">
        <v>84.177869700100004</v>
      </c>
      <c r="AB1361" s="10">
        <v>104.07432662799999</v>
      </c>
      <c r="AC1361" s="4">
        <v>3.883721</v>
      </c>
      <c r="AD1361" s="4">
        <v>3.4073949382638</v>
      </c>
      <c r="AE1361" s="4">
        <v>3.7579612386925998</v>
      </c>
      <c r="AF1361" s="4">
        <v>78.493362000000005</v>
      </c>
      <c r="AG1361" s="4">
        <v>33.100413558948503</v>
      </c>
      <c r="AH1361" s="4">
        <v>39.628555554670001</v>
      </c>
      <c r="AI1361" s="4">
        <v>8.7214290000000005</v>
      </c>
      <c r="AJ1361" s="4">
        <v>8.7214290000000005</v>
      </c>
    </row>
    <row r="1362" spans="1:36" x14ac:dyDescent="0.3">
      <c r="A1362" s="1" t="s">
        <v>115</v>
      </c>
      <c r="B1362" s="2">
        <v>4103394</v>
      </c>
      <c r="C1362" s="3" t="s">
        <v>2919</v>
      </c>
      <c r="D1362" s="4">
        <v>2946.2917447599998</v>
      </c>
      <c r="E1362" s="3" t="s">
        <v>2920</v>
      </c>
      <c r="F1362" s="3" t="s">
        <v>2960</v>
      </c>
      <c r="G1362" s="3" t="s">
        <v>2973</v>
      </c>
      <c r="H1362" s="3" t="s">
        <v>3004</v>
      </c>
      <c r="I1362" s="3" t="s">
        <v>3005</v>
      </c>
      <c r="J1362" s="4">
        <v>-5.3650330000000004</v>
      </c>
      <c r="K1362" s="4">
        <v>-6.9026180000000004</v>
      </c>
      <c r="L1362" s="4">
        <v>-1.3920859999999999</v>
      </c>
      <c r="M1362" s="4">
        <v>6.4993489999999996</v>
      </c>
      <c r="N1362" s="4">
        <v>35.712584</v>
      </c>
      <c r="O1362" s="4">
        <v>14.449083999999999</v>
      </c>
      <c r="P1362" s="4">
        <v>2.5669849999999999</v>
      </c>
      <c r="Q1362" s="4">
        <v>11.929835000000001</v>
      </c>
      <c r="R1362" s="4">
        <v>11.358420000000001</v>
      </c>
      <c r="S1362" s="3" t="s">
        <v>3862</v>
      </c>
      <c r="T1362" s="4">
        <v>89.96</v>
      </c>
      <c r="U1362" s="4">
        <v>2946.2917447599998</v>
      </c>
      <c r="V1362" s="10">
        <v>3221.1867440000001</v>
      </c>
      <c r="W1362" s="4">
        <v>0</v>
      </c>
      <c r="X1362" s="4">
        <v>98.95</v>
      </c>
      <c r="Y1362" s="4">
        <v>82.15</v>
      </c>
      <c r="Z1362" s="4">
        <v>35.712584</v>
      </c>
      <c r="AA1362" s="10">
        <v>18.900747962000001</v>
      </c>
      <c r="AB1362" s="10">
        <v>20.433797992500001</v>
      </c>
      <c r="AC1362" s="4">
        <v>1.3878079999999999</v>
      </c>
      <c r="AD1362" s="4">
        <v>1.3026565632856999</v>
      </c>
      <c r="AE1362" s="4">
        <v>1.3723652148465</v>
      </c>
      <c r="AF1362" s="4">
        <v>11.929835000000001</v>
      </c>
      <c r="AG1362" s="4">
        <v>12.22703518988</v>
      </c>
      <c r="AH1362" s="4">
        <v>12.8338331066526</v>
      </c>
      <c r="AI1362" s="4">
        <v>2.5669849999999999</v>
      </c>
      <c r="AJ1362" s="4" t="s">
        <v>2924</v>
      </c>
    </row>
    <row r="1363" spans="1:36" x14ac:dyDescent="0.3">
      <c r="A1363" s="1" t="s">
        <v>132</v>
      </c>
      <c r="B1363" s="2">
        <v>4093614</v>
      </c>
      <c r="C1363" s="3" t="s">
        <v>2935</v>
      </c>
      <c r="D1363" s="4">
        <v>2947.0221878100001</v>
      </c>
      <c r="E1363" s="3" t="s">
        <v>3090</v>
      </c>
      <c r="F1363" s="3" t="s">
        <v>3090</v>
      </c>
      <c r="G1363" s="3" t="s">
        <v>3130</v>
      </c>
      <c r="H1363" s="3" t="s">
        <v>3130</v>
      </c>
      <c r="I1363" s="3" t="s">
        <v>3131</v>
      </c>
      <c r="J1363" s="4">
        <v>-3.0465059999999999</v>
      </c>
      <c r="K1363" s="4">
        <v>-5.5824660000000002</v>
      </c>
      <c r="L1363" s="4">
        <v>-8.6681500000000007</v>
      </c>
      <c r="M1363" s="4">
        <v>-1.936863</v>
      </c>
      <c r="N1363" s="4">
        <v>26.217216000000001</v>
      </c>
      <c r="O1363" s="4" t="s">
        <v>2924</v>
      </c>
      <c r="P1363" s="4">
        <v>3.3509540000000002</v>
      </c>
      <c r="Q1363" s="4">
        <v>16.884916</v>
      </c>
      <c r="R1363" s="4" t="s">
        <v>2924</v>
      </c>
      <c r="S1363" s="3" t="s">
        <v>3879</v>
      </c>
      <c r="T1363" s="4">
        <v>77.97</v>
      </c>
      <c r="U1363" s="4">
        <v>2947.0221878100001</v>
      </c>
      <c r="V1363" s="10">
        <v>3877.2241869999998</v>
      </c>
      <c r="W1363" s="4">
        <v>2.3880979864050298</v>
      </c>
      <c r="X1363" s="4">
        <v>87.5</v>
      </c>
      <c r="Y1363" s="4">
        <v>66.03</v>
      </c>
      <c r="Z1363" s="4">
        <v>26.217216000000001</v>
      </c>
      <c r="AA1363" s="10">
        <v>23.783668364699999</v>
      </c>
      <c r="AB1363" s="10">
        <v>25.846380280199998</v>
      </c>
      <c r="AC1363" s="4">
        <v>6.7133310000000002</v>
      </c>
      <c r="AD1363" s="4">
        <v>5.9910443731941001</v>
      </c>
      <c r="AE1363" s="4">
        <v>6.3588964674066997</v>
      </c>
      <c r="AF1363" s="4">
        <v>16.884916</v>
      </c>
      <c r="AG1363" s="4">
        <v>14.408368288112101</v>
      </c>
      <c r="AH1363" s="4">
        <v>16.2761068518993</v>
      </c>
      <c r="AI1363" s="4">
        <v>3.3509540000000002</v>
      </c>
      <c r="AJ1363" s="4">
        <v>3.3551359999999999</v>
      </c>
    </row>
    <row r="1364" spans="1:36" x14ac:dyDescent="0.3">
      <c r="A1364" s="1" t="s">
        <v>2869</v>
      </c>
      <c r="B1364" s="2">
        <v>4812206</v>
      </c>
      <c r="C1364" s="3" t="s">
        <v>2940</v>
      </c>
      <c r="D1364" s="4">
        <v>2960.3837456599999</v>
      </c>
      <c r="E1364" s="3" t="s">
        <v>2920</v>
      </c>
      <c r="F1364" s="3" t="s">
        <v>2921</v>
      </c>
      <c r="G1364" s="3" t="s">
        <v>2941</v>
      </c>
      <c r="H1364" s="3" t="s">
        <v>2941</v>
      </c>
      <c r="I1364" s="3" t="s">
        <v>2942</v>
      </c>
      <c r="J1364" s="4">
        <v>-15.696916999999999</v>
      </c>
      <c r="K1364" s="4">
        <v>0.46571800000000002</v>
      </c>
      <c r="L1364" s="4">
        <v>-10.011588</v>
      </c>
      <c r="M1364" s="4">
        <v>0.51773199999999997</v>
      </c>
      <c r="N1364" s="4" t="s">
        <v>2924</v>
      </c>
      <c r="O1364" s="4" t="s">
        <v>2924</v>
      </c>
      <c r="P1364" s="4">
        <v>3.6889609999999999</v>
      </c>
      <c r="Q1364" s="4" t="s">
        <v>2924</v>
      </c>
      <c r="R1364" s="4" t="s">
        <v>2924</v>
      </c>
      <c r="S1364" s="3" t="s">
        <v>6607</v>
      </c>
      <c r="T1364" s="4">
        <v>38.83</v>
      </c>
      <c r="U1364" s="4">
        <v>2960.3837456599999</v>
      </c>
      <c r="V1364" s="10">
        <v>2166.8377449999998</v>
      </c>
      <c r="W1364" s="4">
        <v>0</v>
      </c>
      <c r="X1364" s="4">
        <v>50.99</v>
      </c>
      <c r="Y1364" s="4">
        <v>35.53</v>
      </c>
      <c r="Z1364" s="4" t="s">
        <v>2924</v>
      </c>
      <c r="AA1364" s="10" t="s">
        <v>2924</v>
      </c>
      <c r="AB1364" s="10" t="s">
        <v>2924</v>
      </c>
      <c r="AC1364" s="4" t="s">
        <v>2934</v>
      </c>
      <c r="AD1364" s="4" t="s">
        <v>2924</v>
      </c>
      <c r="AE1364" s="4" t="s">
        <v>2924</v>
      </c>
      <c r="AF1364" s="4" t="s">
        <v>2924</v>
      </c>
      <c r="AG1364" s="4" t="s">
        <v>2924</v>
      </c>
      <c r="AH1364" s="4" t="s">
        <v>2924</v>
      </c>
      <c r="AI1364" s="4">
        <v>3.6889609999999999</v>
      </c>
      <c r="AJ1364" s="4">
        <v>3.6889609999999999</v>
      </c>
    </row>
    <row r="1365" spans="1:36" x14ac:dyDescent="0.3">
      <c r="A1365" s="1" t="s">
        <v>2455</v>
      </c>
      <c r="B1365" s="2">
        <v>4121647</v>
      </c>
      <c r="C1365" s="3" t="s">
        <v>2935</v>
      </c>
      <c r="D1365" s="4">
        <v>2961.4177282400001</v>
      </c>
      <c r="E1365" s="3" t="s">
        <v>3102</v>
      </c>
      <c r="F1365" s="3" t="s">
        <v>3103</v>
      </c>
      <c r="G1365" s="3" t="s">
        <v>3292</v>
      </c>
      <c r="H1365" s="3" t="s">
        <v>3455</v>
      </c>
      <c r="I1365" s="3" t="s">
        <v>3678</v>
      </c>
      <c r="J1365" s="4">
        <v>20.130718999999999</v>
      </c>
      <c r="K1365" s="4">
        <v>16.772554</v>
      </c>
      <c r="L1365" s="4">
        <v>-1.447721</v>
      </c>
      <c r="M1365" s="5">
        <v>-0.108696</v>
      </c>
      <c r="N1365" s="4">
        <v>6.5432540000000001</v>
      </c>
      <c r="O1365" s="4">
        <v>5.827521</v>
      </c>
      <c r="P1365" s="4">
        <v>1.040063</v>
      </c>
      <c r="Q1365" s="4">
        <v>7.0541499999999999</v>
      </c>
      <c r="R1365" s="4">
        <v>8.6388180000000006</v>
      </c>
      <c r="S1365" s="3" t="s">
        <v>6193</v>
      </c>
      <c r="T1365" s="4">
        <v>18.38</v>
      </c>
      <c r="U1365" s="4">
        <v>2961.4177282400001</v>
      </c>
      <c r="V1365" s="10">
        <v>5586.6047280000003</v>
      </c>
      <c r="W1365" s="4">
        <v>2.7203482045701799</v>
      </c>
      <c r="X1365" s="4">
        <v>19.62</v>
      </c>
      <c r="Y1365" s="4">
        <v>12.35</v>
      </c>
      <c r="Z1365" s="4">
        <v>6.5432540000000001</v>
      </c>
      <c r="AA1365" s="10">
        <v>7.1270696808</v>
      </c>
      <c r="AB1365" s="10">
        <v>5.8400376202000004</v>
      </c>
      <c r="AC1365" s="4">
        <v>1.889092</v>
      </c>
      <c r="AD1365" s="4">
        <v>1.9061713577882</v>
      </c>
      <c r="AE1365" s="4">
        <v>1.8008314376203001</v>
      </c>
      <c r="AF1365" s="4">
        <v>7.0541499999999999</v>
      </c>
      <c r="AG1365" s="4">
        <v>7.1736573294232002</v>
      </c>
      <c r="AH1365" s="4">
        <v>5.9842471815704004</v>
      </c>
      <c r="AI1365" s="4">
        <v>1.040063</v>
      </c>
      <c r="AJ1365" s="4" t="s">
        <v>2924</v>
      </c>
    </row>
    <row r="1366" spans="1:36" x14ac:dyDescent="0.3">
      <c r="A1366" s="1" t="s">
        <v>422</v>
      </c>
      <c r="B1366" s="2">
        <v>100480295</v>
      </c>
      <c r="C1366" s="3" t="s">
        <v>2919</v>
      </c>
      <c r="D1366" s="4">
        <v>2963.63178754</v>
      </c>
      <c r="E1366" s="3" t="s">
        <v>2920</v>
      </c>
      <c r="F1366" s="3" t="s">
        <v>2960</v>
      </c>
      <c r="G1366" s="3" t="s">
        <v>2973</v>
      </c>
      <c r="H1366" s="3" t="s">
        <v>3004</v>
      </c>
      <c r="I1366" s="3" t="s">
        <v>3005</v>
      </c>
      <c r="J1366" s="4">
        <v>54.727272999999997</v>
      </c>
      <c r="K1366" s="4">
        <v>13.542362000000001</v>
      </c>
      <c r="L1366" s="4">
        <v>-10.656167999999999</v>
      </c>
      <c r="M1366" s="4">
        <v>-1.447597</v>
      </c>
      <c r="N1366" s="4" t="s">
        <v>2924</v>
      </c>
      <c r="O1366" s="4">
        <v>223.94736800000001</v>
      </c>
      <c r="P1366" s="4">
        <v>1.834843</v>
      </c>
      <c r="Q1366" s="4">
        <v>11.775320000000001</v>
      </c>
      <c r="R1366" s="4">
        <v>28.144096999999999</v>
      </c>
      <c r="S1366" s="3" t="s">
        <v>4165</v>
      </c>
      <c r="T1366" s="4">
        <v>17.02</v>
      </c>
      <c r="U1366" s="4">
        <v>2963.63178754</v>
      </c>
      <c r="V1366" s="10">
        <v>5884.8427869999996</v>
      </c>
      <c r="W1366" s="4">
        <v>0</v>
      </c>
      <c r="X1366" s="4">
        <v>20.25</v>
      </c>
      <c r="Y1366" s="4">
        <v>7.85</v>
      </c>
      <c r="Z1366" s="4" t="s">
        <v>2924</v>
      </c>
      <c r="AA1366" s="10">
        <v>24.183006535899999</v>
      </c>
      <c r="AB1366" s="10">
        <v>30.256701983900001</v>
      </c>
      <c r="AC1366" s="4">
        <v>0.55579199999999995</v>
      </c>
      <c r="AD1366" s="4">
        <v>0.49063743200389998</v>
      </c>
      <c r="AE1366" s="4">
        <v>0.52662569071669996</v>
      </c>
      <c r="AF1366" s="4">
        <v>11.775320000000001</v>
      </c>
      <c r="AG1366" s="4">
        <v>9.5595718350758005</v>
      </c>
      <c r="AH1366" s="4">
        <v>10.0774282027847</v>
      </c>
      <c r="AI1366" s="4">
        <v>1.834843</v>
      </c>
      <c r="AJ1366" s="4" t="s">
        <v>2924</v>
      </c>
    </row>
    <row r="1367" spans="1:36" x14ac:dyDescent="0.3">
      <c r="A1367" s="1" t="s">
        <v>2673</v>
      </c>
      <c r="B1367" s="2">
        <v>4157028</v>
      </c>
      <c r="C1367" s="3" t="s">
        <v>2970</v>
      </c>
      <c r="D1367" s="4">
        <v>2965.8476861499998</v>
      </c>
      <c r="E1367" s="3" t="s">
        <v>3093</v>
      </c>
      <c r="F1367" s="3" t="s">
        <v>3093</v>
      </c>
      <c r="G1367" s="3" t="s">
        <v>3094</v>
      </c>
      <c r="H1367" s="3" t="s">
        <v>3095</v>
      </c>
      <c r="I1367" s="3" t="s">
        <v>3710</v>
      </c>
      <c r="J1367" s="4">
        <v>9.53125</v>
      </c>
      <c r="K1367" s="4">
        <v>10.047096</v>
      </c>
      <c r="L1367" s="4">
        <v>-13.349815</v>
      </c>
      <c r="M1367" s="4">
        <v>-0.98870100000000005</v>
      </c>
      <c r="N1367" s="4" t="s">
        <v>2924</v>
      </c>
      <c r="O1367" s="4" t="s">
        <v>2924</v>
      </c>
      <c r="P1367" s="4">
        <v>3.5656150000000002</v>
      </c>
      <c r="Q1367" s="4" t="s">
        <v>2924</v>
      </c>
      <c r="R1367" s="4" t="s">
        <v>2924</v>
      </c>
      <c r="S1367" s="3" t="s">
        <v>6411</v>
      </c>
      <c r="T1367" s="4">
        <v>7.01</v>
      </c>
      <c r="U1367" s="4">
        <v>2965.8476861499998</v>
      </c>
      <c r="V1367" s="10">
        <v>2777.6986860000002</v>
      </c>
      <c r="W1367" s="4">
        <v>0</v>
      </c>
      <c r="X1367" s="4">
        <v>8.93</v>
      </c>
      <c r="Y1367" s="5">
        <v>4.0599999999999996</v>
      </c>
      <c r="Z1367" s="4" t="s">
        <v>2924</v>
      </c>
      <c r="AA1367" s="10">
        <v>79.388448471100006</v>
      </c>
      <c r="AB1367" s="10">
        <v>233.66666666660001</v>
      </c>
      <c r="AC1367" s="4">
        <v>161.465947</v>
      </c>
      <c r="AD1367" s="4">
        <v>28.964532700729901</v>
      </c>
      <c r="AE1367" s="4">
        <v>20.510974236662399</v>
      </c>
      <c r="AF1367" s="4" t="s">
        <v>2924</v>
      </c>
      <c r="AG1367" s="4">
        <v>45.4429232883436</v>
      </c>
      <c r="AH1367" s="4">
        <v>59.099972042553198</v>
      </c>
      <c r="AI1367" s="4">
        <v>3.5656150000000002</v>
      </c>
      <c r="AJ1367" s="4">
        <v>3.5656150000000002</v>
      </c>
    </row>
    <row r="1368" spans="1:36" x14ac:dyDescent="0.3">
      <c r="A1368" s="1" t="s">
        <v>742</v>
      </c>
      <c r="B1368" s="2">
        <v>4659138</v>
      </c>
      <c r="C1368" s="3" t="s">
        <v>2919</v>
      </c>
      <c r="D1368" s="4">
        <v>2966.2246706400001</v>
      </c>
      <c r="E1368" s="3" t="s">
        <v>2920</v>
      </c>
      <c r="F1368" s="3" t="s">
        <v>2921</v>
      </c>
      <c r="G1368" s="3" t="s">
        <v>2941</v>
      </c>
      <c r="H1368" s="3" t="s">
        <v>2941</v>
      </c>
      <c r="I1368" s="3" t="s">
        <v>2942</v>
      </c>
      <c r="J1368" s="4">
        <v>-3.9608569999999999</v>
      </c>
      <c r="K1368" s="4">
        <v>-29.969418999999998</v>
      </c>
      <c r="L1368" s="4">
        <v>-18.084261000000001</v>
      </c>
      <c r="M1368" s="4">
        <v>-3.9160840000000001</v>
      </c>
      <c r="N1368" s="4" t="s">
        <v>2924</v>
      </c>
      <c r="O1368" s="4" t="s">
        <v>2924</v>
      </c>
      <c r="P1368" s="4">
        <v>2.2485270000000002</v>
      </c>
      <c r="Q1368" s="4" t="s">
        <v>2924</v>
      </c>
      <c r="R1368" s="4" t="s">
        <v>2924</v>
      </c>
      <c r="S1368" s="3" t="s">
        <v>4485</v>
      </c>
      <c r="T1368" s="4">
        <v>20.61</v>
      </c>
      <c r="U1368" s="4">
        <v>2966.2246706400001</v>
      </c>
      <c r="V1368" s="10">
        <v>1736.7706700000001</v>
      </c>
      <c r="W1368" s="4">
        <v>0</v>
      </c>
      <c r="X1368" s="4">
        <v>33.33</v>
      </c>
      <c r="Y1368" s="4">
        <v>14.56</v>
      </c>
      <c r="Z1368" s="4" t="s">
        <v>2924</v>
      </c>
      <c r="AA1368" s="10" t="s">
        <v>2924</v>
      </c>
      <c r="AB1368" s="10" t="s">
        <v>2924</v>
      </c>
      <c r="AC1368" s="4" t="s">
        <v>2934</v>
      </c>
      <c r="AD1368" s="4">
        <v>35.223755546902296</v>
      </c>
      <c r="AE1368" s="4">
        <v>140.34510464646459</v>
      </c>
      <c r="AF1368" s="4" t="s">
        <v>2924</v>
      </c>
      <c r="AG1368" s="4" t="s">
        <v>2924</v>
      </c>
      <c r="AH1368" s="4" t="s">
        <v>2924</v>
      </c>
      <c r="AI1368" s="4">
        <v>2.2485270000000002</v>
      </c>
      <c r="AJ1368" s="4">
        <v>2.2485270000000002</v>
      </c>
    </row>
    <row r="1369" spans="1:36" x14ac:dyDescent="0.3">
      <c r="A1369" s="1" t="s">
        <v>762</v>
      </c>
      <c r="B1369" s="2">
        <v>4964035</v>
      </c>
      <c r="C1369" s="3" t="s">
        <v>2919</v>
      </c>
      <c r="D1369" s="4">
        <v>2967.6210921000002</v>
      </c>
      <c r="E1369" s="3" t="s">
        <v>2945</v>
      </c>
      <c r="F1369" s="3" t="s">
        <v>2990</v>
      </c>
      <c r="G1369" s="3" t="s">
        <v>2990</v>
      </c>
      <c r="H1369" s="3" t="s">
        <v>3029</v>
      </c>
      <c r="I1369" s="3" t="s">
        <v>3030</v>
      </c>
      <c r="J1369" s="18">
        <v>-20.454546000000001</v>
      </c>
      <c r="K1369" s="18">
        <v>0.67588800000000004</v>
      </c>
      <c r="L1369" s="18">
        <v>-0.38880300000000001</v>
      </c>
      <c r="M1369" s="18">
        <v>4.0448339999999998</v>
      </c>
      <c r="N1369" s="4">
        <v>48.485995000000003</v>
      </c>
      <c r="O1369" s="4" t="s">
        <v>2924</v>
      </c>
      <c r="P1369" s="4">
        <v>1.638066</v>
      </c>
      <c r="Q1369" s="4">
        <v>12.959287</v>
      </c>
      <c r="R1369" s="4" t="s">
        <v>2924</v>
      </c>
      <c r="S1369" s="3" t="s">
        <v>4505</v>
      </c>
      <c r="T1369" s="4">
        <v>64.05</v>
      </c>
      <c r="U1369" s="4">
        <v>2967.6210921000002</v>
      </c>
      <c r="V1369" s="10">
        <v>2809.7030920000002</v>
      </c>
      <c r="W1369" s="4">
        <v>0</v>
      </c>
      <c r="X1369" s="18">
        <v>86.74</v>
      </c>
      <c r="Y1369" s="18">
        <v>52.704999999999998</v>
      </c>
      <c r="Z1369" s="4">
        <v>48.485995000000003</v>
      </c>
      <c r="AA1369" s="10">
        <v>35.732217573200003</v>
      </c>
      <c r="AB1369" s="10">
        <v>46.751824817500001</v>
      </c>
      <c r="AC1369" s="5">
        <v>2.170458</v>
      </c>
      <c r="AD1369" s="4">
        <v>1.9727435568899001</v>
      </c>
      <c r="AE1369" s="4">
        <v>2.1456214517618002</v>
      </c>
      <c r="AF1369" s="4">
        <v>12.959287</v>
      </c>
      <c r="AG1369" s="4">
        <v>11.5625641646091</v>
      </c>
      <c r="AH1369" s="4">
        <v>14.633870270833301</v>
      </c>
      <c r="AI1369" s="4">
        <v>1.638066</v>
      </c>
      <c r="AJ1369" s="4">
        <v>1.8439080000000001</v>
      </c>
    </row>
    <row r="1370" spans="1:36" x14ac:dyDescent="0.3">
      <c r="A1370" s="1" t="s">
        <v>2140</v>
      </c>
      <c r="B1370" s="2">
        <v>4094026</v>
      </c>
      <c r="C1370" s="3" t="s">
        <v>2919</v>
      </c>
      <c r="D1370" s="4">
        <v>2976.1097272500001</v>
      </c>
      <c r="E1370" s="3" t="s">
        <v>2920</v>
      </c>
      <c r="F1370" s="3" t="s">
        <v>2960</v>
      </c>
      <c r="G1370" s="3" t="s">
        <v>2961</v>
      </c>
      <c r="H1370" s="3" t="s">
        <v>2962</v>
      </c>
      <c r="I1370" s="3" t="s">
        <v>2963</v>
      </c>
      <c r="J1370" s="4">
        <v>-39.959294</v>
      </c>
      <c r="K1370" s="4">
        <v>-2.8540070000000002</v>
      </c>
      <c r="L1370" s="4">
        <v>7.6118680000000003</v>
      </c>
      <c r="M1370" s="4">
        <v>-1.31579</v>
      </c>
      <c r="N1370" s="4" t="s">
        <v>2924</v>
      </c>
      <c r="O1370" s="4" t="s">
        <v>2924</v>
      </c>
      <c r="P1370" s="4">
        <v>0.93313100000000004</v>
      </c>
      <c r="Q1370" s="4">
        <v>8.6726589999999995</v>
      </c>
      <c r="R1370" s="4">
        <v>20.082011000000001</v>
      </c>
      <c r="S1370" s="3" t="s">
        <v>5879</v>
      </c>
      <c r="T1370" s="4">
        <v>44.25</v>
      </c>
      <c r="U1370" s="4">
        <v>2976.1097272500001</v>
      </c>
      <c r="V1370" s="10">
        <v>5609.9097270000002</v>
      </c>
      <c r="W1370" s="4">
        <v>0</v>
      </c>
      <c r="X1370" s="4">
        <v>75.814999999999998</v>
      </c>
      <c r="Y1370" s="4">
        <v>29.734999999999999</v>
      </c>
      <c r="Z1370" s="4" t="s">
        <v>2924</v>
      </c>
      <c r="AA1370" s="10">
        <v>21.023375142500001</v>
      </c>
      <c r="AB1370" s="10">
        <v>24.631501603099998</v>
      </c>
      <c r="AC1370" s="4">
        <v>1.9909539999999999</v>
      </c>
      <c r="AD1370" s="4">
        <v>2.0475681185958998</v>
      </c>
      <c r="AE1370" s="4">
        <v>2.0228555368787</v>
      </c>
      <c r="AF1370" s="4">
        <v>8.6726589999999995</v>
      </c>
      <c r="AG1370" s="4">
        <v>9.9819569701336999</v>
      </c>
      <c r="AH1370" s="4">
        <v>10.402305779567699</v>
      </c>
      <c r="AI1370" s="4">
        <v>0.93313100000000004</v>
      </c>
      <c r="AJ1370" s="4" t="s">
        <v>2924</v>
      </c>
    </row>
    <row r="1371" spans="1:36" x14ac:dyDescent="0.3">
      <c r="A1371" s="1" t="s">
        <v>1107</v>
      </c>
      <c r="B1371" s="2">
        <v>4091160</v>
      </c>
      <c r="C1371" s="3" t="s">
        <v>2935</v>
      </c>
      <c r="D1371" s="4">
        <v>2976.4159464899999</v>
      </c>
      <c r="E1371" s="3" t="s">
        <v>2930</v>
      </c>
      <c r="F1371" s="3" t="s">
        <v>2957</v>
      </c>
      <c r="G1371" s="3" t="s">
        <v>2957</v>
      </c>
      <c r="H1371" s="3" t="s">
        <v>3042</v>
      </c>
      <c r="I1371" s="3" t="s">
        <v>3043</v>
      </c>
      <c r="J1371" s="4">
        <v>4.3413170000000001</v>
      </c>
      <c r="K1371" s="4">
        <v>3.106509</v>
      </c>
      <c r="L1371" s="4">
        <v>-10.526316</v>
      </c>
      <c r="M1371" s="4">
        <v>-0.85348500000000005</v>
      </c>
      <c r="N1371" s="4">
        <v>33.190476190476197</v>
      </c>
      <c r="O1371" s="4">
        <v>14.735728999999999</v>
      </c>
      <c r="P1371" s="4">
        <v>0.35929699999999998</v>
      </c>
      <c r="Q1371" s="4">
        <v>8.7747679999999999</v>
      </c>
      <c r="R1371" s="4" t="s">
        <v>2924</v>
      </c>
      <c r="S1371" s="3" t="s">
        <v>4849</v>
      </c>
      <c r="T1371" s="4">
        <v>6.97</v>
      </c>
      <c r="U1371" s="4">
        <v>2976.4159464899999</v>
      </c>
      <c r="V1371" s="10">
        <v>3889.4159460000001</v>
      </c>
      <c r="W1371" s="4">
        <v>0</v>
      </c>
      <c r="X1371" s="4">
        <v>7.9</v>
      </c>
      <c r="Y1371" s="4">
        <v>5.67</v>
      </c>
      <c r="Z1371" s="4">
        <v>34.85</v>
      </c>
      <c r="AA1371" s="10">
        <v>9.2624584717000005</v>
      </c>
      <c r="AB1371" s="10">
        <v>9.1710526315000003</v>
      </c>
      <c r="AC1371" s="4">
        <v>0.52375700000000003</v>
      </c>
      <c r="AD1371" s="4" t="s">
        <v>2934</v>
      </c>
      <c r="AE1371" s="4" t="s">
        <v>2934</v>
      </c>
      <c r="AF1371" s="4">
        <v>8.7747679999999999</v>
      </c>
      <c r="AG1371" s="4" t="s">
        <v>2934</v>
      </c>
      <c r="AH1371" s="4" t="s">
        <v>2934</v>
      </c>
      <c r="AI1371" s="4">
        <v>0.35929699999999998</v>
      </c>
      <c r="AJ1371" s="4">
        <v>0.36802400000000002</v>
      </c>
    </row>
    <row r="1372" spans="1:36" x14ac:dyDescent="0.3">
      <c r="A1372" s="1" t="s">
        <v>632</v>
      </c>
      <c r="B1372" s="2">
        <v>6529059</v>
      </c>
      <c r="C1372" s="3" t="s">
        <v>2935</v>
      </c>
      <c r="D1372" s="4">
        <v>2985.2970673499999</v>
      </c>
      <c r="E1372" s="3" t="s">
        <v>2976</v>
      </c>
      <c r="F1372" s="3" t="s">
        <v>3316</v>
      </c>
      <c r="G1372" s="3" t="s">
        <v>3316</v>
      </c>
      <c r="H1372" s="3" t="s">
        <v>3317</v>
      </c>
      <c r="I1372" s="3" t="s">
        <v>3276</v>
      </c>
      <c r="J1372" s="4">
        <v>55.585106000000003</v>
      </c>
      <c r="K1372" s="4">
        <v>-6.6985650000000003</v>
      </c>
      <c r="L1372" s="4">
        <v>-18.75</v>
      </c>
      <c r="M1372" s="5">
        <v>-6.0995189999999999</v>
      </c>
      <c r="N1372" s="4" t="s">
        <v>2924</v>
      </c>
      <c r="O1372" s="4">
        <v>75.974025999999995</v>
      </c>
      <c r="P1372" s="4">
        <v>6.9395020000000001</v>
      </c>
      <c r="Q1372" s="4">
        <v>40.451794999999997</v>
      </c>
      <c r="R1372" s="4">
        <v>19.58249</v>
      </c>
      <c r="S1372" s="3" t="s">
        <v>4375</v>
      </c>
      <c r="T1372" s="4">
        <v>5.85</v>
      </c>
      <c r="U1372" s="4">
        <v>2985.2970673499999</v>
      </c>
      <c r="V1372" s="10">
        <v>3285.6970670000001</v>
      </c>
      <c r="W1372" s="4">
        <v>0</v>
      </c>
      <c r="X1372" s="5">
        <v>7.69</v>
      </c>
      <c r="Y1372" s="5">
        <v>2.89</v>
      </c>
      <c r="Z1372" s="4" t="s">
        <v>2924</v>
      </c>
      <c r="AA1372" s="10" t="s">
        <v>2924</v>
      </c>
      <c r="AB1372" s="10" t="s">
        <v>2924</v>
      </c>
      <c r="AC1372" s="4">
        <v>0.61471200000000004</v>
      </c>
      <c r="AD1372" s="4">
        <v>0.52437448485350002</v>
      </c>
      <c r="AE1372" s="4">
        <v>0.59259828498510003</v>
      </c>
      <c r="AF1372" s="4">
        <v>40.451794999999997</v>
      </c>
      <c r="AG1372" s="4">
        <v>15.2712314181338</v>
      </c>
      <c r="AH1372" s="4">
        <v>28.4224072175003</v>
      </c>
      <c r="AI1372" s="4">
        <v>6.9395020000000001</v>
      </c>
      <c r="AJ1372" s="4">
        <v>26.712329</v>
      </c>
    </row>
    <row r="1373" spans="1:36" x14ac:dyDescent="0.3">
      <c r="A1373" s="1" t="s">
        <v>710</v>
      </c>
      <c r="B1373" s="2">
        <v>7268054</v>
      </c>
      <c r="C1373" s="3" t="s">
        <v>2935</v>
      </c>
      <c r="D1373" s="4">
        <v>2999.3940966800001</v>
      </c>
      <c r="E1373" s="3" t="s">
        <v>2976</v>
      </c>
      <c r="F1373" s="3" t="s">
        <v>3316</v>
      </c>
      <c r="G1373" s="3" t="s">
        <v>3316</v>
      </c>
      <c r="H1373" s="3" t="s">
        <v>3317</v>
      </c>
      <c r="I1373" s="3" t="s">
        <v>3387</v>
      </c>
      <c r="J1373" s="4">
        <v>21.018519000000001</v>
      </c>
      <c r="K1373" s="4">
        <v>-4.2490839999999999</v>
      </c>
      <c r="L1373" s="4">
        <v>-15.568476</v>
      </c>
      <c r="M1373" s="4">
        <v>-0.15278800000000001</v>
      </c>
      <c r="N1373" s="4">
        <v>35.324324324324301</v>
      </c>
      <c r="O1373" s="4">
        <v>12.068329</v>
      </c>
      <c r="P1373" s="4">
        <v>1.7614559999999999</v>
      </c>
      <c r="Q1373" s="4">
        <v>8.5528770000000005</v>
      </c>
      <c r="R1373" s="4">
        <v>8.9642429999999997</v>
      </c>
      <c r="S1373" s="3" t="s">
        <v>4453</v>
      </c>
      <c r="T1373" s="4">
        <v>13.07</v>
      </c>
      <c r="U1373" s="4">
        <v>2999.3940966800001</v>
      </c>
      <c r="V1373" s="10">
        <v>5607.6940960000002</v>
      </c>
      <c r="W1373" s="4">
        <v>0</v>
      </c>
      <c r="X1373" s="4">
        <v>16.11</v>
      </c>
      <c r="Y1373" s="5">
        <v>9.24</v>
      </c>
      <c r="Z1373" s="4">
        <v>34.853332999999999</v>
      </c>
      <c r="AA1373" s="10">
        <v>11.8248439337</v>
      </c>
      <c r="AB1373" s="10">
        <v>14.422068965499999</v>
      </c>
      <c r="AC1373" s="4">
        <v>0.59851200000000004</v>
      </c>
      <c r="AD1373" s="4">
        <v>0.56615047168069998</v>
      </c>
      <c r="AE1373" s="4">
        <v>0.58973096768209998</v>
      </c>
      <c r="AF1373" s="4">
        <v>8.5528770000000005</v>
      </c>
      <c r="AG1373" s="4">
        <v>8.5780772218974999</v>
      </c>
      <c r="AH1373" s="4">
        <v>9.5917400623904001</v>
      </c>
      <c r="AI1373" s="4">
        <v>1.7614559999999999</v>
      </c>
      <c r="AJ1373" s="4" t="s">
        <v>2924</v>
      </c>
    </row>
    <row r="1374" spans="1:36" x14ac:dyDescent="0.3">
      <c r="A1374" s="1" t="s">
        <v>430</v>
      </c>
      <c r="B1374" s="2">
        <v>5797703</v>
      </c>
      <c r="C1374" s="3" t="s">
        <v>2935</v>
      </c>
      <c r="D1374" s="4">
        <v>3005.4433881599998</v>
      </c>
      <c r="E1374" s="3" t="s">
        <v>2976</v>
      </c>
      <c r="F1374" s="3" t="s">
        <v>2977</v>
      </c>
      <c r="G1374" s="3" t="s">
        <v>3076</v>
      </c>
      <c r="H1374" s="3" t="s">
        <v>3076</v>
      </c>
      <c r="I1374" s="3" t="s">
        <v>3276</v>
      </c>
      <c r="J1374" s="4">
        <v>-7.433217</v>
      </c>
      <c r="K1374" s="4">
        <v>-15.392780999999999</v>
      </c>
      <c r="L1374" s="4">
        <v>-9.0182649999999995</v>
      </c>
      <c r="M1374" s="4">
        <v>-0.80896100000000004</v>
      </c>
      <c r="N1374" s="4">
        <v>20.973684210526301</v>
      </c>
      <c r="O1374" s="4">
        <v>12.14939</v>
      </c>
      <c r="P1374" s="4">
        <v>1.0018860000000001</v>
      </c>
      <c r="Q1374" s="4">
        <v>14.188979</v>
      </c>
      <c r="R1374" s="4">
        <v>19.228086999999999</v>
      </c>
      <c r="S1374" s="3" t="s">
        <v>4173</v>
      </c>
      <c r="T1374" s="4">
        <v>15.94</v>
      </c>
      <c r="U1374" s="4">
        <v>3005.4433881599998</v>
      </c>
      <c r="V1374" s="10">
        <v>5074.2343879999999</v>
      </c>
      <c r="W1374" s="4">
        <v>7.2772898368883299</v>
      </c>
      <c r="X1374" s="4">
        <v>19.149999999999999</v>
      </c>
      <c r="Y1374" s="4">
        <v>14.205</v>
      </c>
      <c r="Z1374" s="4">
        <v>21.168659000000002</v>
      </c>
      <c r="AA1374" s="10">
        <v>21.687074829899998</v>
      </c>
      <c r="AB1374" s="10">
        <v>17.8575429634</v>
      </c>
      <c r="AC1374" s="4">
        <v>11.948625</v>
      </c>
      <c r="AD1374" s="4">
        <v>11.517822719070301</v>
      </c>
      <c r="AE1374" s="4">
        <v>11.9897341709976</v>
      </c>
      <c r="AF1374" s="4">
        <v>14.188979</v>
      </c>
      <c r="AG1374" s="4">
        <v>13.117675646973501</v>
      </c>
      <c r="AH1374" s="4">
        <v>13.737868952632001</v>
      </c>
      <c r="AI1374" s="4">
        <v>1.0018860000000001</v>
      </c>
      <c r="AJ1374" s="4">
        <v>1.2611760000000001</v>
      </c>
    </row>
    <row r="1375" spans="1:36" x14ac:dyDescent="0.3">
      <c r="A1375" s="1" t="s">
        <v>583</v>
      </c>
      <c r="B1375" s="2">
        <v>4393379</v>
      </c>
      <c r="C1375" s="3" t="s">
        <v>2935</v>
      </c>
      <c r="D1375" s="4">
        <v>3016.3740285499998</v>
      </c>
      <c r="E1375" s="3" t="s">
        <v>3090</v>
      </c>
      <c r="F1375" s="3" t="s">
        <v>3090</v>
      </c>
      <c r="G1375" s="3" t="s">
        <v>3199</v>
      </c>
      <c r="H1375" s="3" t="s">
        <v>3200</v>
      </c>
      <c r="I1375" s="3" t="s">
        <v>3098</v>
      </c>
      <c r="J1375" s="4">
        <v>-3.8702109999999998</v>
      </c>
      <c r="K1375" s="4">
        <v>-13.140233</v>
      </c>
      <c r="L1375" s="4">
        <v>-11.419307999999999</v>
      </c>
      <c r="M1375" s="4">
        <v>0.24459900000000001</v>
      </c>
      <c r="N1375" s="4">
        <v>23.735520999999999</v>
      </c>
      <c r="O1375" s="4">
        <v>7.3119240000000003</v>
      </c>
      <c r="P1375" s="4">
        <v>1.3533299999999999</v>
      </c>
      <c r="Q1375" s="4">
        <v>12.56854</v>
      </c>
      <c r="R1375" s="4">
        <v>16.168941</v>
      </c>
      <c r="S1375" s="3" t="s">
        <v>4326</v>
      </c>
      <c r="T1375" s="4">
        <v>24.59</v>
      </c>
      <c r="U1375" s="4">
        <v>3016.3740285499998</v>
      </c>
      <c r="V1375" s="10">
        <v>13913.374028</v>
      </c>
      <c r="W1375" s="4">
        <v>6.8971126474176501</v>
      </c>
      <c r="X1375" s="4">
        <v>28.71</v>
      </c>
      <c r="Y1375" s="4">
        <v>19.329999999999998</v>
      </c>
      <c r="Z1375" s="4">
        <v>23.735520999999999</v>
      </c>
      <c r="AA1375" s="10">
        <v>24.94420775</v>
      </c>
      <c r="AB1375" s="10">
        <v>30.420367667000001</v>
      </c>
      <c r="AC1375" s="4">
        <v>10.200421</v>
      </c>
      <c r="AD1375" s="4">
        <v>9.5782232512089003</v>
      </c>
      <c r="AE1375" s="4">
        <v>9.7060324107889997</v>
      </c>
      <c r="AF1375" s="4">
        <v>12.56854</v>
      </c>
      <c r="AG1375" s="4">
        <v>11.4543845518729</v>
      </c>
      <c r="AH1375" s="4">
        <v>11.8903775358734</v>
      </c>
      <c r="AI1375" s="4">
        <v>1.3533299999999999</v>
      </c>
      <c r="AJ1375" s="4" t="s">
        <v>2924</v>
      </c>
    </row>
    <row r="1376" spans="1:36" x14ac:dyDescent="0.3">
      <c r="A1376" s="1" t="s">
        <v>1179</v>
      </c>
      <c r="B1376" s="2">
        <v>4188868</v>
      </c>
      <c r="C1376" s="3" t="s">
        <v>2935</v>
      </c>
      <c r="D1376" s="4">
        <v>3017.8032237699999</v>
      </c>
      <c r="E1376" s="3" t="s">
        <v>3093</v>
      </c>
      <c r="F1376" s="3" t="s">
        <v>3093</v>
      </c>
      <c r="G1376" s="3" t="s">
        <v>3094</v>
      </c>
      <c r="H1376" s="3" t="s">
        <v>3147</v>
      </c>
      <c r="I1376" s="3" t="s">
        <v>3148</v>
      </c>
      <c r="J1376" s="4">
        <v>27.8003</v>
      </c>
      <c r="K1376" s="4">
        <v>12.037646000000001</v>
      </c>
      <c r="L1376" s="4">
        <v>-3.9550890000000001</v>
      </c>
      <c r="M1376" s="4">
        <v>2.8455780000000002</v>
      </c>
      <c r="N1376" s="4">
        <v>14.324301999999999</v>
      </c>
      <c r="O1376" s="4">
        <v>19.501660999999999</v>
      </c>
      <c r="P1376" s="4">
        <v>1.4756800000000001</v>
      </c>
      <c r="Q1376" s="4">
        <v>4.9655930000000001</v>
      </c>
      <c r="R1376" s="4">
        <v>37.348146999999997</v>
      </c>
      <c r="S1376" s="3" t="s">
        <v>4921</v>
      </c>
      <c r="T1376" s="4">
        <v>170.23</v>
      </c>
      <c r="U1376" s="4">
        <v>3017.8032237699999</v>
      </c>
      <c r="V1376" s="10">
        <v>3761.3832229999998</v>
      </c>
      <c r="W1376" s="4">
        <v>0</v>
      </c>
      <c r="X1376" s="4">
        <v>183.59</v>
      </c>
      <c r="Y1376" s="4">
        <v>119.75</v>
      </c>
      <c r="Z1376" s="4">
        <v>14.324301999999999</v>
      </c>
      <c r="AA1376" s="10">
        <v>8.6454175173000003</v>
      </c>
      <c r="AB1376" s="10">
        <v>11.6564114713</v>
      </c>
      <c r="AC1376" s="4">
        <v>4.2422800000000001</v>
      </c>
      <c r="AD1376" s="4">
        <v>2.8048790699041</v>
      </c>
      <c r="AE1376" s="4">
        <v>3.5771595083214001</v>
      </c>
      <c r="AF1376" s="4">
        <v>4.9655930000000001</v>
      </c>
      <c r="AG1376" s="4">
        <v>4.6061130313879</v>
      </c>
      <c r="AH1376" s="4">
        <v>5.1969213858026997</v>
      </c>
      <c r="AI1376" s="4">
        <v>1.4756800000000001</v>
      </c>
      <c r="AJ1376" s="4">
        <v>1.4756800000000001</v>
      </c>
    </row>
    <row r="1377" spans="1:36" x14ac:dyDescent="0.3">
      <c r="A1377" s="1" t="s">
        <v>2698</v>
      </c>
      <c r="B1377" s="2">
        <v>5731556</v>
      </c>
      <c r="C1377" s="3" t="s">
        <v>2940</v>
      </c>
      <c r="D1377" s="4">
        <v>3020.0450839999999</v>
      </c>
      <c r="E1377" s="3" t="s">
        <v>2930</v>
      </c>
      <c r="F1377" s="3" t="s">
        <v>2953</v>
      </c>
      <c r="G1377" s="3" t="s">
        <v>2954</v>
      </c>
      <c r="H1377" s="3" t="s">
        <v>2955</v>
      </c>
      <c r="I1377" s="3"/>
      <c r="J1377" s="4">
        <v>-6.5743130000000001</v>
      </c>
      <c r="K1377" s="4">
        <v>-15.752700000000001</v>
      </c>
      <c r="L1377" s="4">
        <v>-7.8935190000000004</v>
      </c>
      <c r="M1377" s="4">
        <v>1.4533400000000001</v>
      </c>
      <c r="N1377" s="4" t="s">
        <v>2934</v>
      </c>
      <c r="O1377" s="4" t="s">
        <v>2934</v>
      </c>
      <c r="P1377" s="4" t="s">
        <v>2934</v>
      </c>
      <c r="Q1377" s="4" t="s">
        <v>2934</v>
      </c>
      <c r="R1377" s="4" t="s">
        <v>2934</v>
      </c>
      <c r="S1377" s="3" t="s">
        <v>6436</v>
      </c>
      <c r="T1377" s="4">
        <v>39.79</v>
      </c>
      <c r="U1377" s="4">
        <v>3020.0450839999999</v>
      </c>
      <c r="V1377" s="10" t="s">
        <v>2934</v>
      </c>
      <c r="W1377" s="4">
        <v>5.1279215883387801</v>
      </c>
      <c r="X1377" s="4">
        <v>47.63</v>
      </c>
      <c r="Y1377" s="4">
        <v>38.930199999999999</v>
      </c>
      <c r="Z1377" s="4" t="s">
        <v>2934</v>
      </c>
      <c r="AA1377" s="10" t="s">
        <v>2934</v>
      </c>
      <c r="AB1377" s="10" t="s">
        <v>2934</v>
      </c>
      <c r="AC1377" s="4" t="s">
        <v>2934</v>
      </c>
      <c r="AD1377" s="4" t="s">
        <v>2934</v>
      </c>
      <c r="AE1377" s="4" t="s">
        <v>2934</v>
      </c>
      <c r="AF1377" s="4" t="s">
        <v>2934</v>
      </c>
      <c r="AG1377" s="4" t="s">
        <v>2934</v>
      </c>
      <c r="AH1377" s="4" t="s">
        <v>2934</v>
      </c>
      <c r="AI1377" s="4" t="s">
        <v>2934</v>
      </c>
      <c r="AJ1377" s="4" t="s">
        <v>2934</v>
      </c>
    </row>
    <row r="1378" spans="1:36" x14ac:dyDescent="0.3">
      <c r="A1378" s="1" t="s">
        <v>2469</v>
      </c>
      <c r="B1378" s="2">
        <v>4218241</v>
      </c>
      <c r="C1378" s="3" t="s">
        <v>2935</v>
      </c>
      <c r="D1378" s="4">
        <v>3021.364</v>
      </c>
      <c r="E1378" s="3" t="s">
        <v>2936</v>
      </c>
      <c r="F1378" s="3" t="s">
        <v>2937</v>
      </c>
      <c r="G1378" s="3" t="s">
        <v>3044</v>
      </c>
      <c r="H1378" s="3" t="s">
        <v>3099</v>
      </c>
      <c r="I1378" s="3" t="s">
        <v>3352</v>
      </c>
      <c r="J1378" s="4">
        <v>-21.284372000000001</v>
      </c>
      <c r="K1378" s="4">
        <v>-14.239666</v>
      </c>
      <c r="L1378" s="4">
        <v>-16.657454000000001</v>
      </c>
      <c r="M1378" s="4">
        <v>0.35500300000000001</v>
      </c>
      <c r="N1378" s="4">
        <v>6.6019560000000004</v>
      </c>
      <c r="O1378" s="4">
        <v>15.463248</v>
      </c>
      <c r="P1378" s="4">
        <v>1.525361</v>
      </c>
      <c r="Q1378" s="4">
        <v>5.101909</v>
      </c>
      <c r="R1378" s="4">
        <v>27.253758000000001</v>
      </c>
      <c r="S1378" s="3" t="s">
        <v>6207</v>
      </c>
      <c r="T1378" s="4">
        <v>45.23</v>
      </c>
      <c r="U1378" s="4">
        <v>3021.364</v>
      </c>
      <c r="V1378" s="10">
        <v>3297.364</v>
      </c>
      <c r="W1378" s="4">
        <v>1.50342692902941</v>
      </c>
      <c r="X1378" s="4">
        <v>68.084900000000005</v>
      </c>
      <c r="Y1378" s="4">
        <v>44.427799999999998</v>
      </c>
      <c r="Z1378" s="4">
        <v>6.6125730000000003</v>
      </c>
      <c r="AA1378" s="10">
        <v>9.4199729250999997</v>
      </c>
      <c r="AB1378" s="10">
        <v>7.4400747460999996</v>
      </c>
      <c r="AC1378" s="4">
        <v>0.64546599999999998</v>
      </c>
      <c r="AD1378" s="4">
        <v>0.61655736182370002</v>
      </c>
      <c r="AE1378" s="4">
        <v>0.64440994690109998</v>
      </c>
      <c r="AF1378" s="4">
        <v>5.101909</v>
      </c>
      <c r="AG1378" s="4">
        <v>5.0396432626017003</v>
      </c>
      <c r="AH1378" s="4">
        <v>5.0490863402884001</v>
      </c>
      <c r="AI1378" s="4">
        <v>1.525361</v>
      </c>
      <c r="AJ1378" s="4">
        <v>1.8179989999999999</v>
      </c>
    </row>
    <row r="1379" spans="1:36" x14ac:dyDescent="0.3">
      <c r="A1379" s="1" t="s">
        <v>642</v>
      </c>
      <c r="B1379" s="2">
        <v>8743250</v>
      </c>
      <c r="C1379" s="3" t="s">
        <v>2935</v>
      </c>
      <c r="D1379" s="4">
        <v>3022.3389941199998</v>
      </c>
      <c r="E1379" s="3" t="s">
        <v>3093</v>
      </c>
      <c r="F1379" s="3" t="s">
        <v>3093</v>
      </c>
      <c r="G1379" s="3" t="s">
        <v>3094</v>
      </c>
      <c r="H1379" s="3" t="s">
        <v>3095</v>
      </c>
      <c r="I1379" s="3" t="s">
        <v>3169</v>
      </c>
      <c r="J1379" s="4">
        <v>2.277927</v>
      </c>
      <c r="K1379" s="4">
        <v>-1.4473309999999999</v>
      </c>
      <c r="L1379" s="4">
        <v>-21.744425</v>
      </c>
      <c r="M1379" s="4">
        <v>-0.83903899999999998</v>
      </c>
      <c r="N1379" s="4">
        <v>7.5303940000000003</v>
      </c>
      <c r="O1379" s="4">
        <v>7.9922269999999997</v>
      </c>
      <c r="P1379" s="4">
        <v>1.976054</v>
      </c>
      <c r="Q1379" s="4">
        <v>4.0222879999999996</v>
      </c>
      <c r="R1379" s="4">
        <v>8.3610710000000008</v>
      </c>
      <c r="S1379" s="3" t="s">
        <v>4385</v>
      </c>
      <c r="T1379" s="4">
        <v>102.82</v>
      </c>
      <c r="U1379" s="4">
        <v>3022.3389941199998</v>
      </c>
      <c r="V1379" s="10">
        <v>2808.306994</v>
      </c>
      <c r="W1379" s="4">
        <v>0.972573429293912</v>
      </c>
      <c r="X1379" s="5">
        <v>134.59</v>
      </c>
      <c r="Y1379" s="4">
        <v>75.430000000000007</v>
      </c>
      <c r="Z1379" s="4">
        <v>7.5303940000000003</v>
      </c>
      <c r="AA1379" s="10">
        <v>7.1933285759999999</v>
      </c>
      <c r="AB1379" s="10">
        <v>8.9408695651999999</v>
      </c>
      <c r="AC1379" s="4">
        <v>1.251182</v>
      </c>
      <c r="AD1379" s="4">
        <v>1.2441365152338</v>
      </c>
      <c r="AE1379" s="4">
        <v>1.275917417004</v>
      </c>
      <c r="AF1379" s="4">
        <v>4.0222879999999996</v>
      </c>
      <c r="AG1379" s="4">
        <v>3.9428946415909998</v>
      </c>
      <c r="AH1379" s="4">
        <v>4.3606574338908004</v>
      </c>
      <c r="AI1379" s="4">
        <v>1.976054</v>
      </c>
      <c r="AJ1379" s="4">
        <v>1.976054</v>
      </c>
    </row>
    <row r="1380" spans="1:36" x14ac:dyDescent="0.3">
      <c r="A1380" s="1" t="s">
        <v>2426</v>
      </c>
      <c r="B1380" s="2">
        <v>4963567</v>
      </c>
      <c r="C1380" s="3" t="s">
        <v>2919</v>
      </c>
      <c r="D1380" s="4">
        <v>3024.9408557299998</v>
      </c>
      <c r="E1380" s="3" t="s">
        <v>2945</v>
      </c>
      <c r="F1380" s="3" t="s">
        <v>2990</v>
      </c>
      <c r="G1380" s="3" t="s">
        <v>2990</v>
      </c>
      <c r="H1380" s="3" t="s">
        <v>3029</v>
      </c>
      <c r="I1380" s="3" t="s">
        <v>3030</v>
      </c>
      <c r="J1380" s="18">
        <v>-32.301893</v>
      </c>
      <c r="K1380" s="18">
        <v>-1.5927629999999999</v>
      </c>
      <c r="L1380" s="18">
        <v>-1.442062</v>
      </c>
      <c r="M1380" s="18">
        <v>3.497722</v>
      </c>
      <c r="N1380" s="4">
        <v>19.546949999999999</v>
      </c>
      <c r="O1380" s="4">
        <v>77.931381999999999</v>
      </c>
      <c r="P1380" s="4">
        <v>2.1079780000000001</v>
      </c>
      <c r="Q1380" s="4">
        <v>52.011710000000001</v>
      </c>
      <c r="R1380" s="4">
        <v>21.139913</v>
      </c>
      <c r="S1380" s="3" t="s">
        <v>6164</v>
      </c>
      <c r="T1380" s="4">
        <v>77.23</v>
      </c>
      <c r="U1380" s="4">
        <v>3024.9408557299998</v>
      </c>
      <c r="V1380" s="10">
        <v>3143.240855</v>
      </c>
      <c r="W1380" s="4">
        <v>0</v>
      </c>
      <c r="X1380" s="18">
        <v>117.29</v>
      </c>
      <c r="Y1380" s="18">
        <v>67.83</v>
      </c>
      <c r="Z1380" s="4">
        <v>19.546949999999999</v>
      </c>
      <c r="AA1380" s="10">
        <v>21.7586070885</v>
      </c>
      <c r="AB1380" s="10">
        <v>23.683137225999999</v>
      </c>
      <c r="AC1380" s="4">
        <v>3.2093539999999998</v>
      </c>
      <c r="AD1380" s="4">
        <v>2.9431339409102</v>
      </c>
      <c r="AE1380" s="4">
        <v>3.0126664386237998</v>
      </c>
      <c r="AF1380" s="4">
        <v>52.011710000000001</v>
      </c>
      <c r="AG1380" s="4">
        <v>15.3328822195122</v>
      </c>
      <c r="AH1380" s="4">
        <v>15.7865935382684</v>
      </c>
      <c r="AI1380" s="4">
        <v>2.1079780000000001</v>
      </c>
      <c r="AJ1380" s="4">
        <v>7.9898610000000003</v>
      </c>
    </row>
    <row r="1381" spans="1:36" x14ac:dyDescent="0.3">
      <c r="A1381" s="1" t="s">
        <v>2466</v>
      </c>
      <c r="B1381" s="2">
        <v>4280097</v>
      </c>
      <c r="C1381" s="3" t="s">
        <v>2935</v>
      </c>
      <c r="D1381" s="4">
        <v>3025.0770000000002</v>
      </c>
      <c r="E1381" s="3" t="s">
        <v>2945</v>
      </c>
      <c r="F1381" s="3" t="s">
        <v>2946</v>
      </c>
      <c r="G1381" s="3" t="s">
        <v>2947</v>
      </c>
      <c r="H1381" s="3" t="s">
        <v>2948</v>
      </c>
      <c r="I1381" s="3" t="s">
        <v>2949</v>
      </c>
      <c r="J1381" s="4">
        <v>-27.350034999999998</v>
      </c>
      <c r="K1381" s="4">
        <v>4.1515649999999997</v>
      </c>
      <c r="L1381" s="4">
        <v>2.1985130000000002</v>
      </c>
      <c r="M1381" s="4">
        <v>-1.9236740000000001</v>
      </c>
      <c r="N1381" s="4">
        <v>37.675804999999997</v>
      </c>
      <c r="O1381" s="4">
        <v>10.319948</v>
      </c>
      <c r="P1381" s="4">
        <v>24.278034000000002</v>
      </c>
      <c r="Q1381" s="5">
        <v>10.275183</v>
      </c>
      <c r="R1381" s="4">
        <v>9.0961809999999996</v>
      </c>
      <c r="S1381" s="3" t="s">
        <v>6204</v>
      </c>
      <c r="T1381" s="4">
        <v>31.61</v>
      </c>
      <c r="U1381" s="4">
        <v>3025.0770000000002</v>
      </c>
      <c r="V1381" s="10">
        <v>3270.0770000000002</v>
      </c>
      <c r="W1381" s="4">
        <v>0</v>
      </c>
      <c r="X1381" s="4">
        <v>49.44</v>
      </c>
      <c r="Y1381" s="4">
        <v>24.02</v>
      </c>
      <c r="Z1381" s="4">
        <v>37.675804999999997</v>
      </c>
      <c r="AA1381" s="10">
        <v>13.428207306699999</v>
      </c>
      <c r="AB1381" s="10">
        <v>13.538400918200001</v>
      </c>
      <c r="AC1381" s="4">
        <v>1.81873</v>
      </c>
      <c r="AD1381" s="4">
        <v>1.9176663757786001</v>
      </c>
      <c r="AE1381" s="4">
        <v>1.8604828751960001</v>
      </c>
      <c r="AF1381" s="5">
        <v>10.275183</v>
      </c>
      <c r="AG1381" s="4">
        <v>7.2386136189868999</v>
      </c>
      <c r="AH1381" s="4">
        <v>7.0853171483365998</v>
      </c>
      <c r="AI1381" s="4">
        <v>24.278034000000002</v>
      </c>
      <c r="AJ1381" s="4" t="s">
        <v>2924</v>
      </c>
    </row>
    <row r="1382" spans="1:36" x14ac:dyDescent="0.3">
      <c r="A1382" s="1" t="s">
        <v>1225</v>
      </c>
      <c r="B1382" s="2">
        <v>4005497</v>
      </c>
      <c r="C1382" s="3" t="s">
        <v>2935</v>
      </c>
      <c r="D1382" s="4">
        <v>3037.71647312</v>
      </c>
      <c r="E1382" s="3" t="s">
        <v>3093</v>
      </c>
      <c r="F1382" s="3" t="s">
        <v>3093</v>
      </c>
      <c r="G1382" s="3" t="s">
        <v>3172</v>
      </c>
      <c r="H1382" s="3" t="s">
        <v>3501</v>
      </c>
      <c r="I1382" s="3" t="s">
        <v>3502</v>
      </c>
      <c r="J1382" s="4">
        <v>-15.074545000000001</v>
      </c>
      <c r="K1382" s="4">
        <v>2.5333329999999998</v>
      </c>
      <c r="L1382" s="4">
        <v>-11.761331</v>
      </c>
      <c r="M1382" s="4">
        <v>1.018062</v>
      </c>
      <c r="N1382" s="4">
        <v>8.9784000000000006</v>
      </c>
      <c r="O1382" s="4">
        <v>16.037538999999999</v>
      </c>
      <c r="P1382" s="4">
        <v>1.0413349999999999</v>
      </c>
      <c r="Q1382" s="4">
        <v>5.1645960000000004</v>
      </c>
      <c r="R1382" s="4">
        <v>22.008942000000001</v>
      </c>
      <c r="S1382" s="3" t="s">
        <v>4967</v>
      </c>
      <c r="T1382" s="4">
        <v>30.76</v>
      </c>
      <c r="U1382" s="4">
        <v>3037.71647312</v>
      </c>
      <c r="V1382" s="10">
        <v>4386.3684730000004</v>
      </c>
      <c r="W1382" s="4">
        <v>3.2509752925877802</v>
      </c>
      <c r="X1382" s="4">
        <v>44.11</v>
      </c>
      <c r="Y1382" s="4">
        <v>29.46</v>
      </c>
      <c r="Z1382" s="4">
        <v>8.9784000000000006</v>
      </c>
      <c r="AA1382" s="10">
        <v>9.8821911734000007</v>
      </c>
      <c r="AB1382" s="10">
        <v>9.8821911734000007</v>
      </c>
      <c r="AC1382" s="4">
        <v>1.5912200000000001</v>
      </c>
      <c r="AD1382" s="4">
        <v>1.1321241079171001</v>
      </c>
      <c r="AE1382" s="4">
        <v>1.1321241079171001</v>
      </c>
      <c r="AF1382" s="4">
        <v>5.1645960000000004</v>
      </c>
      <c r="AG1382" s="4">
        <v>4.1132774914828998</v>
      </c>
      <c r="AH1382" s="4">
        <v>4.1132774914828998</v>
      </c>
      <c r="AI1382" s="4">
        <v>1.0413349999999999</v>
      </c>
      <c r="AJ1382" s="4">
        <v>1.078201</v>
      </c>
    </row>
    <row r="1383" spans="1:36" x14ac:dyDescent="0.3">
      <c r="A1383" s="1" t="s">
        <v>662</v>
      </c>
      <c r="B1383" s="2">
        <v>9167688</v>
      </c>
      <c r="C1383" s="3" t="s">
        <v>2935</v>
      </c>
      <c r="D1383" s="4">
        <v>3040.7532217600001</v>
      </c>
      <c r="E1383" s="3" t="s">
        <v>2936</v>
      </c>
      <c r="F1383" s="3" t="s">
        <v>3056</v>
      </c>
      <c r="G1383" s="3" t="s">
        <v>3363</v>
      </c>
      <c r="H1383" s="3" t="s">
        <v>3364</v>
      </c>
      <c r="I1383" s="3" t="s">
        <v>3365</v>
      </c>
      <c r="J1383" s="4">
        <v>17.621420000000001</v>
      </c>
      <c r="K1383" s="4">
        <v>5.0027790000000003</v>
      </c>
      <c r="L1383" s="4">
        <v>1.9978400000000001</v>
      </c>
      <c r="M1383" s="4">
        <v>5.2965999999999999E-2</v>
      </c>
      <c r="N1383" s="4">
        <v>9.0512700000000006</v>
      </c>
      <c r="O1383" s="4">
        <v>7.741803</v>
      </c>
      <c r="P1383" s="4">
        <v>2.3425099999999999</v>
      </c>
      <c r="Q1383" s="4">
        <v>6.620126</v>
      </c>
      <c r="R1383" s="4">
        <v>10.068080999999999</v>
      </c>
      <c r="S1383" s="3" t="s">
        <v>4405</v>
      </c>
      <c r="T1383" s="4">
        <v>18.89</v>
      </c>
      <c r="U1383" s="4">
        <v>3040.7532217600001</v>
      </c>
      <c r="V1383" s="10">
        <v>3838.925221</v>
      </c>
      <c r="W1383" s="4">
        <v>0</v>
      </c>
      <c r="X1383" s="4">
        <v>20.79</v>
      </c>
      <c r="Y1383" s="5">
        <v>13.74</v>
      </c>
      <c r="Z1383" s="4">
        <v>9.0512700000000006</v>
      </c>
      <c r="AA1383" s="10">
        <v>10.436464088299999</v>
      </c>
      <c r="AB1383" s="10">
        <v>13.1637630662</v>
      </c>
      <c r="AC1383" s="4">
        <v>2.5659169999999998</v>
      </c>
      <c r="AD1383" s="4">
        <v>2.1486120898864001</v>
      </c>
      <c r="AE1383" s="4">
        <v>2.4159378357458001</v>
      </c>
      <c r="AF1383" s="4">
        <v>6.620126</v>
      </c>
      <c r="AG1383" s="4">
        <v>5.7585620280013003</v>
      </c>
      <c r="AH1383" s="4">
        <v>6.3796475424516998</v>
      </c>
      <c r="AI1383" s="4">
        <v>2.3425099999999999</v>
      </c>
      <c r="AJ1383" s="4" t="s">
        <v>2924</v>
      </c>
    </row>
    <row r="1384" spans="1:36" x14ac:dyDescent="0.3">
      <c r="A1384" s="1" t="s">
        <v>1456</v>
      </c>
      <c r="B1384" s="2">
        <v>4911217</v>
      </c>
      <c r="C1384" s="3" t="s">
        <v>2919</v>
      </c>
      <c r="D1384" s="4">
        <v>3042.3373874099998</v>
      </c>
      <c r="E1384" s="3" t="s">
        <v>3006</v>
      </c>
      <c r="F1384" s="3" t="s">
        <v>3007</v>
      </c>
      <c r="G1384" s="3" t="s">
        <v>3008</v>
      </c>
      <c r="H1384" s="3" t="s">
        <v>3009</v>
      </c>
      <c r="I1384" s="3" t="s">
        <v>3528</v>
      </c>
      <c r="J1384" s="4">
        <v>-6.5513940000000002</v>
      </c>
      <c r="K1384" s="4">
        <v>-8.5806260000000005</v>
      </c>
      <c r="L1384" s="4">
        <v>-8.9111799999999999</v>
      </c>
      <c r="M1384" s="4">
        <v>-2.4605009999999998</v>
      </c>
      <c r="N1384" s="4">
        <v>35.098875999999997</v>
      </c>
      <c r="O1384" s="4">
        <v>30.434528</v>
      </c>
      <c r="P1384" s="4">
        <v>3.1761430000000002</v>
      </c>
      <c r="Q1384" s="4">
        <v>14.154494</v>
      </c>
      <c r="R1384" s="4">
        <v>39.048208000000002</v>
      </c>
      <c r="S1384" s="3" t="s">
        <v>5197</v>
      </c>
      <c r="T1384" s="4">
        <v>156.19</v>
      </c>
      <c r="U1384" s="4">
        <v>3042.3373874099998</v>
      </c>
      <c r="V1384" s="10">
        <v>3129.4453870000002</v>
      </c>
      <c r="W1384" s="4">
        <v>1.99756706575325</v>
      </c>
      <c r="X1384" s="5">
        <v>180.8</v>
      </c>
      <c r="Y1384" s="4">
        <v>133.22999999999999</v>
      </c>
      <c r="Z1384" s="4">
        <v>35.098875999999997</v>
      </c>
      <c r="AA1384" s="10">
        <v>28.142342342300001</v>
      </c>
      <c r="AB1384" s="10">
        <v>28.142342342300001</v>
      </c>
      <c r="AC1384" s="4">
        <v>1.9872590000000001</v>
      </c>
      <c r="AD1384" s="4">
        <v>1.9173711570880001</v>
      </c>
      <c r="AE1384" s="4">
        <v>1.9173711570880001</v>
      </c>
      <c r="AF1384" s="4">
        <v>14.154494</v>
      </c>
      <c r="AG1384" s="4">
        <v>14.179146467996601</v>
      </c>
      <c r="AH1384" s="4">
        <v>14.179146467996601</v>
      </c>
      <c r="AI1384" s="4">
        <v>3.1761430000000002</v>
      </c>
      <c r="AJ1384" s="4">
        <v>5.1547850000000004</v>
      </c>
    </row>
    <row r="1385" spans="1:36" x14ac:dyDescent="0.3">
      <c r="A1385" s="1" t="s">
        <v>974</v>
      </c>
      <c r="B1385" s="2">
        <v>4041406</v>
      </c>
      <c r="C1385" s="3" t="s">
        <v>2935</v>
      </c>
      <c r="D1385" s="4">
        <v>3043.4607044099998</v>
      </c>
      <c r="E1385" s="3" t="s">
        <v>2930</v>
      </c>
      <c r="F1385" s="3" t="s">
        <v>2931</v>
      </c>
      <c r="G1385" s="3" t="s">
        <v>2931</v>
      </c>
      <c r="H1385" s="3" t="s">
        <v>2932</v>
      </c>
      <c r="I1385" s="3" t="s">
        <v>2933</v>
      </c>
      <c r="J1385" s="4">
        <v>13.617020999999999</v>
      </c>
      <c r="K1385" s="4">
        <v>-10.445615999999999</v>
      </c>
      <c r="L1385" s="4">
        <v>-11.463761</v>
      </c>
      <c r="M1385" s="4">
        <v>1.6866159999999999</v>
      </c>
      <c r="N1385" s="4">
        <v>10.325966850828699</v>
      </c>
      <c r="O1385" s="4">
        <v>8.2809039999999996</v>
      </c>
      <c r="P1385" s="4">
        <v>1.7893730000000001</v>
      </c>
      <c r="Q1385" s="4" t="s">
        <v>2934</v>
      </c>
      <c r="R1385" s="4" t="s">
        <v>2934</v>
      </c>
      <c r="S1385" s="3" t="s">
        <v>4716</v>
      </c>
      <c r="T1385" s="4">
        <v>18.690000000000001</v>
      </c>
      <c r="U1385" s="4">
        <v>3043.4607044099998</v>
      </c>
      <c r="V1385" s="10" t="s">
        <v>2934</v>
      </c>
      <c r="W1385" s="4">
        <v>3.4242910647404998</v>
      </c>
      <c r="X1385" s="4">
        <v>22.395</v>
      </c>
      <c r="Y1385" s="4">
        <v>15.15</v>
      </c>
      <c r="Z1385" s="4">
        <v>10.31457</v>
      </c>
      <c r="AA1385" s="10">
        <v>10.778546712800001</v>
      </c>
      <c r="AB1385" s="10">
        <v>10.583238958000001</v>
      </c>
      <c r="AC1385" s="4" t="s">
        <v>2934</v>
      </c>
      <c r="AD1385" s="4" t="s">
        <v>2934</v>
      </c>
      <c r="AE1385" s="4" t="s">
        <v>2934</v>
      </c>
      <c r="AF1385" s="4" t="s">
        <v>2934</v>
      </c>
      <c r="AG1385" s="4" t="s">
        <v>2934</v>
      </c>
      <c r="AH1385" s="4" t="s">
        <v>2934</v>
      </c>
      <c r="AI1385" s="4">
        <v>1.7893730000000001</v>
      </c>
      <c r="AJ1385" s="4">
        <v>1.8401099999999999</v>
      </c>
    </row>
    <row r="1386" spans="1:36" x14ac:dyDescent="0.3">
      <c r="A1386" s="1" t="s">
        <v>1165</v>
      </c>
      <c r="B1386" s="2">
        <v>4982540</v>
      </c>
      <c r="C1386" s="3" t="s">
        <v>2935</v>
      </c>
      <c r="D1386" s="4">
        <v>3047.1161636699999</v>
      </c>
      <c r="E1386" s="3" t="s">
        <v>3031</v>
      </c>
      <c r="F1386" s="3" t="s">
        <v>3031</v>
      </c>
      <c r="G1386" s="3" t="s">
        <v>3115</v>
      </c>
      <c r="H1386" s="3" t="s">
        <v>3161</v>
      </c>
      <c r="I1386" s="3" t="s">
        <v>3486</v>
      </c>
      <c r="J1386" s="4">
        <v>-6.6016159999999999</v>
      </c>
      <c r="K1386" s="4">
        <v>-1.7008989999999999</v>
      </c>
      <c r="L1386" s="4">
        <v>-13.474576000000001</v>
      </c>
      <c r="M1386" s="4">
        <v>1.5583549999999999</v>
      </c>
      <c r="N1386" s="4">
        <v>11.055766</v>
      </c>
      <c r="O1386" s="4">
        <v>17.021394999999998</v>
      </c>
      <c r="P1386" s="4">
        <v>1.390061</v>
      </c>
      <c r="Q1386" s="4">
        <v>7.949694</v>
      </c>
      <c r="R1386" s="4">
        <v>25.629314999999998</v>
      </c>
      <c r="S1386" s="3" t="s">
        <v>4907</v>
      </c>
      <c r="T1386" s="4">
        <v>61.26</v>
      </c>
      <c r="U1386" s="4">
        <v>3047.1161636699999</v>
      </c>
      <c r="V1386" s="10">
        <v>6081.5161630000002</v>
      </c>
      <c r="W1386" s="4">
        <v>3.5259549461312401</v>
      </c>
      <c r="X1386" s="4">
        <v>73.16</v>
      </c>
      <c r="Y1386" s="4">
        <v>55.95</v>
      </c>
      <c r="Z1386" s="4">
        <v>11.055766</v>
      </c>
      <c r="AA1386" s="10">
        <v>14.115207373200001</v>
      </c>
      <c r="AB1386" s="10">
        <v>14.115207373200001</v>
      </c>
      <c r="AC1386" s="4">
        <v>1.1162639999999999</v>
      </c>
      <c r="AD1386" s="4">
        <v>1.1413978696999001</v>
      </c>
      <c r="AE1386" s="4">
        <v>1.1413978696999001</v>
      </c>
      <c r="AF1386" s="4">
        <v>7.949694</v>
      </c>
      <c r="AG1386" s="4">
        <v>8.2974686845918999</v>
      </c>
      <c r="AH1386" s="4">
        <v>8.2974686845918999</v>
      </c>
      <c r="AI1386" s="4">
        <v>1.390061</v>
      </c>
      <c r="AJ1386" s="4" t="s">
        <v>2924</v>
      </c>
    </row>
    <row r="1387" spans="1:36" x14ac:dyDescent="0.3">
      <c r="A1387" s="1" t="s">
        <v>2649</v>
      </c>
      <c r="B1387" s="2">
        <v>4243311</v>
      </c>
      <c r="C1387" s="3" t="s">
        <v>2935</v>
      </c>
      <c r="D1387" s="4">
        <v>3048.8445593000001</v>
      </c>
      <c r="E1387" s="3" t="s">
        <v>2925</v>
      </c>
      <c r="F1387" s="3" t="s">
        <v>2980</v>
      </c>
      <c r="G1387" s="3" t="s">
        <v>2981</v>
      </c>
      <c r="H1387" s="3" t="s">
        <v>3264</v>
      </c>
      <c r="I1387" s="3" t="s">
        <v>3657</v>
      </c>
      <c r="J1387" s="4">
        <v>4.9214460000000004</v>
      </c>
      <c r="K1387" s="4">
        <v>8.1349979999999995</v>
      </c>
      <c r="L1387" s="4">
        <v>-4.5462369999999996</v>
      </c>
      <c r="M1387" s="4">
        <v>2.496302</v>
      </c>
      <c r="N1387" s="4">
        <v>14.419874999999999</v>
      </c>
      <c r="O1387" s="4">
        <v>18.885860000000001</v>
      </c>
      <c r="P1387" s="4" t="s">
        <v>2924</v>
      </c>
      <c r="Q1387" s="4">
        <v>7.650849</v>
      </c>
      <c r="R1387" s="4">
        <v>31.034509</v>
      </c>
      <c r="S1387" s="3" t="s">
        <v>6387</v>
      </c>
      <c r="T1387" s="4">
        <v>55.43</v>
      </c>
      <c r="U1387" s="4">
        <v>3048.8445593000001</v>
      </c>
      <c r="V1387" s="10">
        <v>5342.5015590000003</v>
      </c>
      <c r="W1387" s="4">
        <v>0</v>
      </c>
      <c r="X1387" s="4">
        <v>60.83</v>
      </c>
      <c r="Y1387" s="4">
        <v>44.72</v>
      </c>
      <c r="Z1387" s="4">
        <v>14.419874999999999</v>
      </c>
      <c r="AA1387" s="10">
        <v>11.788349886200001</v>
      </c>
      <c r="AB1387" s="10">
        <v>13.3652897902</v>
      </c>
      <c r="AC1387" s="4">
        <v>3.0883620000000001</v>
      </c>
      <c r="AD1387" s="4">
        <v>3.0586024386486002</v>
      </c>
      <c r="AE1387" s="4">
        <v>3.1060771513990999</v>
      </c>
      <c r="AF1387" s="4">
        <v>7.650849</v>
      </c>
      <c r="AG1387" s="4">
        <v>7.5947830913522996</v>
      </c>
      <c r="AH1387" s="4">
        <v>7.6946326463904002</v>
      </c>
      <c r="AI1387" s="4" t="s">
        <v>2924</v>
      </c>
      <c r="AJ1387" s="4" t="s">
        <v>2924</v>
      </c>
    </row>
    <row r="1388" spans="1:36" x14ac:dyDescent="0.3">
      <c r="A1388" s="1" t="s">
        <v>2138</v>
      </c>
      <c r="B1388" s="2">
        <v>6517844</v>
      </c>
      <c r="C1388" s="3" t="s">
        <v>2935</v>
      </c>
      <c r="D1388" s="4">
        <v>3049.2037828000002</v>
      </c>
      <c r="E1388" s="3" t="s">
        <v>2925</v>
      </c>
      <c r="F1388" s="3" t="s">
        <v>3011</v>
      </c>
      <c r="G1388" s="3" t="s">
        <v>3012</v>
      </c>
      <c r="H1388" s="3" t="s">
        <v>3013</v>
      </c>
      <c r="I1388" s="3" t="s">
        <v>3631</v>
      </c>
      <c r="J1388" s="4">
        <v>-14.388489</v>
      </c>
      <c r="K1388" s="4">
        <v>-0.998336</v>
      </c>
      <c r="L1388" s="4">
        <v>14.864865</v>
      </c>
      <c r="M1388" s="4">
        <v>18.525895999999999</v>
      </c>
      <c r="N1388" s="4" t="s">
        <v>2924</v>
      </c>
      <c r="O1388" s="4" t="s">
        <v>2924</v>
      </c>
      <c r="P1388" s="4">
        <v>2.7444649999999999</v>
      </c>
      <c r="Q1388" s="4" t="s">
        <v>2924</v>
      </c>
      <c r="R1388" s="4" t="s">
        <v>2924</v>
      </c>
      <c r="S1388" s="3" t="s">
        <v>5877</v>
      </c>
      <c r="T1388" s="5">
        <v>5.95</v>
      </c>
      <c r="U1388" s="4">
        <v>3049.2037828000002</v>
      </c>
      <c r="V1388" s="10">
        <v>2303.8097819999998</v>
      </c>
      <c r="W1388" s="4">
        <v>0</v>
      </c>
      <c r="X1388" s="5">
        <v>10.029999999999999</v>
      </c>
      <c r="Y1388" s="4">
        <v>4.6500000000000004</v>
      </c>
      <c r="Z1388" s="4" t="s">
        <v>2924</v>
      </c>
      <c r="AA1388" s="10" t="s">
        <v>2924</v>
      </c>
      <c r="AB1388" s="10" t="s">
        <v>2924</v>
      </c>
      <c r="AC1388" s="4" t="s">
        <v>2934</v>
      </c>
      <c r="AD1388" s="4" t="s">
        <v>2934</v>
      </c>
      <c r="AE1388" s="4" t="s">
        <v>2934</v>
      </c>
      <c r="AF1388" s="4" t="s">
        <v>2924</v>
      </c>
      <c r="AG1388" s="4" t="s">
        <v>2924</v>
      </c>
      <c r="AH1388" s="4" t="s">
        <v>2924</v>
      </c>
      <c r="AI1388" s="4">
        <v>2.7444649999999999</v>
      </c>
      <c r="AJ1388" s="4">
        <v>2.7444649999999999</v>
      </c>
    </row>
    <row r="1389" spans="1:36" x14ac:dyDescent="0.3">
      <c r="A1389" s="1" t="s">
        <v>1588</v>
      </c>
      <c r="B1389" s="2">
        <v>6536582</v>
      </c>
      <c r="C1389" s="3" t="s">
        <v>2935</v>
      </c>
      <c r="D1389" s="4">
        <v>3054.2391526500001</v>
      </c>
      <c r="E1389" s="3" t="s">
        <v>3093</v>
      </c>
      <c r="F1389" s="3" t="s">
        <v>3093</v>
      </c>
      <c r="G1389" s="3" t="s">
        <v>3172</v>
      </c>
      <c r="H1389" s="3" t="s">
        <v>3173</v>
      </c>
      <c r="I1389" s="3" t="s">
        <v>3274</v>
      </c>
      <c r="J1389" s="4">
        <v>3.0319739999999999</v>
      </c>
      <c r="K1389" s="4">
        <v>-1.5279240000000001</v>
      </c>
      <c r="L1389" s="4">
        <v>1.355748</v>
      </c>
      <c r="M1389" s="4">
        <v>2.8618600000000001</v>
      </c>
      <c r="N1389" s="4">
        <v>8.9769450000000006</v>
      </c>
      <c r="O1389" s="4">
        <v>8.6049720000000001</v>
      </c>
      <c r="P1389" s="4">
        <v>1.5509090000000001</v>
      </c>
      <c r="Q1389" s="4">
        <v>3.3921950000000001</v>
      </c>
      <c r="R1389" s="5">
        <v>11.471425</v>
      </c>
      <c r="S1389" s="3" t="s">
        <v>5329</v>
      </c>
      <c r="T1389" s="4">
        <v>18.690000000000001</v>
      </c>
      <c r="U1389" s="4">
        <v>3054.2391526500001</v>
      </c>
      <c r="V1389" s="10">
        <v>3502.299152</v>
      </c>
      <c r="W1389" s="4">
        <v>1.7121455323702499</v>
      </c>
      <c r="X1389" s="4">
        <v>24.75</v>
      </c>
      <c r="Y1389" s="4">
        <v>16.57</v>
      </c>
      <c r="Z1389" s="4">
        <v>8.9769450000000006</v>
      </c>
      <c r="AA1389" s="10">
        <v>16.351706036700001</v>
      </c>
      <c r="AB1389" s="10">
        <v>10.0825920191</v>
      </c>
      <c r="AC1389" s="4">
        <v>0.78764500000000004</v>
      </c>
      <c r="AD1389" s="4">
        <v>0.83405772958299995</v>
      </c>
      <c r="AE1389" s="4">
        <v>0.79929848127589997</v>
      </c>
      <c r="AF1389" s="4">
        <v>3.3921950000000001</v>
      </c>
      <c r="AG1389" s="4">
        <v>4.3313026906444998</v>
      </c>
      <c r="AH1389" s="4">
        <v>3.7270441639144001</v>
      </c>
      <c r="AI1389" s="4">
        <v>1.5509090000000001</v>
      </c>
      <c r="AJ1389" s="4">
        <v>1.5509090000000001</v>
      </c>
    </row>
    <row r="1390" spans="1:36" x14ac:dyDescent="0.3">
      <c r="A1390" s="1" t="s">
        <v>2390</v>
      </c>
      <c r="B1390" s="2">
        <v>4341109</v>
      </c>
      <c r="C1390" s="3" t="s">
        <v>2919</v>
      </c>
      <c r="D1390" s="4">
        <v>3055.8460459200001</v>
      </c>
      <c r="E1390" s="3" t="s">
        <v>2925</v>
      </c>
      <c r="F1390" s="3" t="s">
        <v>2996</v>
      </c>
      <c r="G1390" s="3" t="s">
        <v>3120</v>
      </c>
      <c r="H1390" s="3" t="s">
        <v>3247</v>
      </c>
      <c r="I1390" s="3" t="s">
        <v>3248</v>
      </c>
      <c r="J1390" s="4">
        <v>0.78571400000000002</v>
      </c>
      <c r="K1390" s="4">
        <v>-13.06223</v>
      </c>
      <c r="L1390" s="4">
        <v>-5.5976809999999997</v>
      </c>
      <c r="M1390" s="4">
        <v>-1.1674059999999999</v>
      </c>
      <c r="N1390" s="4">
        <v>17.966892999999999</v>
      </c>
      <c r="O1390" s="4">
        <v>13.580366</v>
      </c>
      <c r="P1390" s="4">
        <v>3.6646179999999999</v>
      </c>
      <c r="Q1390" s="4">
        <v>9.5809259999999998</v>
      </c>
      <c r="R1390" s="4">
        <v>21.417432000000002</v>
      </c>
      <c r="S1390" s="3" t="s">
        <v>6129</v>
      </c>
      <c r="T1390" s="4">
        <v>42.33</v>
      </c>
      <c r="U1390" s="4">
        <v>3055.8460459200001</v>
      </c>
      <c r="V1390" s="10">
        <v>3093.9970450000001</v>
      </c>
      <c r="W1390" s="4">
        <v>1.98440822111977</v>
      </c>
      <c r="X1390" s="4">
        <v>50.01</v>
      </c>
      <c r="Y1390" s="4">
        <v>37.99</v>
      </c>
      <c r="Z1390" s="4">
        <v>17.966892999999999</v>
      </c>
      <c r="AA1390" s="10">
        <v>14.5393968537</v>
      </c>
      <c r="AB1390" s="10">
        <v>15.898770690299999</v>
      </c>
      <c r="AC1390" s="4">
        <v>1.3934899999999999</v>
      </c>
      <c r="AD1390" s="4">
        <v>1.3172945031384999</v>
      </c>
      <c r="AE1390" s="4">
        <v>1.3735252258226001</v>
      </c>
      <c r="AF1390" s="4">
        <v>9.5809259999999998</v>
      </c>
      <c r="AG1390" s="4">
        <v>10.852128022262701</v>
      </c>
      <c r="AH1390" s="4">
        <v>11.462951272629599</v>
      </c>
      <c r="AI1390" s="4">
        <v>3.6646179999999999</v>
      </c>
      <c r="AJ1390" s="4">
        <v>5.6207669999999998</v>
      </c>
    </row>
    <row r="1391" spans="1:36" x14ac:dyDescent="0.3">
      <c r="A1391" s="1" t="s">
        <v>2281</v>
      </c>
      <c r="B1391" s="2">
        <v>4145781</v>
      </c>
      <c r="C1391" s="3" t="s">
        <v>2935</v>
      </c>
      <c r="D1391" s="4">
        <v>3057.6014613000002</v>
      </c>
      <c r="E1391" s="3" t="s">
        <v>3031</v>
      </c>
      <c r="F1391" s="3" t="s">
        <v>3031</v>
      </c>
      <c r="G1391" s="3" t="s">
        <v>3032</v>
      </c>
      <c r="H1391" s="3" t="s">
        <v>3068</v>
      </c>
      <c r="I1391" s="3" t="s">
        <v>3069</v>
      </c>
      <c r="J1391" s="4">
        <v>9.3636359999999996</v>
      </c>
      <c r="K1391" s="4">
        <v>-9.4353829999999999</v>
      </c>
      <c r="L1391" s="4">
        <v>-6.3691789999999999</v>
      </c>
      <c r="M1391" s="4">
        <v>-1.581674</v>
      </c>
      <c r="N1391" s="4">
        <v>34.502867999999999</v>
      </c>
      <c r="O1391" s="4">
        <v>21.348713</v>
      </c>
      <c r="P1391" s="4">
        <v>2.8164509999999998</v>
      </c>
      <c r="Q1391" s="4">
        <v>14.817676000000001</v>
      </c>
      <c r="R1391" s="4">
        <v>23.14988</v>
      </c>
      <c r="S1391" s="3" t="s">
        <v>6020</v>
      </c>
      <c r="T1391" s="4">
        <v>72.180000000000007</v>
      </c>
      <c r="U1391" s="4">
        <v>3057.6014613000002</v>
      </c>
      <c r="V1391" s="10">
        <v>3664.0704609999998</v>
      </c>
      <c r="W1391" s="4">
        <v>2.2720975339429201</v>
      </c>
      <c r="X1391" s="4">
        <v>82.99</v>
      </c>
      <c r="Y1391" s="4">
        <v>55.02</v>
      </c>
      <c r="Z1391" s="4">
        <v>34.502867999999999</v>
      </c>
      <c r="AA1391" s="10">
        <v>21.806646525600001</v>
      </c>
      <c r="AB1391" s="10">
        <v>24.019966722100001</v>
      </c>
      <c r="AC1391" s="4">
        <v>2.3946450000000001</v>
      </c>
      <c r="AD1391" s="4">
        <v>2.2930536710683</v>
      </c>
      <c r="AE1391" s="4">
        <v>2.3495914976434</v>
      </c>
      <c r="AF1391" s="4">
        <v>14.817676000000001</v>
      </c>
      <c r="AG1391" s="4">
        <v>13.097660271671099</v>
      </c>
      <c r="AH1391" s="4">
        <v>14.038584141762501</v>
      </c>
      <c r="AI1391" s="4">
        <v>2.8164509999999998</v>
      </c>
      <c r="AJ1391" s="4">
        <v>4.738397</v>
      </c>
    </row>
    <row r="1392" spans="1:36" x14ac:dyDescent="0.3">
      <c r="A1392" s="1" t="s">
        <v>2418</v>
      </c>
      <c r="B1392" s="2">
        <v>28763287</v>
      </c>
      <c r="C1392" s="3" t="s">
        <v>2935</v>
      </c>
      <c r="D1392" s="4">
        <v>3058.7316254000002</v>
      </c>
      <c r="E1392" s="3" t="s">
        <v>2925</v>
      </c>
      <c r="F1392" s="3" t="s">
        <v>2980</v>
      </c>
      <c r="G1392" s="3" t="s">
        <v>2981</v>
      </c>
      <c r="H1392" s="3" t="s">
        <v>2982</v>
      </c>
      <c r="I1392" s="3" t="s">
        <v>3451</v>
      </c>
      <c r="J1392" s="4">
        <v>92.429022000000003</v>
      </c>
      <c r="K1392" s="4">
        <v>72.804533000000006</v>
      </c>
      <c r="L1392" s="4">
        <v>-9.3610699999999998</v>
      </c>
      <c r="M1392" s="4">
        <v>-6.2980029999999996</v>
      </c>
      <c r="N1392" s="4" t="s">
        <v>2924</v>
      </c>
      <c r="O1392" s="4" t="s">
        <v>2934</v>
      </c>
      <c r="P1392" s="4">
        <v>4.994758</v>
      </c>
      <c r="Q1392" s="4">
        <v>15.177167000000001</v>
      </c>
      <c r="R1392" s="4" t="s">
        <v>2934</v>
      </c>
      <c r="S1392" s="3" t="s">
        <v>6156</v>
      </c>
      <c r="T1392" s="5">
        <v>6.1</v>
      </c>
      <c r="U1392" s="4">
        <v>3058.7316254000002</v>
      </c>
      <c r="V1392" s="10">
        <v>2826.8065750000001</v>
      </c>
      <c r="W1392" s="4">
        <v>1.63934426229508</v>
      </c>
      <c r="X1392" s="5">
        <v>7.12</v>
      </c>
      <c r="Y1392" s="4">
        <v>2.63</v>
      </c>
      <c r="Z1392" s="4" t="s">
        <v>2924</v>
      </c>
      <c r="AA1392" s="10">
        <v>12.398373983700001</v>
      </c>
      <c r="AB1392" s="10">
        <v>30.348258706399999</v>
      </c>
      <c r="AC1392" s="4">
        <v>1.6280600000000001</v>
      </c>
      <c r="AD1392" s="4">
        <v>1.5789281052963</v>
      </c>
      <c r="AE1392" s="4">
        <v>1.6881791329166</v>
      </c>
      <c r="AF1392" s="4">
        <v>15.177167000000001</v>
      </c>
      <c r="AG1392" s="4">
        <v>7.6868090017802997</v>
      </c>
      <c r="AH1392" s="4">
        <v>9.3298239646635004</v>
      </c>
      <c r="AI1392" s="4">
        <v>4.994758</v>
      </c>
      <c r="AJ1392" s="4">
        <v>9.2699320000000007</v>
      </c>
    </row>
    <row r="1393" spans="1:36" x14ac:dyDescent="0.3">
      <c r="A1393" s="1" t="s">
        <v>1995</v>
      </c>
      <c r="B1393" s="2">
        <v>4010869</v>
      </c>
      <c r="C1393" s="3" t="s">
        <v>2919</v>
      </c>
      <c r="D1393" s="4">
        <v>3061.1581560499999</v>
      </c>
      <c r="E1393" s="3" t="s">
        <v>3093</v>
      </c>
      <c r="F1393" s="3" t="s">
        <v>3093</v>
      </c>
      <c r="G1393" s="3" t="s">
        <v>3172</v>
      </c>
      <c r="H1393" s="3" t="s">
        <v>3501</v>
      </c>
      <c r="I1393" s="3" t="s">
        <v>3502</v>
      </c>
      <c r="J1393" s="4">
        <v>-27.314814999999999</v>
      </c>
      <c r="K1393" s="4">
        <v>3.018373</v>
      </c>
      <c r="L1393" s="4">
        <v>-7.2104020000000002</v>
      </c>
      <c r="M1393" s="4">
        <v>2.2135419999999999</v>
      </c>
      <c r="N1393" s="4" t="s">
        <v>2924</v>
      </c>
      <c r="O1393" s="4">
        <v>5.5752839999999999</v>
      </c>
      <c r="P1393" s="4">
        <v>0.85933199999999998</v>
      </c>
      <c r="Q1393" s="4">
        <v>3.0271859999999999</v>
      </c>
      <c r="R1393" s="4">
        <v>7.1823990000000002</v>
      </c>
      <c r="S1393" s="3" t="s">
        <v>5734</v>
      </c>
      <c r="T1393" s="4">
        <v>7.85</v>
      </c>
      <c r="U1393" s="4">
        <v>3061.1581560499999</v>
      </c>
      <c r="V1393" s="10">
        <v>4269.8841560000001</v>
      </c>
      <c r="W1393" s="4">
        <v>4.07643312101911</v>
      </c>
      <c r="X1393" s="4">
        <v>12.65</v>
      </c>
      <c r="Y1393" s="5">
        <v>7.15</v>
      </c>
      <c r="Z1393" s="4" t="s">
        <v>2924</v>
      </c>
      <c r="AA1393" s="10" t="s">
        <v>2924</v>
      </c>
      <c r="AB1393" s="10">
        <v>69.266743139499994</v>
      </c>
      <c r="AC1393" s="4">
        <v>0.73617500000000002</v>
      </c>
      <c r="AD1393" s="4">
        <v>0.82287532038809996</v>
      </c>
      <c r="AE1393" s="4">
        <v>0.78000820251110004</v>
      </c>
      <c r="AF1393" s="4">
        <v>3.0271859999999999</v>
      </c>
      <c r="AG1393" s="4">
        <v>4.2884096568767003</v>
      </c>
      <c r="AH1393" s="4">
        <v>3.5609538935113001</v>
      </c>
      <c r="AI1393" s="4">
        <v>0.85933199999999998</v>
      </c>
      <c r="AJ1393" s="4">
        <v>1.4491419999999999</v>
      </c>
    </row>
    <row r="1394" spans="1:36" x14ac:dyDescent="0.3">
      <c r="A1394" s="1" t="s">
        <v>2076</v>
      </c>
      <c r="B1394" s="2">
        <v>4062379</v>
      </c>
      <c r="C1394" s="3" t="s">
        <v>2919</v>
      </c>
      <c r="D1394" s="4">
        <v>3062.3054400000001</v>
      </c>
      <c r="E1394" s="3" t="s">
        <v>2976</v>
      </c>
      <c r="F1394" s="3" t="s">
        <v>2977</v>
      </c>
      <c r="G1394" s="3" t="s">
        <v>3133</v>
      </c>
      <c r="H1394" s="3" t="s">
        <v>3626</v>
      </c>
      <c r="I1394" s="3" t="s">
        <v>2979</v>
      </c>
      <c r="J1394" s="4">
        <v>-20.814664</v>
      </c>
      <c r="K1394" s="4">
        <v>-13.848881</v>
      </c>
      <c r="L1394" s="4">
        <v>-13.311037000000001</v>
      </c>
      <c r="M1394" s="4">
        <v>0.335484</v>
      </c>
      <c r="N1394" s="4">
        <v>185.142857142857</v>
      </c>
      <c r="O1394" s="4">
        <v>16.729776000000001</v>
      </c>
      <c r="P1394" s="4">
        <v>1.494235</v>
      </c>
      <c r="Q1394" s="4">
        <v>28.104914999999998</v>
      </c>
      <c r="R1394" s="4">
        <v>31.969429999999999</v>
      </c>
      <c r="S1394" s="3" t="s">
        <v>5815</v>
      </c>
      <c r="T1394" s="4">
        <v>38.880000000000003</v>
      </c>
      <c r="U1394" s="4">
        <v>3062.3054400000001</v>
      </c>
      <c r="V1394" s="10">
        <v>3958.8864400000002</v>
      </c>
      <c r="W1394" s="4">
        <v>4.6296296296296298</v>
      </c>
      <c r="X1394" s="4">
        <v>50.04</v>
      </c>
      <c r="Y1394" s="4">
        <v>37.060600000000001</v>
      </c>
      <c r="Z1394" s="4">
        <v>195.37688399999999</v>
      </c>
      <c r="AA1394" s="10">
        <v>65.038474406099994</v>
      </c>
      <c r="AB1394" s="10">
        <v>207.08388814910001</v>
      </c>
      <c r="AC1394" s="4">
        <v>3.7403309999999999</v>
      </c>
      <c r="AD1394" s="4">
        <v>3.8165585743341999</v>
      </c>
      <c r="AE1394" s="4">
        <v>3.7761186712381001</v>
      </c>
      <c r="AF1394" s="4">
        <v>28.104914999999998</v>
      </c>
      <c r="AG1394" s="4">
        <v>16.719498983455701</v>
      </c>
      <c r="AH1394" s="4">
        <v>17.658407641425601</v>
      </c>
      <c r="AI1394" s="4">
        <v>1.494235</v>
      </c>
      <c r="AJ1394" s="4">
        <v>1.504702</v>
      </c>
    </row>
    <row r="1395" spans="1:36" x14ac:dyDescent="0.3">
      <c r="A1395" s="1" t="s">
        <v>2693</v>
      </c>
      <c r="B1395" s="2">
        <v>5733135</v>
      </c>
      <c r="C1395" s="3" t="s">
        <v>2940</v>
      </c>
      <c r="D1395" s="4">
        <v>3062.7004999999999</v>
      </c>
      <c r="E1395" s="3" t="s">
        <v>2930</v>
      </c>
      <c r="F1395" s="3" t="s">
        <v>2953</v>
      </c>
      <c r="G1395" s="3" t="s">
        <v>2954</v>
      </c>
      <c r="H1395" s="3" t="s">
        <v>2955</v>
      </c>
      <c r="I1395" s="3"/>
      <c r="J1395" s="4">
        <v>-0.59068799999999999</v>
      </c>
      <c r="K1395" s="4">
        <v>-2.7532290000000001</v>
      </c>
      <c r="L1395" s="4">
        <v>-1.9533929999999999</v>
      </c>
      <c r="M1395" s="4">
        <v>-0.55613500000000005</v>
      </c>
      <c r="N1395" s="4" t="s">
        <v>2934</v>
      </c>
      <c r="O1395" s="4" t="s">
        <v>2934</v>
      </c>
      <c r="P1395" s="4" t="s">
        <v>2934</v>
      </c>
      <c r="Q1395" s="4" t="s">
        <v>2934</v>
      </c>
      <c r="R1395" s="4" t="s">
        <v>2934</v>
      </c>
      <c r="S1395" s="3" t="s">
        <v>6431</v>
      </c>
      <c r="T1395" s="4">
        <v>28.61</v>
      </c>
      <c r="U1395" s="4">
        <v>3062.7004999999999</v>
      </c>
      <c r="V1395" s="10" t="s">
        <v>2934</v>
      </c>
      <c r="W1395" s="4">
        <v>6.0964360587002098</v>
      </c>
      <c r="X1395" s="4">
        <v>29.470099999999999</v>
      </c>
      <c r="Y1395" s="4">
        <v>26.98</v>
      </c>
      <c r="Z1395" s="4" t="s">
        <v>2934</v>
      </c>
      <c r="AA1395" s="10" t="s">
        <v>2934</v>
      </c>
      <c r="AB1395" s="10" t="s">
        <v>2934</v>
      </c>
      <c r="AC1395" s="4" t="s">
        <v>2934</v>
      </c>
      <c r="AD1395" s="4" t="s">
        <v>2934</v>
      </c>
      <c r="AE1395" s="4" t="s">
        <v>2934</v>
      </c>
      <c r="AF1395" s="4" t="s">
        <v>2934</v>
      </c>
      <c r="AG1395" s="4" t="s">
        <v>2934</v>
      </c>
      <c r="AH1395" s="4" t="s">
        <v>2934</v>
      </c>
      <c r="AI1395" s="4" t="s">
        <v>2934</v>
      </c>
      <c r="AJ1395" s="4" t="s">
        <v>2934</v>
      </c>
    </row>
    <row r="1396" spans="1:36" x14ac:dyDescent="0.3">
      <c r="A1396" s="1" t="s">
        <v>112</v>
      </c>
      <c r="B1396" s="2">
        <v>4970266</v>
      </c>
      <c r="C1396" s="3" t="s">
        <v>2919</v>
      </c>
      <c r="D1396" s="4">
        <v>3065.5105650300002</v>
      </c>
      <c r="E1396" s="3" t="s">
        <v>2945</v>
      </c>
      <c r="F1396" s="3" t="s">
        <v>2990</v>
      </c>
      <c r="G1396" s="3" t="s">
        <v>2990</v>
      </c>
      <c r="H1396" s="3" t="s">
        <v>3029</v>
      </c>
      <c r="I1396" s="3" t="s">
        <v>3030</v>
      </c>
      <c r="J1396" s="18">
        <v>19.937999999999999</v>
      </c>
      <c r="K1396" s="18">
        <v>30.244506999999999</v>
      </c>
      <c r="L1396" s="18">
        <v>1.477085</v>
      </c>
      <c r="M1396" s="18">
        <v>3.6373890000000002</v>
      </c>
      <c r="N1396" s="4" t="s">
        <v>2924</v>
      </c>
      <c r="O1396" s="4" t="s">
        <v>2924</v>
      </c>
      <c r="P1396" s="4">
        <v>5.5262370000000001</v>
      </c>
      <c r="Q1396" s="4" t="s">
        <v>2924</v>
      </c>
      <c r="R1396" s="4">
        <v>58.143932999999997</v>
      </c>
      <c r="S1396" s="3" t="s">
        <v>3859</v>
      </c>
      <c r="T1396" s="4">
        <v>73.510000000000005</v>
      </c>
      <c r="U1396" s="4">
        <v>3065.5105650300002</v>
      </c>
      <c r="V1396" s="10">
        <v>2844.9535649999998</v>
      </c>
      <c r="W1396" s="4">
        <v>0</v>
      </c>
      <c r="X1396" s="18">
        <v>81.319999999999993</v>
      </c>
      <c r="Y1396" s="18">
        <v>39.69</v>
      </c>
      <c r="Z1396" s="4" t="s">
        <v>2924</v>
      </c>
      <c r="AA1396" s="10" t="s">
        <v>2924</v>
      </c>
      <c r="AB1396" s="10" t="s">
        <v>2924</v>
      </c>
      <c r="AC1396" s="4">
        <v>11.268660000000001</v>
      </c>
      <c r="AD1396" s="4">
        <v>8.9106039326941993</v>
      </c>
      <c r="AE1396" s="4">
        <v>10.1971284596787</v>
      </c>
      <c r="AF1396" s="4" t="s">
        <v>2924</v>
      </c>
      <c r="AG1396" s="4" t="s">
        <v>2924</v>
      </c>
      <c r="AH1396" s="4" t="s">
        <v>2924</v>
      </c>
      <c r="AI1396" s="4">
        <v>5.5262370000000001</v>
      </c>
      <c r="AJ1396" s="4">
        <v>14.889609</v>
      </c>
    </row>
    <row r="1397" spans="1:36" x14ac:dyDescent="0.3">
      <c r="A1397" s="1" t="s">
        <v>713</v>
      </c>
      <c r="B1397" s="2">
        <v>100224</v>
      </c>
      <c r="C1397" s="3" t="s">
        <v>2919</v>
      </c>
      <c r="D1397" s="4">
        <v>3065.9236273000001</v>
      </c>
      <c r="E1397" s="3" t="s">
        <v>2930</v>
      </c>
      <c r="F1397" s="3" t="s">
        <v>2931</v>
      </c>
      <c r="G1397" s="3" t="s">
        <v>2931</v>
      </c>
      <c r="H1397" s="3" t="s">
        <v>2932</v>
      </c>
      <c r="I1397" s="3" t="s">
        <v>2933</v>
      </c>
      <c r="J1397" s="4">
        <v>8.7171869999999991</v>
      </c>
      <c r="K1397" s="4">
        <v>23.801466000000001</v>
      </c>
      <c r="L1397" s="4">
        <v>-7.8892150000000001</v>
      </c>
      <c r="M1397" s="4">
        <v>-0.227273</v>
      </c>
      <c r="N1397" s="4">
        <v>15.3496503496504</v>
      </c>
      <c r="O1397" s="4">
        <v>13.874841999999999</v>
      </c>
      <c r="P1397" s="4">
        <v>1.394979</v>
      </c>
      <c r="Q1397" s="4" t="s">
        <v>2934</v>
      </c>
      <c r="R1397" s="4" t="s">
        <v>2934</v>
      </c>
      <c r="S1397" s="3" t="s">
        <v>4456</v>
      </c>
      <c r="T1397" s="4">
        <v>21.95</v>
      </c>
      <c r="U1397" s="4">
        <v>3065.9236273000001</v>
      </c>
      <c r="V1397" s="10" t="s">
        <v>2934</v>
      </c>
      <c r="W1397" s="4">
        <v>3.6446469248291602</v>
      </c>
      <c r="X1397" s="4">
        <v>24.574999999999999</v>
      </c>
      <c r="Y1397" s="4">
        <v>15.71</v>
      </c>
      <c r="Z1397" s="4">
        <v>15.457746</v>
      </c>
      <c r="AA1397" s="10">
        <v>15.872441969700001</v>
      </c>
      <c r="AB1397" s="10">
        <v>15.3037391322</v>
      </c>
      <c r="AC1397" s="4" t="s">
        <v>2934</v>
      </c>
      <c r="AD1397" s="4" t="s">
        <v>2934</v>
      </c>
      <c r="AE1397" s="4" t="s">
        <v>2934</v>
      </c>
      <c r="AF1397" s="4" t="s">
        <v>2934</v>
      </c>
      <c r="AG1397" s="4" t="s">
        <v>2934</v>
      </c>
      <c r="AH1397" s="4" t="s">
        <v>2934</v>
      </c>
      <c r="AI1397" s="4">
        <v>1.394979</v>
      </c>
      <c r="AJ1397" s="4">
        <v>2.1576719999999998</v>
      </c>
    </row>
    <row r="1398" spans="1:36" x14ac:dyDescent="0.3">
      <c r="A1398" s="1" t="s">
        <v>71</v>
      </c>
      <c r="B1398" s="2">
        <v>4973184</v>
      </c>
      <c r="C1398" s="3" t="s">
        <v>2919</v>
      </c>
      <c r="D1398" s="4">
        <v>3068.0638025100002</v>
      </c>
      <c r="E1398" s="3" t="s">
        <v>2945</v>
      </c>
      <c r="F1398" s="3" t="s">
        <v>2946</v>
      </c>
      <c r="G1398" s="3" t="s">
        <v>2947</v>
      </c>
      <c r="H1398" s="3" t="s">
        <v>2989</v>
      </c>
      <c r="I1398" s="3" t="s">
        <v>3063</v>
      </c>
      <c r="J1398" s="4">
        <v>-3.9461469999999998</v>
      </c>
      <c r="K1398" s="4">
        <v>12.181457</v>
      </c>
      <c r="L1398" s="4">
        <v>-3.2725569999999999</v>
      </c>
      <c r="M1398" s="4">
        <v>-1.3979349999999999</v>
      </c>
      <c r="N1398" s="4">
        <v>26.812094999999999</v>
      </c>
      <c r="O1398" s="4">
        <v>17.308979000000001</v>
      </c>
      <c r="P1398" s="4">
        <v>4.4357889999999998</v>
      </c>
      <c r="Q1398" s="4">
        <v>22.373873</v>
      </c>
      <c r="R1398" s="4">
        <v>20.673366999999999</v>
      </c>
      <c r="S1398" s="3" t="s">
        <v>3818</v>
      </c>
      <c r="T1398" s="4">
        <v>62.07</v>
      </c>
      <c r="U1398" s="4">
        <v>3068.0638025100002</v>
      </c>
      <c r="V1398" s="10">
        <v>2993.6018020000001</v>
      </c>
      <c r="W1398" s="4">
        <v>0</v>
      </c>
      <c r="X1398" s="4">
        <v>77.290499999999994</v>
      </c>
      <c r="Y1398" s="4">
        <v>51.865000000000002</v>
      </c>
      <c r="Z1398" s="4">
        <v>26.812094999999999</v>
      </c>
      <c r="AA1398" s="10">
        <v>27.791707710200001</v>
      </c>
      <c r="AB1398" s="10">
        <v>28.041056407300001</v>
      </c>
      <c r="AC1398" s="4">
        <v>3.2404459999999999</v>
      </c>
      <c r="AD1398" s="4">
        <v>3.0963184510307999</v>
      </c>
      <c r="AE1398" s="4">
        <v>3.2015447936283001</v>
      </c>
      <c r="AF1398" s="4">
        <v>22.373873</v>
      </c>
      <c r="AG1398" s="4">
        <v>15.9697516037225</v>
      </c>
      <c r="AH1398" s="4">
        <v>17.092394522786101</v>
      </c>
      <c r="AI1398" s="4">
        <v>4.4357889999999998</v>
      </c>
      <c r="AJ1398" s="4">
        <v>6.5206429999999997</v>
      </c>
    </row>
    <row r="1399" spans="1:36" x14ac:dyDescent="0.3">
      <c r="A1399" s="1" t="s">
        <v>1269</v>
      </c>
      <c r="B1399" s="2">
        <v>4060605</v>
      </c>
      <c r="C1399" s="3" t="s">
        <v>2935</v>
      </c>
      <c r="D1399" s="4">
        <v>3075.80168938</v>
      </c>
      <c r="E1399" s="3" t="s">
        <v>3031</v>
      </c>
      <c r="F1399" s="3" t="s">
        <v>3031</v>
      </c>
      <c r="G1399" s="3" t="s">
        <v>3032</v>
      </c>
      <c r="H1399" s="3" t="s">
        <v>3513</v>
      </c>
      <c r="I1399" s="3" t="s">
        <v>3485</v>
      </c>
      <c r="J1399" s="4">
        <v>-29.247910999999998</v>
      </c>
      <c r="K1399" s="4">
        <v>-27.576374999999999</v>
      </c>
      <c r="L1399" s="4">
        <v>-9.1930540000000001</v>
      </c>
      <c r="M1399" s="4">
        <v>-2.6286969999999998</v>
      </c>
      <c r="N1399" s="4" t="s">
        <v>2924</v>
      </c>
      <c r="O1399" s="4">
        <v>50.945559000000003</v>
      </c>
      <c r="P1399" s="4">
        <v>0.98351599999999995</v>
      </c>
      <c r="Q1399" s="4">
        <v>11.926947</v>
      </c>
      <c r="R1399" s="4">
        <v>31.980543000000001</v>
      </c>
      <c r="S1399" s="3" t="s">
        <v>5011</v>
      </c>
      <c r="T1399" s="4">
        <v>17.78</v>
      </c>
      <c r="U1399" s="4">
        <v>3075.80168938</v>
      </c>
      <c r="V1399" s="10">
        <v>5256.8016889999999</v>
      </c>
      <c r="W1399" s="4">
        <v>5.6242969628796402</v>
      </c>
      <c r="X1399" s="4">
        <v>27.01</v>
      </c>
      <c r="Y1399" s="4">
        <v>17.670000000000002</v>
      </c>
      <c r="Z1399" s="4" t="s">
        <v>2924</v>
      </c>
      <c r="AA1399" s="10">
        <v>31.8124888173</v>
      </c>
      <c r="AB1399" s="10">
        <v>198.659217877</v>
      </c>
      <c r="AC1399" s="4">
        <v>0.87803600000000004</v>
      </c>
      <c r="AD1399" s="4">
        <v>0.83332148731480005</v>
      </c>
      <c r="AE1399" s="4">
        <v>0.87020458034970005</v>
      </c>
      <c r="AF1399" s="4">
        <v>11.926947</v>
      </c>
      <c r="AG1399" s="4">
        <v>10.2245333268759</v>
      </c>
      <c r="AH1399" s="4">
        <v>12.530674885847301</v>
      </c>
      <c r="AI1399" s="4">
        <v>0.98351599999999995</v>
      </c>
      <c r="AJ1399" s="4">
        <v>1.4498899999999999</v>
      </c>
    </row>
    <row r="1400" spans="1:36" x14ac:dyDescent="0.3">
      <c r="A1400" s="1" t="s">
        <v>416</v>
      </c>
      <c r="B1400" s="2">
        <v>4038577</v>
      </c>
      <c r="C1400" s="3" t="s">
        <v>2935</v>
      </c>
      <c r="D1400" s="4">
        <v>3078.8537896600001</v>
      </c>
      <c r="E1400" s="3" t="s">
        <v>2930</v>
      </c>
      <c r="F1400" s="3" t="s">
        <v>2953</v>
      </c>
      <c r="G1400" s="3" t="s">
        <v>3101</v>
      </c>
      <c r="H1400" s="3" t="s">
        <v>3101</v>
      </c>
      <c r="I1400" s="3" t="s">
        <v>3041</v>
      </c>
      <c r="J1400" s="4">
        <v>88.008499999999998</v>
      </c>
      <c r="K1400" s="4">
        <v>32.527284000000002</v>
      </c>
      <c r="L1400" s="4">
        <v>6.8679899999999998</v>
      </c>
      <c r="M1400" s="4">
        <v>-1.322498</v>
      </c>
      <c r="N1400" s="4">
        <v>9.8176919999999992</v>
      </c>
      <c r="O1400" s="4">
        <v>1.5350870000000001</v>
      </c>
      <c r="P1400" s="4">
        <v>0.98904400000000003</v>
      </c>
      <c r="Q1400" s="4" t="s">
        <v>2934</v>
      </c>
      <c r="R1400" s="4" t="s">
        <v>2934</v>
      </c>
      <c r="S1400" s="3" t="s">
        <v>4159</v>
      </c>
      <c r="T1400" s="4">
        <v>61.93</v>
      </c>
      <c r="U1400" s="4">
        <v>3078.8537896600001</v>
      </c>
      <c r="V1400" s="10" t="s">
        <v>2934</v>
      </c>
      <c r="W1400" s="4">
        <v>1.35637009526885</v>
      </c>
      <c r="X1400" s="4">
        <v>66.709999999999994</v>
      </c>
      <c r="Y1400" s="4">
        <v>28</v>
      </c>
      <c r="Z1400" s="4">
        <v>9.9119720000000004</v>
      </c>
      <c r="AA1400" s="10">
        <v>10.7152744134</v>
      </c>
      <c r="AB1400" s="10">
        <v>8.4279831357999999</v>
      </c>
      <c r="AC1400" s="4" t="s">
        <v>2934</v>
      </c>
      <c r="AD1400" s="4" t="s">
        <v>2934</v>
      </c>
      <c r="AE1400" s="4" t="s">
        <v>2934</v>
      </c>
      <c r="AF1400" s="4" t="s">
        <v>2934</v>
      </c>
      <c r="AG1400" s="4" t="s">
        <v>2934</v>
      </c>
      <c r="AH1400" s="4" t="s">
        <v>2934</v>
      </c>
      <c r="AI1400" s="4">
        <v>0.98904400000000003</v>
      </c>
      <c r="AJ1400" s="4">
        <v>1.305301</v>
      </c>
    </row>
    <row r="1401" spans="1:36" x14ac:dyDescent="0.3">
      <c r="A1401" s="1" t="s">
        <v>1987</v>
      </c>
      <c r="B1401" s="2">
        <v>4813312</v>
      </c>
      <c r="C1401" s="3" t="s">
        <v>2935</v>
      </c>
      <c r="D1401" s="4">
        <v>3079.55691548</v>
      </c>
      <c r="E1401" s="3" t="s">
        <v>2976</v>
      </c>
      <c r="F1401" s="3" t="s">
        <v>2977</v>
      </c>
      <c r="G1401" s="3" t="s">
        <v>3156</v>
      </c>
      <c r="H1401" s="3" t="s">
        <v>3156</v>
      </c>
      <c r="I1401" s="3" t="s">
        <v>3386</v>
      </c>
      <c r="J1401" s="4">
        <v>-2.48366</v>
      </c>
      <c r="K1401" s="4">
        <v>0.74274099999999998</v>
      </c>
      <c r="L1401" s="4">
        <v>-4.113111</v>
      </c>
      <c r="M1401" s="4">
        <v>0.47138099999999999</v>
      </c>
      <c r="N1401" s="4">
        <v>9.5031847133758003</v>
      </c>
      <c r="O1401" s="4">
        <v>6.5323989999999998</v>
      </c>
      <c r="P1401" s="4">
        <v>0.82077199999999995</v>
      </c>
      <c r="Q1401" s="4">
        <v>10.701466999999999</v>
      </c>
      <c r="R1401" s="4" t="s">
        <v>2924</v>
      </c>
      <c r="S1401" s="3" t="s">
        <v>5726</v>
      </c>
      <c r="T1401" s="4">
        <v>14.92</v>
      </c>
      <c r="U1401" s="4">
        <v>3079.55691548</v>
      </c>
      <c r="V1401" s="10">
        <v>7346.5569150000001</v>
      </c>
      <c r="W1401" s="4">
        <v>6.7024128686327096</v>
      </c>
      <c r="X1401" s="4">
        <v>18.05</v>
      </c>
      <c r="Y1401" s="4">
        <v>13.234999999999999</v>
      </c>
      <c r="Z1401" s="4">
        <v>9.5092420000000004</v>
      </c>
      <c r="AA1401" s="10">
        <v>20.096982758599999</v>
      </c>
      <c r="AB1401" s="10">
        <v>19.8882949652</v>
      </c>
      <c r="AC1401" s="4">
        <v>2.7597879999999999</v>
      </c>
      <c r="AD1401" s="4">
        <v>2.8146256705204999</v>
      </c>
      <c r="AE1401" s="4">
        <v>2.8398660712296002</v>
      </c>
      <c r="AF1401" s="4">
        <v>10.701466999999999</v>
      </c>
      <c r="AG1401" s="4">
        <v>11.3141602398556</v>
      </c>
      <c r="AH1401" s="4">
        <v>11.272214333514899</v>
      </c>
      <c r="AI1401" s="4">
        <v>0.82077199999999995</v>
      </c>
      <c r="AJ1401" s="4">
        <v>0.83008800000000005</v>
      </c>
    </row>
    <row r="1402" spans="1:36" x14ac:dyDescent="0.3">
      <c r="A1402" s="1" t="s">
        <v>218</v>
      </c>
      <c r="B1402" s="2">
        <v>4283377</v>
      </c>
      <c r="C1402" s="3" t="s">
        <v>2935</v>
      </c>
      <c r="D1402" s="4">
        <v>3080.9392063999999</v>
      </c>
      <c r="E1402" s="3" t="s">
        <v>2930</v>
      </c>
      <c r="F1402" s="3" t="s">
        <v>2953</v>
      </c>
      <c r="G1402" s="3" t="s">
        <v>2954</v>
      </c>
      <c r="H1402" s="3" t="s">
        <v>2955</v>
      </c>
      <c r="I1402" s="3" t="s">
        <v>3097</v>
      </c>
      <c r="J1402" s="4">
        <v>-0.47532799999999997</v>
      </c>
      <c r="K1402" s="4">
        <v>1.876738</v>
      </c>
      <c r="L1402" s="4">
        <v>-9.5825619999999994</v>
      </c>
      <c r="M1402" s="4">
        <v>0.52583500000000005</v>
      </c>
      <c r="N1402" s="4">
        <v>12.217283</v>
      </c>
      <c r="O1402" s="4">
        <v>8.8828279999999999</v>
      </c>
      <c r="P1402" s="4">
        <v>8.2806029999999993</v>
      </c>
      <c r="Q1402" s="4">
        <v>9.1746739999999996</v>
      </c>
      <c r="R1402" s="4">
        <v>12.321279000000001</v>
      </c>
      <c r="S1402" s="3" t="s">
        <v>3965</v>
      </c>
      <c r="T1402" s="4">
        <v>43.97</v>
      </c>
      <c r="U1402" s="4">
        <v>3080.9392063999999</v>
      </c>
      <c r="V1402" s="10">
        <v>3438.1542060000002</v>
      </c>
      <c r="W1402" s="4">
        <v>7.45963156697748</v>
      </c>
      <c r="X1402" s="4">
        <v>49.54</v>
      </c>
      <c r="Y1402" s="4">
        <v>37.89</v>
      </c>
      <c r="Z1402" s="4">
        <v>12.217283</v>
      </c>
      <c r="AA1402" s="10">
        <v>12.038329911</v>
      </c>
      <c r="AB1402" s="10">
        <v>12.8099053168</v>
      </c>
      <c r="AC1402" s="4">
        <v>3.232113</v>
      </c>
      <c r="AD1402" s="4">
        <v>2.8894480258845001</v>
      </c>
      <c r="AE1402" s="4">
        <v>3.1021873193178999</v>
      </c>
      <c r="AF1402" s="4">
        <v>9.1746739999999996</v>
      </c>
      <c r="AG1402" s="4">
        <v>8.5092232476995999</v>
      </c>
      <c r="AH1402" s="4">
        <v>9.0910524206022991</v>
      </c>
      <c r="AI1402" s="4">
        <v>8.2806029999999993</v>
      </c>
      <c r="AJ1402" s="4">
        <v>8.2806029999999993</v>
      </c>
    </row>
    <row r="1403" spans="1:36" x14ac:dyDescent="0.3">
      <c r="A1403" s="1" t="s">
        <v>1298</v>
      </c>
      <c r="B1403" s="2">
        <v>8595858</v>
      </c>
      <c r="C1403" s="3" t="s">
        <v>2919</v>
      </c>
      <c r="D1403" s="4">
        <v>3101.08404926</v>
      </c>
      <c r="E1403" s="3" t="s">
        <v>2920</v>
      </c>
      <c r="F1403" s="3" t="s">
        <v>2960</v>
      </c>
      <c r="G1403" s="3" t="s">
        <v>2961</v>
      </c>
      <c r="H1403" s="3" t="s">
        <v>2962</v>
      </c>
      <c r="I1403" s="3" t="s">
        <v>2963</v>
      </c>
      <c r="J1403" s="4">
        <v>-18.407271000000001</v>
      </c>
      <c r="K1403" s="4">
        <v>28.567961</v>
      </c>
      <c r="L1403" s="4">
        <v>3.801685</v>
      </c>
      <c r="M1403" s="4">
        <v>-4.4724979999999999</v>
      </c>
      <c r="N1403" s="4" t="s">
        <v>2924</v>
      </c>
      <c r="O1403" s="4" t="s">
        <v>2924</v>
      </c>
      <c r="P1403" s="4">
        <v>7.119624</v>
      </c>
      <c r="Q1403" s="4" t="s">
        <v>2924</v>
      </c>
      <c r="R1403" s="4">
        <v>34.853462</v>
      </c>
      <c r="S1403" s="3" t="s">
        <v>5040</v>
      </c>
      <c r="T1403" s="4">
        <v>52.97</v>
      </c>
      <c r="U1403" s="4">
        <v>3101.08404926</v>
      </c>
      <c r="V1403" s="10">
        <v>3022.2700490000002</v>
      </c>
      <c r="W1403" s="4">
        <v>0</v>
      </c>
      <c r="X1403" s="4">
        <v>66.61</v>
      </c>
      <c r="Y1403" s="4">
        <v>36.729999999999997</v>
      </c>
      <c r="Z1403" s="4" t="s">
        <v>2924</v>
      </c>
      <c r="AA1403" s="10" t="s">
        <v>2924</v>
      </c>
      <c r="AB1403" s="10" t="s">
        <v>2924</v>
      </c>
      <c r="AC1403" s="4">
        <v>5.2607150000000003</v>
      </c>
      <c r="AD1403" s="4">
        <v>4.4294922851353</v>
      </c>
      <c r="AE1403" s="4">
        <v>5.0128930288979996</v>
      </c>
      <c r="AF1403" s="4" t="s">
        <v>2924</v>
      </c>
      <c r="AG1403" s="4" t="s">
        <v>2924</v>
      </c>
      <c r="AH1403" s="4" t="s">
        <v>2924</v>
      </c>
      <c r="AI1403" s="4">
        <v>7.119624</v>
      </c>
      <c r="AJ1403" s="4">
        <v>39.887048</v>
      </c>
    </row>
    <row r="1404" spans="1:36" x14ac:dyDescent="0.3">
      <c r="A1404" s="1" t="s">
        <v>2729</v>
      </c>
      <c r="B1404" s="2">
        <v>4270312</v>
      </c>
      <c r="C1404" s="3" t="s">
        <v>2940</v>
      </c>
      <c r="D1404" s="4">
        <v>3109.2851154800001</v>
      </c>
      <c r="E1404" s="3" t="s">
        <v>2920</v>
      </c>
      <c r="F1404" s="3" t="s">
        <v>2921</v>
      </c>
      <c r="G1404" s="3" t="s">
        <v>2941</v>
      </c>
      <c r="H1404" s="3" t="s">
        <v>2941</v>
      </c>
      <c r="I1404" s="3" t="s">
        <v>3306</v>
      </c>
      <c r="J1404" s="4">
        <v>45.837876999999999</v>
      </c>
      <c r="K1404" s="4">
        <v>18.803671999999999</v>
      </c>
      <c r="L1404" s="4">
        <v>-6.4583820000000003</v>
      </c>
      <c r="M1404" s="4">
        <v>-1.8831009999999999</v>
      </c>
      <c r="N1404" s="4" t="s">
        <v>2924</v>
      </c>
      <c r="O1404" s="4">
        <v>53.564753000000003</v>
      </c>
      <c r="P1404" s="4">
        <v>2.6436480000000002</v>
      </c>
      <c r="Q1404" s="4">
        <v>52.898781</v>
      </c>
      <c r="R1404" s="4">
        <v>49.856805999999999</v>
      </c>
      <c r="S1404" s="3" t="s">
        <v>6467</v>
      </c>
      <c r="T1404" s="4">
        <v>40.119999999999997</v>
      </c>
      <c r="U1404" s="4">
        <v>3109.2851154800001</v>
      </c>
      <c r="V1404" s="10">
        <v>2855.0001149999998</v>
      </c>
      <c r="W1404" s="4">
        <v>0</v>
      </c>
      <c r="X1404" s="4">
        <v>46</v>
      </c>
      <c r="Y1404" s="4">
        <v>18.61</v>
      </c>
      <c r="Z1404" s="4" t="s">
        <v>2924</v>
      </c>
      <c r="AA1404" s="10">
        <v>44.097603868900002</v>
      </c>
      <c r="AB1404" s="10">
        <v>39.562173355600002</v>
      </c>
      <c r="AC1404" s="4">
        <v>6.7124199999999998</v>
      </c>
      <c r="AD1404" s="4">
        <v>6.0220343485857004</v>
      </c>
      <c r="AE1404" s="4">
        <v>6.4410247166812002</v>
      </c>
      <c r="AF1404" s="4">
        <v>52.898781</v>
      </c>
      <c r="AG1404" s="4">
        <v>28.330693253524501</v>
      </c>
      <c r="AH1404" s="4">
        <v>31.312351773584201</v>
      </c>
      <c r="AI1404" s="4">
        <v>2.6436480000000002</v>
      </c>
      <c r="AJ1404" s="5">
        <v>10.1905</v>
      </c>
    </row>
    <row r="1405" spans="1:36" x14ac:dyDescent="0.3">
      <c r="A1405" s="1" t="s">
        <v>629</v>
      </c>
      <c r="B1405" s="2">
        <v>4349204</v>
      </c>
      <c r="C1405" s="3" t="s">
        <v>2935</v>
      </c>
      <c r="D1405" s="4">
        <v>3113.8789894199999</v>
      </c>
      <c r="E1405" s="3" t="s">
        <v>3031</v>
      </c>
      <c r="F1405" s="3" t="s">
        <v>3031</v>
      </c>
      <c r="G1405" s="3" t="s">
        <v>3051</v>
      </c>
      <c r="H1405" s="3" t="s">
        <v>3052</v>
      </c>
      <c r="I1405" s="3" t="s">
        <v>3354</v>
      </c>
      <c r="J1405" s="4">
        <v>-19.553806000000002</v>
      </c>
      <c r="K1405" s="4">
        <v>-12.926136</v>
      </c>
      <c r="L1405" s="4">
        <v>1.2386459999999999</v>
      </c>
      <c r="M1405" s="4">
        <v>-3.3884949999999998</v>
      </c>
      <c r="N1405" s="4">
        <v>8.4610079999999996</v>
      </c>
      <c r="O1405" s="4">
        <v>62.551020000000001</v>
      </c>
      <c r="P1405" s="4">
        <v>0.92752299999999999</v>
      </c>
      <c r="Q1405" s="4">
        <v>6.5032059999999996</v>
      </c>
      <c r="R1405" s="4" t="s">
        <v>2924</v>
      </c>
      <c r="S1405" s="3" t="s">
        <v>4372</v>
      </c>
      <c r="T1405" s="5">
        <v>12.26</v>
      </c>
      <c r="U1405" s="4">
        <v>3113.8789894199999</v>
      </c>
      <c r="V1405" s="10">
        <v>3512.582989</v>
      </c>
      <c r="W1405" s="4">
        <v>0.59216965742251204</v>
      </c>
      <c r="X1405" s="4">
        <v>18.84</v>
      </c>
      <c r="Y1405" s="4">
        <v>11.61</v>
      </c>
      <c r="Z1405" s="4">
        <v>8.6643109999999997</v>
      </c>
      <c r="AA1405" s="10">
        <v>9.5467995639000005</v>
      </c>
      <c r="AB1405" s="10">
        <v>9.5584852996999992</v>
      </c>
      <c r="AC1405" s="4">
        <v>3.1678769999999998</v>
      </c>
      <c r="AD1405" s="4">
        <v>2.8494730071844998</v>
      </c>
      <c r="AE1405" s="4">
        <v>3.0217923062521002</v>
      </c>
      <c r="AF1405" s="4">
        <v>6.5032059999999996</v>
      </c>
      <c r="AG1405" s="4">
        <v>6.8165045926146002</v>
      </c>
      <c r="AH1405" s="4">
        <v>7.3886006020288999</v>
      </c>
      <c r="AI1405" s="4">
        <v>0.92752299999999999</v>
      </c>
      <c r="AJ1405" s="4">
        <v>0.94409399999999999</v>
      </c>
    </row>
    <row r="1406" spans="1:36" x14ac:dyDescent="0.3">
      <c r="A1406" s="1" t="s">
        <v>1028</v>
      </c>
      <c r="B1406" s="2">
        <v>4433547</v>
      </c>
      <c r="C1406" s="3" t="s">
        <v>2940</v>
      </c>
      <c r="D1406" s="4">
        <v>3115.1323007800002</v>
      </c>
      <c r="E1406" s="3" t="s">
        <v>2945</v>
      </c>
      <c r="F1406" s="3" t="s">
        <v>2946</v>
      </c>
      <c r="G1406" s="3" t="s">
        <v>2947</v>
      </c>
      <c r="H1406" s="3" t="s">
        <v>2989</v>
      </c>
      <c r="I1406" s="3" t="s">
        <v>2949</v>
      </c>
      <c r="J1406" s="4">
        <v>-47.36307</v>
      </c>
      <c r="K1406" s="4">
        <v>44.044513999999999</v>
      </c>
      <c r="L1406" s="4">
        <v>-0.456621</v>
      </c>
      <c r="M1406" s="4">
        <v>-2.8383769999999999</v>
      </c>
      <c r="N1406" s="4" t="s">
        <v>2924</v>
      </c>
      <c r="O1406" s="4">
        <v>45.267760000000003</v>
      </c>
      <c r="P1406" s="4">
        <v>5.5079789999999997</v>
      </c>
      <c r="Q1406" s="4" t="s">
        <v>2924</v>
      </c>
      <c r="R1406" s="4">
        <v>16.492035000000001</v>
      </c>
      <c r="S1406" s="3" t="s">
        <v>4770</v>
      </c>
      <c r="T1406" s="4">
        <v>41.42</v>
      </c>
      <c r="U1406" s="4">
        <v>3115.1323007800002</v>
      </c>
      <c r="V1406" s="10">
        <v>3385.1613000000002</v>
      </c>
      <c r="W1406" s="4">
        <v>0</v>
      </c>
      <c r="X1406" s="4">
        <v>81.239999999999995</v>
      </c>
      <c r="Y1406" s="4">
        <v>26.6</v>
      </c>
      <c r="Z1406" s="4" t="s">
        <v>2924</v>
      </c>
      <c r="AA1406" s="10">
        <v>16.7218409366</v>
      </c>
      <c r="AB1406" s="10">
        <v>17.469864273199999</v>
      </c>
      <c r="AC1406" s="4">
        <v>3.377259</v>
      </c>
      <c r="AD1406" s="4">
        <v>3.0530033853803999</v>
      </c>
      <c r="AE1406" s="4">
        <v>3.2835380307539999</v>
      </c>
      <c r="AF1406" s="4" t="s">
        <v>2924</v>
      </c>
      <c r="AG1406" s="4">
        <v>16.276676369699999</v>
      </c>
      <c r="AH1406" s="4">
        <v>17.946573502322401</v>
      </c>
      <c r="AI1406" s="4">
        <v>5.5079789999999997</v>
      </c>
      <c r="AJ1406" s="4">
        <v>23.886966999999999</v>
      </c>
    </row>
    <row r="1407" spans="1:36" x14ac:dyDescent="0.3">
      <c r="A1407" s="1" t="s">
        <v>1067</v>
      </c>
      <c r="B1407" s="2">
        <v>4157503</v>
      </c>
      <c r="C1407" s="3" t="s">
        <v>2935</v>
      </c>
      <c r="D1407" s="4">
        <v>3116.7204459999998</v>
      </c>
      <c r="E1407" s="3" t="s">
        <v>3093</v>
      </c>
      <c r="F1407" s="3" t="s">
        <v>3093</v>
      </c>
      <c r="G1407" s="3" t="s">
        <v>3094</v>
      </c>
      <c r="H1407" s="3" t="s">
        <v>3145</v>
      </c>
      <c r="I1407" s="3" t="s">
        <v>3303</v>
      </c>
      <c r="J1407" s="4">
        <v>-30.174564</v>
      </c>
      <c r="K1407" s="4">
        <v>-38.677179000000002</v>
      </c>
      <c r="L1407" s="4">
        <v>-16.567342</v>
      </c>
      <c r="M1407" s="4">
        <v>4.6337820000000001</v>
      </c>
      <c r="N1407" s="4">
        <v>5.6956879999999996</v>
      </c>
      <c r="O1407" s="4" t="s">
        <v>2924</v>
      </c>
      <c r="P1407" s="4">
        <v>1.32714</v>
      </c>
      <c r="Q1407" s="4">
        <v>6.627027</v>
      </c>
      <c r="R1407" s="4" t="s">
        <v>2924</v>
      </c>
      <c r="S1407" s="3" t="s">
        <v>4809</v>
      </c>
      <c r="T1407" s="4">
        <v>14</v>
      </c>
      <c r="U1407" s="4">
        <v>3116.7204459999998</v>
      </c>
      <c r="V1407" s="10">
        <v>6580.6574460000002</v>
      </c>
      <c r="W1407" s="4">
        <v>13.9285714285714</v>
      </c>
      <c r="X1407" s="4">
        <v>29.39</v>
      </c>
      <c r="Y1407" s="4">
        <v>13.17</v>
      </c>
      <c r="Z1407" s="4">
        <v>5.6956879999999996</v>
      </c>
      <c r="AA1407" s="10">
        <v>8.1646935322999994</v>
      </c>
      <c r="AB1407" s="10">
        <v>6.9138192430999998</v>
      </c>
      <c r="AC1407" s="4">
        <v>3.226216</v>
      </c>
      <c r="AD1407" s="4">
        <v>5.0324321968539998</v>
      </c>
      <c r="AE1407" s="4">
        <v>4.9742080546137002</v>
      </c>
      <c r="AF1407" s="4">
        <v>6.627027</v>
      </c>
      <c r="AG1407" s="4">
        <v>6.5082119356593999</v>
      </c>
      <c r="AH1407" s="4">
        <v>6.0884035641320997</v>
      </c>
      <c r="AI1407" s="4">
        <v>1.32714</v>
      </c>
      <c r="AJ1407" s="4">
        <v>1.393867</v>
      </c>
    </row>
    <row r="1408" spans="1:36" x14ac:dyDescent="0.3">
      <c r="A1408" s="1" t="s">
        <v>792</v>
      </c>
      <c r="B1408" s="2">
        <v>4137375</v>
      </c>
      <c r="C1408" s="3" t="s">
        <v>2935</v>
      </c>
      <c r="D1408" s="4">
        <v>3119.31887517</v>
      </c>
      <c r="E1408" s="3" t="s">
        <v>2976</v>
      </c>
      <c r="F1408" s="3" t="s">
        <v>2977</v>
      </c>
      <c r="G1408" s="3" t="s">
        <v>3269</v>
      </c>
      <c r="H1408" s="3" t="s">
        <v>3269</v>
      </c>
      <c r="I1408" s="3" t="s">
        <v>2979</v>
      </c>
      <c r="J1408" s="4">
        <v>28.482759000000001</v>
      </c>
      <c r="K1408" s="4">
        <v>6.2749569999999997</v>
      </c>
      <c r="L1408" s="4">
        <v>-4.85189</v>
      </c>
      <c r="M1408" s="4">
        <v>3.0420349999999998</v>
      </c>
      <c r="N1408" s="4" t="s">
        <v>2924</v>
      </c>
      <c r="O1408" s="4">
        <v>7.2546730000000004</v>
      </c>
      <c r="P1408" s="4">
        <v>1.4924299999999999</v>
      </c>
      <c r="Q1408" s="4">
        <v>15.660415</v>
      </c>
      <c r="R1408" s="4">
        <v>16.910838999999999</v>
      </c>
      <c r="S1408" s="3" t="s">
        <v>4535</v>
      </c>
      <c r="T1408" s="4">
        <v>18.63</v>
      </c>
      <c r="U1408" s="4">
        <v>3119.31887517</v>
      </c>
      <c r="V1408" s="10">
        <v>9589.7648750000008</v>
      </c>
      <c r="W1408" s="4">
        <v>4.0794417606011804</v>
      </c>
      <c r="X1408" s="4">
        <v>20.5</v>
      </c>
      <c r="Y1408" s="5">
        <v>12.355</v>
      </c>
      <c r="Z1408" s="4" t="s">
        <v>2924</v>
      </c>
      <c r="AA1408" s="10" t="s">
        <v>2924</v>
      </c>
      <c r="AB1408" s="10">
        <v>214.7055433905</v>
      </c>
      <c r="AC1408" s="4">
        <v>9.9330200000000008</v>
      </c>
      <c r="AD1408" s="4">
        <v>9.7890013993817995</v>
      </c>
      <c r="AE1408" s="4">
        <v>9.7488213802771</v>
      </c>
      <c r="AF1408" s="4">
        <v>15.660415</v>
      </c>
      <c r="AG1408" s="4">
        <v>15.4686276361632</v>
      </c>
      <c r="AH1408" s="4">
        <v>15.771156382036301</v>
      </c>
      <c r="AI1408" s="4">
        <v>1.4924299999999999</v>
      </c>
      <c r="AJ1408" s="4">
        <v>1.4957849999999999</v>
      </c>
    </row>
    <row r="1409" spans="1:36" x14ac:dyDescent="0.3">
      <c r="A1409" s="1" t="s">
        <v>1974</v>
      </c>
      <c r="B1409" s="2">
        <v>6629942</v>
      </c>
      <c r="C1409" s="3" t="s">
        <v>2919</v>
      </c>
      <c r="D1409" s="4">
        <v>3119.6682719999999</v>
      </c>
      <c r="E1409" s="3" t="s">
        <v>3031</v>
      </c>
      <c r="F1409" s="3" t="s">
        <v>3031</v>
      </c>
      <c r="G1409" s="3" t="s">
        <v>3115</v>
      </c>
      <c r="H1409" s="3" t="s">
        <v>3116</v>
      </c>
      <c r="I1409" s="3" t="s">
        <v>3117</v>
      </c>
      <c r="J1409" s="4">
        <v>26.914660999999999</v>
      </c>
      <c r="K1409" s="4">
        <v>50</v>
      </c>
      <c r="L1409" s="4">
        <v>28.888888999999999</v>
      </c>
      <c r="M1409" s="4">
        <v>0.75275000000000003</v>
      </c>
      <c r="N1409" s="4" t="s">
        <v>2924</v>
      </c>
      <c r="O1409" s="4">
        <v>24.611032999999999</v>
      </c>
      <c r="P1409" s="4">
        <v>2.8750830000000001</v>
      </c>
      <c r="Q1409" s="4">
        <v>7.7265269999999999</v>
      </c>
      <c r="R1409" s="4">
        <v>15.178739</v>
      </c>
      <c r="S1409" s="3" t="s">
        <v>5714</v>
      </c>
      <c r="T1409" s="4">
        <v>17.399999999999999</v>
      </c>
      <c r="U1409" s="4">
        <v>3119.6682719999999</v>
      </c>
      <c r="V1409" s="10">
        <v>6733.6682719999999</v>
      </c>
      <c r="W1409" s="4">
        <v>2.29885057471264</v>
      </c>
      <c r="X1409" s="4">
        <v>17.61</v>
      </c>
      <c r="Y1409" s="4">
        <v>8.83</v>
      </c>
      <c r="Z1409" s="4" t="s">
        <v>2924</v>
      </c>
      <c r="AA1409" s="10">
        <v>13.493602171299999</v>
      </c>
      <c r="AB1409" s="10">
        <v>17.219368821</v>
      </c>
      <c r="AC1409" s="4">
        <v>1.2956840000000001</v>
      </c>
      <c r="AD1409" s="4">
        <v>1.2839156421672</v>
      </c>
      <c r="AE1409" s="4">
        <v>1.3043407538237</v>
      </c>
      <c r="AF1409" s="4">
        <v>7.7265269999999999</v>
      </c>
      <c r="AG1409" s="4">
        <v>7.8536607711546003</v>
      </c>
      <c r="AH1409" s="4">
        <v>8.4489890394500993</v>
      </c>
      <c r="AI1409" s="4">
        <v>2.8750830000000001</v>
      </c>
      <c r="AJ1409" s="4" t="s">
        <v>2924</v>
      </c>
    </row>
    <row r="1410" spans="1:36" x14ac:dyDescent="0.3">
      <c r="A1410" s="1" t="s">
        <v>1791</v>
      </c>
      <c r="B1410" s="2">
        <v>102983</v>
      </c>
      <c r="C1410" s="3" t="s">
        <v>2935</v>
      </c>
      <c r="D1410" s="4">
        <v>3126.4006651200002</v>
      </c>
      <c r="E1410" s="3" t="s">
        <v>2976</v>
      </c>
      <c r="F1410" s="3" t="s">
        <v>2977</v>
      </c>
      <c r="G1410" s="3" t="s">
        <v>3078</v>
      </c>
      <c r="H1410" s="3" t="s">
        <v>3078</v>
      </c>
      <c r="I1410" s="3" t="s">
        <v>2979</v>
      </c>
      <c r="J1410" s="4">
        <v>23.240824</v>
      </c>
      <c r="K1410" s="4">
        <v>-17.062297000000001</v>
      </c>
      <c r="L1410" s="4">
        <v>-10.505786000000001</v>
      </c>
      <c r="M1410" s="4">
        <v>-1.460272</v>
      </c>
      <c r="N1410" s="4">
        <v>23.6529209621993</v>
      </c>
      <c r="O1410" s="4">
        <v>15.038235</v>
      </c>
      <c r="P1410" s="4">
        <v>2.4431189999999998</v>
      </c>
      <c r="Q1410" s="4">
        <v>16.641739000000001</v>
      </c>
      <c r="R1410" s="4">
        <v>22.064540000000001</v>
      </c>
      <c r="S1410" s="3" t="s">
        <v>5532</v>
      </c>
      <c r="T1410" s="4">
        <v>68.83</v>
      </c>
      <c r="U1410" s="4">
        <v>3126.4006651200002</v>
      </c>
      <c r="V1410" s="10">
        <v>4265.6106650000002</v>
      </c>
      <c r="W1410" s="4">
        <v>5.2302774952782203</v>
      </c>
      <c r="X1410" s="4">
        <v>86.13</v>
      </c>
      <c r="Y1410" s="4">
        <v>51.59</v>
      </c>
      <c r="Z1410" s="4">
        <v>23.652920999999999</v>
      </c>
      <c r="AA1410" s="10">
        <v>22.363376437700001</v>
      </c>
      <c r="AB1410" s="10">
        <v>23.6691884456</v>
      </c>
      <c r="AC1410" s="4">
        <v>12.93205</v>
      </c>
      <c r="AD1410" s="4">
        <v>12.3592992078142</v>
      </c>
      <c r="AE1410" s="4">
        <v>13.321917782336</v>
      </c>
      <c r="AF1410" s="4">
        <v>16.641739000000001</v>
      </c>
      <c r="AG1410" s="4">
        <v>15.2876339671626</v>
      </c>
      <c r="AH1410" s="4">
        <v>16.360536383845702</v>
      </c>
      <c r="AI1410" s="4">
        <v>2.4431189999999998</v>
      </c>
      <c r="AJ1410" s="4">
        <v>2.4431189999999998</v>
      </c>
    </row>
    <row r="1411" spans="1:36" x14ac:dyDescent="0.3">
      <c r="A1411" s="1" t="s">
        <v>1960</v>
      </c>
      <c r="B1411" s="2">
        <v>4057017</v>
      </c>
      <c r="C1411" s="3" t="s">
        <v>2919</v>
      </c>
      <c r="D1411" s="4">
        <v>3127.05881292</v>
      </c>
      <c r="E1411" s="3" t="s">
        <v>3090</v>
      </c>
      <c r="F1411" s="3" t="s">
        <v>3090</v>
      </c>
      <c r="G1411" s="3" t="s">
        <v>3091</v>
      </c>
      <c r="H1411" s="3" t="s">
        <v>3091</v>
      </c>
      <c r="I1411" s="3" t="s">
        <v>3092</v>
      </c>
      <c r="J1411" s="4">
        <v>-12.016006000000001</v>
      </c>
      <c r="K1411" s="4">
        <v>-4.288824</v>
      </c>
      <c r="L1411" s="4">
        <v>-7.5667660000000003</v>
      </c>
      <c r="M1411" s="4">
        <v>-0.54542999999999997</v>
      </c>
      <c r="N1411" s="4">
        <v>10.325967</v>
      </c>
      <c r="O1411" s="4">
        <v>34.012739000000003</v>
      </c>
      <c r="P1411" s="4">
        <v>1.9145179999999999</v>
      </c>
      <c r="Q1411" s="5">
        <v>7.5940630000000002</v>
      </c>
      <c r="R1411" s="4">
        <v>276.02731699999998</v>
      </c>
      <c r="S1411" s="3" t="s">
        <v>5700</v>
      </c>
      <c r="T1411" s="4">
        <v>74.760000000000005</v>
      </c>
      <c r="U1411" s="4">
        <v>3127.05881292</v>
      </c>
      <c r="V1411" s="10">
        <v>3858.1028120000001</v>
      </c>
      <c r="W1411" s="4">
        <v>2.5013376136971601</v>
      </c>
      <c r="X1411" s="4">
        <v>100.84099999999999</v>
      </c>
      <c r="Y1411" s="4">
        <v>73.260000000000005</v>
      </c>
      <c r="Z1411" s="4">
        <v>10.325967</v>
      </c>
      <c r="AA1411" s="10">
        <v>11.813599228799999</v>
      </c>
      <c r="AB1411" s="10">
        <v>10.451076631399999</v>
      </c>
      <c r="AC1411" s="4">
        <v>2.875426</v>
      </c>
      <c r="AD1411" s="4">
        <v>2.7964359163556001</v>
      </c>
      <c r="AE1411" s="4">
        <v>2.8744619371182001</v>
      </c>
      <c r="AF1411" s="5">
        <v>7.5940630000000002</v>
      </c>
      <c r="AG1411" s="4">
        <v>7.6915925279107</v>
      </c>
      <c r="AH1411" s="4">
        <v>7.6051701399566003</v>
      </c>
      <c r="AI1411" s="4">
        <v>1.9145179999999999</v>
      </c>
      <c r="AJ1411" s="4">
        <v>1.967006</v>
      </c>
    </row>
    <row r="1412" spans="1:36" x14ac:dyDescent="0.3">
      <c r="A1412" s="1" t="s">
        <v>388</v>
      </c>
      <c r="B1412" s="2">
        <v>4087691</v>
      </c>
      <c r="C1412" s="3" t="s">
        <v>2935</v>
      </c>
      <c r="D1412" s="4">
        <v>3127.3725599999998</v>
      </c>
      <c r="E1412" s="3" t="s">
        <v>2930</v>
      </c>
      <c r="F1412" s="3" t="s">
        <v>2953</v>
      </c>
      <c r="G1412" s="3" t="s">
        <v>3049</v>
      </c>
      <c r="H1412" s="3" t="s">
        <v>3050</v>
      </c>
      <c r="I1412" s="3" t="s">
        <v>2971</v>
      </c>
      <c r="J1412" s="4">
        <v>-15.796897</v>
      </c>
      <c r="K1412" s="4">
        <v>-8.341863</v>
      </c>
      <c r="L1412" s="4">
        <v>-6.9126820000000002</v>
      </c>
      <c r="M1412" s="4">
        <v>-1.322314</v>
      </c>
      <c r="N1412" s="4" t="s">
        <v>2924</v>
      </c>
      <c r="O1412" s="4">
        <v>8.6388544776190201</v>
      </c>
      <c r="P1412" s="4">
        <v>0.81342499999999995</v>
      </c>
      <c r="Q1412" s="4" t="s">
        <v>2934</v>
      </c>
      <c r="R1412" s="4" t="s">
        <v>2934</v>
      </c>
      <c r="S1412" s="3" t="s">
        <v>4133</v>
      </c>
      <c r="T1412" s="4">
        <v>17.91</v>
      </c>
      <c r="U1412" s="4">
        <v>3127.3725599999998</v>
      </c>
      <c r="V1412" s="10" t="s">
        <v>2934</v>
      </c>
      <c r="W1412" s="4">
        <v>10.4969290898939</v>
      </c>
      <c r="X1412" s="4">
        <v>22.04</v>
      </c>
      <c r="Y1412" s="4">
        <v>16.53</v>
      </c>
      <c r="Z1412" s="4" t="s">
        <v>2924</v>
      </c>
      <c r="AA1412" s="10">
        <v>119.08244680849999</v>
      </c>
      <c r="AB1412" s="10">
        <v>61.474565799399997</v>
      </c>
      <c r="AC1412" s="4" t="s">
        <v>2934</v>
      </c>
      <c r="AD1412" s="4" t="s">
        <v>2934</v>
      </c>
      <c r="AE1412" s="4" t="s">
        <v>2934</v>
      </c>
      <c r="AF1412" s="4" t="s">
        <v>2934</v>
      </c>
      <c r="AG1412" s="4" t="s">
        <v>2934</v>
      </c>
      <c r="AH1412" s="4" t="s">
        <v>2934</v>
      </c>
      <c r="AI1412" s="4">
        <v>0.81342499999999995</v>
      </c>
      <c r="AJ1412" s="4">
        <v>0.81342499999999995</v>
      </c>
    </row>
    <row r="1413" spans="1:36" x14ac:dyDescent="0.3">
      <c r="A1413" s="1" t="s">
        <v>2862</v>
      </c>
      <c r="B1413" s="2">
        <v>101999</v>
      </c>
      <c r="C1413" s="3" t="s">
        <v>2919</v>
      </c>
      <c r="D1413" s="4">
        <v>3144.5562114999998</v>
      </c>
      <c r="E1413" s="3" t="s">
        <v>2930</v>
      </c>
      <c r="F1413" s="3" t="s">
        <v>2931</v>
      </c>
      <c r="G1413" s="3" t="s">
        <v>2931</v>
      </c>
      <c r="H1413" s="3" t="s">
        <v>2932</v>
      </c>
      <c r="I1413" s="3" t="s">
        <v>3216</v>
      </c>
      <c r="J1413" s="4">
        <v>16.242108000000002</v>
      </c>
      <c r="K1413" s="4">
        <v>6.5668660000000001</v>
      </c>
      <c r="L1413" s="4">
        <v>-11.649843000000001</v>
      </c>
      <c r="M1413" s="4">
        <v>0.92627599999999999</v>
      </c>
      <c r="N1413" s="4">
        <v>12.189497716895</v>
      </c>
      <c r="O1413" s="4">
        <v>33.368749999999999</v>
      </c>
      <c r="P1413" s="4">
        <v>1.176795</v>
      </c>
      <c r="Q1413" s="4" t="s">
        <v>2934</v>
      </c>
      <c r="R1413" s="4" t="s">
        <v>2934</v>
      </c>
      <c r="S1413" s="3" t="s">
        <v>6600</v>
      </c>
      <c r="T1413" s="4">
        <v>53.39</v>
      </c>
      <c r="U1413" s="4">
        <v>3144.5562114999998</v>
      </c>
      <c r="V1413" s="10" t="s">
        <v>2934</v>
      </c>
      <c r="W1413" s="4">
        <v>1.1238059561715701</v>
      </c>
      <c r="X1413" s="4">
        <v>62.75</v>
      </c>
      <c r="Y1413" s="4">
        <v>40.195</v>
      </c>
      <c r="Z1413" s="4">
        <v>12.164502000000001</v>
      </c>
      <c r="AA1413" s="10">
        <v>13.2022749752</v>
      </c>
      <c r="AB1413" s="10">
        <v>12.538750587099999</v>
      </c>
      <c r="AC1413" s="4" t="s">
        <v>2934</v>
      </c>
      <c r="AD1413" s="4" t="s">
        <v>2934</v>
      </c>
      <c r="AE1413" s="4" t="s">
        <v>2934</v>
      </c>
      <c r="AF1413" s="4" t="s">
        <v>2934</v>
      </c>
      <c r="AG1413" s="4" t="s">
        <v>2934</v>
      </c>
      <c r="AH1413" s="4" t="s">
        <v>2934</v>
      </c>
      <c r="AI1413" s="4">
        <v>1.176795</v>
      </c>
      <c r="AJ1413" s="5">
        <v>1.8632649999999999</v>
      </c>
    </row>
    <row r="1414" spans="1:36" x14ac:dyDescent="0.3">
      <c r="A1414" s="1" t="s">
        <v>2766</v>
      </c>
      <c r="B1414" s="2">
        <v>4435552</v>
      </c>
      <c r="C1414" s="3" t="s">
        <v>2919</v>
      </c>
      <c r="D1414" s="4">
        <v>3146.7695332500002</v>
      </c>
      <c r="E1414" s="3" t="s">
        <v>2930</v>
      </c>
      <c r="F1414" s="3" t="s">
        <v>2953</v>
      </c>
      <c r="G1414" s="3" t="s">
        <v>2954</v>
      </c>
      <c r="H1414" s="3" t="s">
        <v>3244</v>
      </c>
      <c r="I1414" s="3" t="s">
        <v>3646</v>
      </c>
      <c r="J1414" s="4">
        <v>80.700889000000004</v>
      </c>
      <c r="K1414" s="4">
        <v>18.249354</v>
      </c>
      <c r="L1414" s="4">
        <v>-1.9550080000000001</v>
      </c>
      <c r="M1414" s="4">
        <v>3.3888729999999998</v>
      </c>
      <c r="N1414" s="4">
        <v>18.396984924623101</v>
      </c>
      <c r="O1414" s="4">
        <v>6.0033881192182204</v>
      </c>
      <c r="P1414" s="4">
        <v>2.5664210000000001</v>
      </c>
      <c r="Q1414" s="4" t="s">
        <v>2934</v>
      </c>
      <c r="R1414" s="4" t="s">
        <v>2934</v>
      </c>
      <c r="S1414" s="3" t="s">
        <v>6504</v>
      </c>
      <c r="T1414" s="4">
        <v>36.61</v>
      </c>
      <c r="U1414" s="4">
        <v>3146.7695332500002</v>
      </c>
      <c r="V1414" s="10" t="s">
        <v>2934</v>
      </c>
      <c r="W1414" s="4">
        <v>2.6222343621961199</v>
      </c>
      <c r="X1414" s="4">
        <v>38.450000000000003</v>
      </c>
      <c r="Y1414" s="4">
        <v>16.02</v>
      </c>
      <c r="Z1414" s="4">
        <v>18.452621000000001</v>
      </c>
      <c r="AA1414" s="10">
        <v>11.6060106517</v>
      </c>
      <c r="AB1414" s="10">
        <v>11.474978216</v>
      </c>
      <c r="AC1414" s="4" t="s">
        <v>2934</v>
      </c>
      <c r="AD1414" s="4" t="s">
        <v>2934</v>
      </c>
      <c r="AE1414" s="4" t="s">
        <v>2934</v>
      </c>
      <c r="AF1414" s="4" t="s">
        <v>2934</v>
      </c>
      <c r="AG1414" s="4" t="s">
        <v>2934</v>
      </c>
      <c r="AH1414" s="4" t="s">
        <v>2934</v>
      </c>
      <c r="AI1414" s="4">
        <v>2.5664210000000001</v>
      </c>
      <c r="AJ1414" s="4" t="s">
        <v>2924</v>
      </c>
    </row>
    <row r="1415" spans="1:36" x14ac:dyDescent="0.3">
      <c r="A1415" s="1" t="s">
        <v>1218</v>
      </c>
      <c r="B1415" s="2">
        <v>4130678</v>
      </c>
      <c r="C1415" s="3" t="s">
        <v>2935</v>
      </c>
      <c r="D1415" s="4">
        <v>3147.5177906399999</v>
      </c>
      <c r="E1415" s="3" t="s">
        <v>3031</v>
      </c>
      <c r="F1415" s="3" t="s">
        <v>3031</v>
      </c>
      <c r="G1415" s="3" t="s">
        <v>3051</v>
      </c>
      <c r="H1415" s="3" t="s">
        <v>3471</v>
      </c>
      <c r="I1415" s="3" t="s">
        <v>3053</v>
      </c>
      <c r="J1415" s="4">
        <v>4.158004</v>
      </c>
      <c r="K1415" s="4">
        <v>-26.323529000000001</v>
      </c>
      <c r="L1415" s="4">
        <v>-8.743169</v>
      </c>
      <c r="M1415" s="4">
        <v>-0.59523800000000004</v>
      </c>
      <c r="N1415" s="4" t="s">
        <v>2924</v>
      </c>
      <c r="O1415" s="4" t="s">
        <v>2924</v>
      </c>
      <c r="P1415" s="4">
        <v>1.5443899999999999</v>
      </c>
      <c r="Q1415" s="4">
        <v>13.726611999999999</v>
      </c>
      <c r="R1415" s="4" t="s">
        <v>2924</v>
      </c>
      <c r="S1415" s="3" t="s">
        <v>4960</v>
      </c>
      <c r="T1415" s="4">
        <v>5.01</v>
      </c>
      <c r="U1415" s="4">
        <v>3147.5177906399999</v>
      </c>
      <c r="V1415" s="10">
        <v>3632.8987900000002</v>
      </c>
      <c r="W1415" s="4">
        <v>1.0978043912175699</v>
      </c>
      <c r="X1415" s="4">
        <v>7.68</v>
      </c>
      <c r="Y1415" s="4">
        <v>3.33</v>
      </c>
      <c r="Z1415" s="4" t="s">
        <v>2924</v>
      </c>
      <c r="AA1415" s="10">
        <v>13.4786117836</v>
      </c>
      <c r="AB1415" s="10">
        <v>41.0386631716</v>
      </c>
      <c r="AC1415" s="4">
        <v>4.3199420000000002</v>
      </c>
      <c r="AD1415" s="4">
        <v>4.2636019086164998</v>
      </c>
      <c r="AE1415" s="4">
        <v>3.9271621919173998</v>
      </c>
      <c r="AF1415" s="4">
        <v>13.726611999999999</v>
      </c>
      <c r="AG1415" s="4">
        <v>8.6164870744349997</v>
      </c>
      <c r="AH1415" s="4">
        <v>11.209374957959801</v>
      </c>
      <c r="AI1415" s="4">
        <v>1.5443899999999999</v>
      </c>
      <c r="AJ1415" s="4">
        <v>1.5443899999999999</v>
      </c>
    </row>
    <row r="1416" spans="1:36" x14ac:dyDescent="0.3">
      <c r="A1416" s="1" t="s">
        <v>125</v>
      </c>
      <c r="B1416" s="2">
        <v>4189101</v>
      </c>
      <c r="C1416" s="3" t="s">
        <v>2935</v>
      </c>
      <c r="D1416" s="4">
        <v>3161.9953481799998</v>
      </c>
      <c r="E1416" s="3" t="s">
        <v>2925</v>
      </c>
      <c r="F1416" s="3" t="s">
        <v>2926</v>
      </c>
      <c r="G1416" s="3" t="s">
        <v>2927</v>
      </c>
      <c r="H1416" s="3" t="s">
        <v>2964</v>
      </c>
      <c r="I1416" s="3" t="s">
        <v>3126</v>
      </c>
      <c r="J1416" s="4">
        <v>-22.21172</v>
      </c>
      <c r="K1416" s="4">
        <v>-25.045536999999999</v>
      </c>
      <c r="L1416" s="4">
        <v>-11.410118000000001</v>
      </c>
      <c r="M1416" s="4">
        <v>-1.378071</v>
      </c>
      <c r="N1416" s="4">
        <v>13.960984</v>
      </c>
      <c r="O1416" s="4">
        <v>16.659918999999999</v>
      </c>
      <c r="P1416" s="4">
        <v>1.8103830000000001</v>
      </c>
      <c r="Q1416" s="4">
        <v>3.7415699999999998</v>
      </c>
      <c r="R1416" s="4">
        <v>14.170173</v>
      </c>
      <c r="S1416" s="3" t="s">
        <v>3872</v>
      </c>
      <c r="T1416" s="4">
        <v>16.46</v>
      </c>
      <c r="U1416" s="4">
        <v>3161.9953481799998</v>
      </c>
      <c r="V1416" s="10">
        <v>4393.0033480000002</v>
      </c>
      <c r="W1416" s="4">
        <v>3.03766707168894</v>
      </c>
      <c r="X1416" s="4">
        <v>26.44</v>
      </c>
      <c r="Y1416" s="4">
        <v>16.202500000000001</v>
      </c>
      <c r="Z1416" s="4">
        <v>13.960984</v>
      </c>
      <c r="AA1416" s="10">
        <v>9.4272623138</v>
      </c>
      <c r="AB1416" s="10">
        <v>9.7608994734000003</v>
      </c>
      <c r="AC1416" s="4">
        <v>0.81307799999999997</v>
      </c>
      <c r="AD1416" s="4">
        <v>0.80491553056489995</v>
      </c>
      <c r="AE1416" s="4">
        <v>0.82315468852780005</v>
      </c>
      <c r="AF1416" s="4">
        <v>3.7415699999999998</v>
      </c>
      <c r="AG1416" s="4">
        <v>6.4596331289966002</v>
      </c>
      <c r="AH1416" s="4">
        <v>6.7879229330133999</v>
      </c>
      <c r="AI1416" s="4">
        <v>1.8103830000000001</v>
      </c>
      <c r="AJ1416" s="4">
        <v>2.139329</v>
      </c>
    </row>
    <row r="1417" spans="1:36" x14ac:dyDescent="0.3">
      <c r="A1417" s="1" t="s">
        <v>1666</v>
      </c>
      <c r="B1417" s="2">
        <v>4981115</v>
      </c>
      <c r="C1417" s="3" t="s">
        <v>2935</v>
      </c>
      <c r="D1417" s="4">
        <v>3163.99852143</v>
      </c>
      <c r="E1417" s="3" t="s">
        <v>2925</v>
      </c>
      <c r="F1417" s="3" t="s">
        <v>2980</v>
      </c>
      <c r="G1417" s="3" t="s">
        <v>2981</v>
      </c>
      <c r="H1417" s="3" t="s">
        <v>3059</v>
      </c>
      <c r="I1417" s="3" t="s">
        <v>3203</v>
      </c>
      <c r="J1417" s="4">
        <v>6.761692</v>
      </c>
      <c r="K1417" s="4">
        <v>18.470587999999999</v>
      </c>
      <c r="L1417" s="4">
        <v>-6.4126390000000004</v>
      </c>
      <c r="M1417" s="4">
        <v>0.43218099999999998</v>
      </c>
      <c r="N1417" s="4">
        <v>17.236592000000002</v>
      </c>
      <c r="O1417" s="4">
        <v>46.453100999999997</v>
      </c>
      <c r="P1417" s="4">
        <v>1.309323</v>
      </c>
      <c r="Q1417" s="4">
        <v>11.486966000000001</v>
      </c>
      <c r="R1417" s="4">
        <v>120.057326</v>
      </c>
      <c r="S1417" s="3" t="s">
        <v>5407</v>
      </c>
      <c r="T1417" s="4">
        <v>90.63</v>
      </c>
      <c r="U1417" s="4">
        <v>3163.99852143</v>
      </c>
      <c r="V1417" s="10">
        <v>8373.9985209999995</v>
      </c>
      <c r="W1417" s="4">
        <v>3.48670418183824</v>
      </c>
      <c r="X1417" s="4">
        <v>108.57</v>
      </c>
      <c r="Y1417" s="4">
        <v>67.28</v>
      </c>
      <c r="Z1417" s="4">
        <v>17.236592000000002</v>
      </c>
      <c r="AA1417" s="10">
        <v>11.889799934399999</v>
      </c>
      <c r="AB1417" s="10">
        <v>14.4723646978</v>
      </c>
      <c r="AC1417" s="4">
        <v>2.6217899999999998</v>
      </c>
      <c r="AD1417" s="4">
        <v>1.6560788588344999</v>
      </c>
      <c r="AE1417" s="4">
        <v>1.7147503558118</v>
      </c>
      <c r="AF1417" s="4">
        <v>11.486966000000001</v>
      </c>
      <c r="AG1417" s="4">
        <v>10.9351579506408</v>
      </c>
      <c r="AH1417" s="4">
        <v>11.781804047206601</v>
      </c>
      <c r="AI1417" s="4">
        <v>1.309323</v>
      </c>
      <c r="AJ1417" s="4" t="s">
        <v>2924</v>
      </c>
    </row>
    <row r="1418" spans="1:36" x14ac:dyDescent="0.3">
      <c r="A1418" s="1" t="s">
        <v>2396</v>
      </c>
      <c r="B1418" s="2">
        <v>103133</v>
      </c>
      <c r="C1418" s="3" t="s">
        <v>2919</v>
      </c>
      <c r="D1418" s="4">
        <v>3164.8663132800002</v>
      </c>
      <c r="E1418" s="3" t="s">
        <v>2930</v>
      </c>
      <c r="F1418" s="3" t="s">
        <v>2953</v>
      </c>
      <c r="G1418" s="3" t="s">
        <v>2954</v>
      </c>
      <c r="H1418" s="3" t="s">
        <v>3244</v>
      </c>
      <c r="I1418" s="3" t="s">
        <v>3431</v>
      </c>
      <c r="J1418" s="4">
        <v>34.254367999999999</v>
      </c>
      <c r="K1418" s="4">
        <v>20.951799999999999</v>
      </c>
      <c r="L1418" s="4">
        <v>-4.8569779999999998</v>
      </c>
      <c r="M1418" s="4">
        <v>4.2709869999999999</v>
      </c>
      <c r="N1418" s="4">
        <v>12.4522613065327</v>
      </c>
      <c r="O1418" s="4">
        <v>7.0958437193893298</v>
      </c>
      <c r="P1418" s="4">
        <v>1.8485640000000001</v>
      </c>
      <c r="Q1418" s="4" t="s">
        <v>2934</v>
      </c>
      <c r="R1418" s="4" t="s">
        <v>2934</v>
      </c>
      <c r="S1418" s="3" t="s">
        <v>6135</v>
      </c>
      <c r="T1418" s="4">
        <v>99.12</v>
      </c>
      <c r="U1418" s="4">
        <v>3164.8663132800002</v>
      </c>
      <c r="V1418" s="10" t="s">
        <v>2934</v>
      </c>
      <c r="W1418" s="4">
        <v>0</v>
      </c>
      <c r="X1418" s="4">
        <v>106.77</v>
      </c>
      <c r="Y1418" s="4">
        <v>61.68</v>
      </c>
      <c r="Z1418" s="4">
        <v>12.452261</v>
      </c>
      <c r="AA1418" s="10">
        <v>12.328358208899999</v>
      </c>
      <c r="AB1418" s="10">
        <v>12.328358208899999</v>
      </c>
      <c r="AC1418" s="4" t="s">
        <v>2934</v>
      </c>
      <c r="AD1418" s="4" t="s">
        <v>2934</v>
      </c>
      <c r="AE1418" s="4" t="s">
        <v>2934</v>
      </c>
      <c r="AF1418" s="4" t="s">
        <v>2934</v>
      </c>
      <c r="AG1418" s="4" t="s">
        <v>2934</v>
      </c>
      <c r="AH1418" s="4" t="s">
        <v>2934</v>
      </c>
      <c r="AI1418" s="4">
        <v>1.8485640000000001</v>
      </c>
      <c r="AJ1418" s="5">
        <v>1.9400679999999999</v>
      </c>
    </row>
    <row r="1419" spans="1:36" x14ac:dyDescent="0.3">
      <c r="A1419" s="1" t="s">
        <v>1168</v>
      </c>
      <c r="B1419" s="2">
        <v>5264620</v>
      </c>
      <c r="C1419" s="3" t="s">
        <v>2935</v>
      </c>
      <c r="D1419" s="4">
        <v>3164.89404672</v>
      </c>
      <c r="E1419" s="3" t="s">
        <v>3102</v>
      </c>
      <c r="F1419" s="3" t="s">
        <v>3103</v>
      </c>
      <c r="G1419" s="3" t="s">
        <v>3104</v>
      </c>
      <c r="H1419" s="3" t="s">
        <v>3104</v>
      </c>
      <c r="I1419" s="3" t="s">
        <v>2949</v>
      </c>
      <c r="J1419" s="4">
        <v>104.100228</v>
      </c>
      <c r="K1419" s="4">
        <v>48.713692999999999</v>
      </c>
      <c r="L1419" s="4">
        <v>19.466667000000001</v>
      </c>
      <c r="M1419" s="4">
        <v>3.5239750000000001</v>
      </c>
      <c r="N1419" s="4" t="s">
        <v>2924</v>
      </c>
      <c r="O1419" s="4">
        <v>42.666666999999997</v>
      </c>
      <c r="P1419" s="4" t="s">
        <v>2924</v>
      </c>
      <c r="Q1419" s="4">
        <v>31.512387</v>
      </c>
      <c r="R1419" s="4">
        <v>37.811070000000001</v>
      </c>
      <c r="S1419" s="3" t="s">
        <v>4910</v>
      </c>
      <c r="T1419" s="4">
        <v>17.920000000000002</v>
      </c>
      <c r="U1419" s="4">
        <v>3164.89404672</v>
      </c>
      <c r="V1419" s="10">
        <v>3423.1590460000002</v>
      </c>
      <c r="W1419" s="4">
        <v>0</v>
      </c>
      <c r="X1419" s="4">
        <v>18.260000000000002</v>
      </c>
      <c r="Y1419" s="5">
        <v>7.93</v>
      </c>
      <c r="Z1419" s="4" t="s">
        <v>2924</v>
      </c>
      <c r="AA1419" s="10">
        <v>44.246913580200001</v>
      </c>
      <c r="AB1419" s="10" t="s">
        <v>2934</v>
      </c>
      <c r="AC1419" s="4">
        <v>10.727510000000001</v>
      </c>
      <c r="AD1419" s="4">
        <v>8.6602290464704001</v>
      </c>
      <c r="AE1419" s="4">
        <v>10.1279966211993</v>
      </c>
      <c r="AF1419" s="4">
        <v>31.512387</v>
      </c>
      <c r="AG1419" s="4">
        <v>20.2853869392593</v>
      </c>
      <c r="AH1419" s="4">
        <v>23.456617353869799</v>
      </c>
      <c r="AI1419" s="4" t="s">
        <v>2924</v>
      </c>
      <c r="AJ1419" s="4" t="s">
        <v>2924</v>
      </c>
    </row>
    <row r="1420" spans="1:36" x14ac:dyDescent="0.3">
      <c r="A1420" s="1" t="s">
        <v>14</v>
      </c>
      <c r="B1420" s="2">
        <v>4066692</v>
      </c>
      <c r="C1420" s="3" t="s">
        <v>2935</v>
      </c>
      <c r="D1420" s="4">
        <v>3174.8600558399999</v>
      </c>
      <c r="E1420" s="3" t="s">
        <v>2936</v>
      </c>
      <c r="F1420" s="3" t="s">
        <v>2966</v>
      </c>
      <c r="G1420" s="3" t="s">
        <v>2967</v>
      </c>
      <c r="H1420" s="3" t="s">
        <v>2968</v>
      </c>
      <c r="I1420" s="3" t="s">
        <v>2969</v>
      </c>
      <c r="J1420" s="4">
        <v>13.852331</v>
      </c>
      <c r="K1420" s="4">
        <v>-0.62305299999999997</v>
      </c>
      <c r="L1420" s="4">
        <v>-10.440428000000001</v>
      </c>
      <c r="M1420" s="4">
        <v>1.390544</v>
      </c>
      <c r="N1420" s="4">
        <v>39.875</v>
      </c>
      <c r="O1420" s="4">
        <v>19.282205999999999</v>
      </c>
      <c r="P1420" s="4">
        <v>1.781563</v>
      </c>
      <c r="Q1420" s="4">
        <v>8.6635659999999994</v>
      </c>
      <c r="R1420" s="4">
        <v>14.249117999999999</v>
      </c>
      <c r="S1420" s="3" t="s">
        <v>3761</v>
      </c>
      <c r="T1420" s="4">
        <v>51.04</v>
      </c>
      <c r="U1420" s="4">
        <v>3174.8600558399999</v>
      </c>
      <c r="V1420" s="10">
        <v>4582.1600550000003</v>
      </c>
      <c r="W1420" s="4">
        <v>2.0768025078369901</v>
      </c>
      <c r="X1420" s="4">
        <v>59.78</v>
      </c>
      <c r="Y1420" s="4">
        <v>39.64</v>
      </c>
      <c r="Z1420" s="4">
        <v>39.875</v>
      </c>
      <c r="AA1420" s="10">
        <v>13.674114558199999</v>
      </c>
      <c r="AB1420" s="10">
        <v>13.674114558199999</v>
      </c>
      <c r="AC1420" s="4">
        <v>0.54814499999999999</v>
      </c>
      <c r="AD1420" s="4">
        <v>0.53894288990869998</v>
      </c>
      <c r="AE1420" s="4">
        <v>0.53894288990869998</v>
      </c>
      <c r="AF1420" s="4">
        <v>8.6635659999999994</v>
      </c>
      <c r="AG1420" s="4">
        <v>8.9365219109251992</v>
      </c>
      <c r="AH1420" s="4">
        <v>8.9365219109251992</v>
      </c>
      <c r="AI1420" s="4">
        <v>1.781563</v>
      </c>
      <c r="AJ1420" s="4" t="s">
        <v>2924</v>
      </c>
    </row>
    <row r="1421" spans="1:36" x14ac:dyDescent="0.3">
      <c r="A1421" s="1" t="s">
        <v>1390</v>
      </c>
      <c r="B1421" s="2">
        <v>4966118</v>
      </c>
      <c r="C1421" s="3" t="s">
        <v>2919</v>
      </c>
      <c r="D1421" s="4">
        <v>3175.2740336000002</v>
      </c>
      <c r="E1421" s="3" t="s">
        <v>2945</v>
      </c>
      <c r="F1421" s="3" t="s">
        <v>3021</v>
      </c>
      <c r="G1421" s="3" t="s">
        <v>3027</v>
      </c>
      <c r="H1421" s="3" t="s">
        <v>3238</v>
      </c>
      <c r="I1421" s="3" t="s">
        <v>3401</v>
      </c>
      <c r="J1421" s="4">
        <v>-32.356735</v>
      </c>
      <c r="K1421" s="4">
        <v>-1.962879</v>
      </c>
      <c r="L1421" s="4">
        <v>-5.0194049999999999</v>
      </c>
      <c r="M1421" s="4">
        <v>-0.568797</v>
      </c>
      <c r="N1421" s="4" t="s">
        <v>2924</v>
      </c>
      <c r="O1421" s="4">
        <v>18.521695000000001</v>
      </c>
      <c r="P1421" s="4">
        <v>1.5015849999999999</v>
      </c>
      <c r="Q1421" s="4">
        <v>22.789684999999999</v>
      </c>
      <c r="R1421" s="4">
        <v>9.3006580000000003</v>
      </c>
      <c r="S1421" s="3" t="s">
        <v>5132</v>
      </c>
      <c r="T1421" s="4">
        <v>73.42</v>
      </c>
      <c r="U1421" s="4">
        <v>3175.2740336000002</v>
      </c>
      <c r="V1421" s="10">
        <v>2172.4210330000001</v>
      </c>
      <c r="W1421" s="4">
        <v>0</v>
      </c>
      <c r="X1421" s="5">
        <v>110.3</v>
      </c>
      <c r="Y1421" s="4">
        <v>61.856900000000003</v>
      </c>
      <c r="Z1421" s="4" t="s">
        <v>2924</v>
      </c>
      <c r="AA1421" s="10">
        <v>44.300971459599999</v>
      </c>
      <c r="AB1421" s="10">
        <v>49.330457627000001</v>
      </c>
      <c r="AC1421" s="4">
        <v>2.085477</v>
      </c>
      <c r="AD1421" s="4">
        <v>2.2042186504069998</v>
      </c>
      <c r="AE1421" s="4">
        <v>2.2307251619491</v>
      </c>
      <c r="AF1421" s="4">
        <v>22.789684999999999</v>
      </c>
      <c r="AG1421" s="4">
        <v>16.536282440075201</v>
      </c>
      <c r="AH1421" s="4">
        <v>31.760778230948802</v>
      </c>
      <c r="AI1421" s="4">
        <v>1.5015849999999999</v>
      </c>
      <c r="AJ1421" s="4">
        <v>1.545847</v>
      </c>
    </row>
    <row r="1422" spans="1:36" x14ac:dyDescent="0.3">
      <c r="A1422" s="1" t="s">
        <v>267</v>
      </c>
      <c r="B1422" s="2">
        <v>5113780</v>
      </c>
      <c r="C1422" s="3" t="s">
        <v>2919</v>
      </c>
      <c r="D1422" s="4">
        <v>3178.3165519499998</v>
      </c>
      <c r="E1422" s="3" t="s">
        <v>2945</v>
      </c>
      <c r="F1422" s="3" t="s">
        <v>2946</v>
      </c>
      <c r="G1422" s="3" t="s">
        <v>2947</v>
      </c>
      <c r="H1422" s="3" t="s">
        <v>2989</v>
      </c>
      <c r="I1422" s="3" t="s">
        <v>2949</v>
      </c>
      <c r="J1422" s="4">
        <v>106.45554199999999</v>
      </c>
      <c r="K1422" s="4">
        <v>44.748078999999997</v>
      </c>
      <c r="L1422" s="4">
        <v>-4.882155</v>
      </c>
      <c r="M1422" s="4">
        <v>-5.2543319999999998</v>
      </c>
      <c r="N1422" s="4" t="s">
        <v>2924</v>
      </c>
      <c r="O1422" s="4">
        <v>42.164178999999997</v>
      </c>
      <c r="P1422" s="4">
        <v>14.85539</v>
      </c>
      <c r="Q1422" s="4">
        <v>171.60619700000001</v>
      </c>
      <c r="R1422" s="4">
        <v>39.978966999999997</v>
      </c>
      <c r="S1422" s="3" t="s">
        <v>4012</v>
      </c>
      <c r="T1422" s="4">
        <v>16.95</v>
      </c>
      <c r="U1422" s="4">
        <v>3178.3165519499998</v>
      </c>
      <c r="V1422" s="10">
        <v>2945.1055510000001</v>
      </c>
      <c r="W1422" s="4">
        <v>0</v>
      </c>
      <c r="X1422" s="4">
        <v>19.160499999999999</v>
      </c>
      <c r="Y1422" s="5">
        <v>7.08</v>
      </c>
      <c r="Z1422" s="4" t="s">
        <v>2924</v>
      </c>
      <c r="AA1422" s="10">
        <v>79.205607476599994</v>
      </c>
      <c r="AB1422" s="10">
        <v>101.01311084619999</v>
      </c>
      <c r="AC1422" s="4">
        <v>9.3222260000000006</v>
      </c>
      <c r="AD1422" s="4">
        <v>7.9231249056725002</v>
      </c>
      <c r="AE1422" s="4">
        <v>8.9412390413028007</v>
      </c>
      <c r="AF1422" s="4">
        <v>171.60619700000001</v>
      </c>
      <c r="AG1422" s="4">
        <v>45.1703305368098</v>
      </c>
      <c r="AH1422" s="4">
        <v>59.114533183541702</v>
      </c>
      <c r="AI1422" s="4">
        <v>14.85539</v>
      </c>
      <c r="AJ1422" s="4">
        <v>17.15587</v>
      </c>
    </row>
    <row r="1423" spans="1:36" x14ac:dyDescent="0.3">
      <c r="A1423" s="1" t="s">
        <v>2069</v>
      </c>
      <c r="B1423" s="2">
        <v>6331267</v>
      </c>
      <c r="C1423" s="3" t="s">
        <v>2935</v>
      </c>
      <c r="D1423" s="4">
        <v>3202.8887884400001</v>
      </c>
      <c r="E1423" s="3" t="s">
        <v>2925</v>
      </c>
      <c r="F1423" s="3" t="s">
        <v>2996</v>
      </c>
      <c r="G1423" s="3" t="s">
        <v>2997</v>
      </c>
      <c r="H1423" s="3" t="s">
        <v>2997</v>
      </c>
      <c r="I1423" s="3" t="s">
        <v>3445</v>
      </c>
      <c r="J1423" s="4">
        <v>-39.400654000000003</v>
      </c>
      <c r="K1423" s="4">
        <v>-32.395527000000001</v>
      </c>
      <c r="L1423" s="4">
        <v>-15.878131</v>
      </c>
      <c r="M1423" s="4">
        <v>-0.74317299999999997</v>
      </c>
      <c r="N1423" s="4">
        <v>16.095852000000001</v>
      </c>
      <c r="O1423" s="4">
        <v>12.739573999999999</v>
      </c>
      <c r="P1423" s="4">
        <v>2.388836</v>
      </c>
      <c r="Q1423" s="4">
        <v>7.5057239999999998</v>
      </c>
      <c r="R1423" s="4">
        <v>12.464596</v>
      </c>
      <c r="S1423" s="3" t="s">
        <v>5808</v>
      </c>
      <c r="T1423" s="4">
        <v>57.43</v>
      </c>
      <c r="U1423" s="4">
        <v>3202.8887884400001</v>
      </c>
      <c r="V1423" s="10">
        <v>5229.9887879999997</v>
      </c>
      <c r="W1423" s="4">
        <v>4.5969005746125697</v>
      </c>
      <c r="X1423" s="4">
        <v>100.91</v>
      </c>
      <c r="Y1423" s="4">
        <v>55.55</v>
      </c>
      <c r="Z1423" s="4">
        <v>16.095852000000001</v>
      </c>
      <c r="AA1423" s="10">
        <v>18.281657859500001</v>
      </c>
      <c r="AB1423" s="10">
        <v>17.8042738937</v>
      </c>
      <c r="AC1423" s="4">
        <v>0.67023600000000005</v>
      </c>
      <c r="AD1423" s="4">
        <v>0.74542850564910001</v>
      </c>
      <c r="AE1423" s="4">
        <v>0.73694724837860004</v>
      </c>
      <c r="AF1423" s="4">
        <v>7.5057239999999998</v>
      </c>
      <c r="AG1423" s="4">
        <v>8.0638932899475009</v>
      </c>
      <c r="AH1423" s="4">
        <v>8.1705517249524995</v>
      </c>
      <c r="AI1423" s="4">
        <v>2.388836</v>
      </c>
      <c r="AJ1423" s="4">
        <v>8.3583180000000006</v>
      </c>
    </row>
    <row r="1424" spans="1:36" x14ac:dyDescent="0.3">
      <c r="A1424" s="1" t="s">
        <v>2640</v>
      </c>
      <c r="B1424" s="2">
        <v>4988356</v>
      </c>
      <c r="C1424" s="3" t="s">
        <v>2935</v>
      </c>
      <c r="D1424" s="4">
        <v>3208.8397197099998</v>
      </c>
      <c r="E1424" s="3" t="s">
        <v>2936</v>
      </c>
      <c r="F1424" s="3" t="s">
        <v>2966</v>
      </c>
      <c r="G1424" s="3" t="s">
        <v>2967</v>
      </c>
      <c r="H1424" s="3" t="s">
        <v>2999</v>
      </c>
      <c r="I1424" s="3" t="s">
        <v>3704</v>
      </c>
      <c r="J1424" s="4">
        <v>-5.5327760000000001</v>
      </c>
      <c r="K1424" s="4">
        <v>-10.18764</v>
      </c>
      <c r="L1424" s="4">
        <v>-14.814632</v>
      </c>
      <c r="M1424" s="4">
        <v>-3.5393289999999999</v>
      </c>
      <c r="N1424" s="4">
        <v>22.238095000000001</v>
      </c>
      <c r="O1424" s="4">
        <v>23.912261000000001</v>
      </c>
      <c r="P1424" s="4">
        <v>1.523493</v>
      </c>
      <c r="Q1424" s="4">
        <v>8.8487430000000007</v>
      </c>
      <c r="R1424" s="4">
        <v>23.984738</v>
      </c>
      <c r="S1424" s="3" t="s">
        <v>6378</v>
      </c>
      <c r="T1424" s="4">
        <v>172.79</v>
      </c>
      <c r="U1424" s="4">
        <v>3208.8397197099998</v>
      </c>
      <c r="V1424" s="10">
        <v>3102.5727189999998</v>
      </c>
      <c r="W1424" s="4">
        <v>0.81023207361537097</v>
      </c>
      <c r="X1424" s="4">
        <v>208.2</v>
      </c>
      <c r="Y1424" s="4">
        <v>149.58000000000001</v>
      </c>
      <c r="Z1424" s="4">
        <v>22.238095000000001</v>
      </c>
      <c r="AA1424" s="10">
        <v>22.515555265900002</v>
      </c>
      <c r="AB1424" s="10">
        <v>22.515555265900002</v>
      </c>
      <c r="AC1424" s="4">
        <v>1.27813</v>
      </c>
      <c r="AD1424" s="4">
        <v>1.2746603482628001</v>
      </c>
      <c r="AE1424" s="4">
        <v>1.2746603482628001</v>
      </c>
      <c r="AF1424" s="4">
        <v>8.8487430000000007</v>
      </c>
      <c r="AG1424" s="4">
        <v>9.3179423624366002</v>
      </c>
      <c r="AH1424" s="4">
        <v>9.3179423624366002</v>
      </c>
      <c r="AI1424" s="4">
        <v>1.523493</v>
      </c>
      <c r="AJ1424" s="4">
        <v>2.3978630000000001</v>
      </c>
    </row>
    <row r="1425" spans="1:36" x14ac:dyDescent="0.3">
      <c r="A1425" s="1" t="s">
        <v>249</v>
      </c>
      <c r="B1425" s="2">
        <v>109826917</v>
      </c>
      <c r="C1425" s="3" t="s">
        <v>2935</v>
      </c>
      <c r="D1425" s="4">
        <v>3214.9862905700002</v>
      </c>
      <c r="E1425" s="3" t="s">
        <v>2936</v>
      </c>
      <c r="F1425" s="3" t="s">
        <v>2937</v>
      </c>
      <c r="G1425" s="3" t="s">
        <v>3044</v>
      </c>
      <c r="H1425" s="3" t="s">
        <v>3099</v>
      </c>
      <c r="I1425" s="3" t="s">
        <v>3100</v>
      </c>
      <c r="J1425" s="4">
        <v>64.708387000000002</v>
      </c>
      <c r="K1425" s="4">
        <v>3.5045480000000002</v>
      </c>
      <c r="L1425" s="4">
        <v>-10.148630000000001</v>
      </c>
      <c r="M1425" s="4">
        <v>-1.426752</v>
      </c>
      <c r="N1425" s="4">
        <v>17.995349000000001</v>
      </c>
      <c r="O1425" s="4">
        <v>44.573732999999997</v>
      </c>
      <c r="P1425" s="4">
        <v>14.528727</v>
      </c>
      <c r="Q1425" s="4">
        <v>10.626213999999999</v>
      </c>
      <c r="R1425" s="4">
        <v>53.580888000000002</v>
      </c>
      <c r="S1425" s="3" t="s">
        <v>3995</v>
      </c>
      <c r="T1425" s="4">
        <v>38.69</v>
      </c>
      <c r="U1425" s="4">
        <v>3214.9862905700002</v>
      </c>
      <c r="V1425" s="10">
        <v>3654.8862899999999</v>
      </c>
      <c r="W1425" s="4">
        <v>0.51692943913155898</v>
      </c>
      <c r="X1425" s="4">
        <v>45.43</v>
      </c>
      <c r="Y1425" s="4">
        <v>21.09</v>
      </c>
      <c r="Z1425" s="4">
        <v>17.995349000000001</v>
      </c>
      <c r="AA1425" s="10">
        <v>15.5312913973</v>
      </c>
      <c r="AB1425" s="10">
        <v>15.8174674881</v>
      </c>
      <c r="AC1425" s="4">
        <v>2.198296</v>
      </c>
      <c r="AD1425" s="4">
        <v>2.1580054484986002</v>
      </c>
      <c r="AE1425" s="4">
        <v>2.1988820235176001</v>
      </c>
      <c r="AF1425" s="4">
        <v>10.626213999999999</v>
      </c>
      <c r="AG1425" s="4">
        <v>11.069914942245401</v>
      </c>
      <c r="AH1425" s="4">
        <v>11.232823663830199</v>
      </c>
      <c r="AI1425" s="4">
        <v>14.528727</v>
      </c>
      <c r="AJ1425" s="4">
        <v>23.548387000000002</v>
      </c>
    </row>
    <row r="1426" spans="1:36" x14ac:dyDescent="0.3">
      <c r="A1426" s="1" t="s">
        <v>1229</v>
      </c>
      <c r="B1426" s="2">
        <v>4102290</v>
      </c>
      <c r="C1426" s="3" t="s">
        <v>2935</v>
      </c>
      <c r="D1426" s="4">
        <v>3216.6296576</v>
      </c>
      <c r="E1426" s="3" t="s">
        <v>2930</v>
      </c>
      <c r="F1426" s="3" t="s">
        <v>2953</v>
      </c>
      <c r="G1426" s="3" t="s">
        <v>2954</v>
      </c>
      <c r="H1426" s="3" t="s">
        <v>2955</v>
      </c>
      <c r="I1426" s="3" t="s">
        <v>3343</v>
      </c>
      <c r="J1426" s="4">
        <v>20.455908999999998</v>
      </c>
      <c r="K1426" s="4">
        <v>1.6708860000000001</v>
      </c>
      <c r="L1426" s="4">
        <v>6.2996290000000004</v>
      </c>
      <c r="M1426" s="4">
        <v>4.5288909999999998</v>
      </c>
      <c r="N1426" s="4">
        <v>9.9850820000000002</v>
      </c>
      <c r="O1426" s="4">
        <v>77.829457000000005</v>
      </c>
      <c r="P1426" s="4">
        <v>1.737625</v>
      </c>
      <c r="Q1426" s="4">
        <v>11.792344999999999</v>
      </c>
      <c r="R1426" s="4">
        <v>18.109562</v>
      </c>
      <c r="S1426" s="3" t="s">
        <v>4971</v>
      </c>
      <c r="T1426" s="4">
        <v>20.079999999999998</v>
      </c>
      <c r="U1426" s="4">
        <v>3216.6296576</v>
      </c>
      <c r="V1426" s="10">
        <v>4935.4146570000003</v>
      </c>
      <c r="W1426" s="4">
        <v>7.9681274900398398</v>
      </c>
      <c r="X1426" s="4">
        <v>21.783999999999999</v>
      </c>
      <c r="Y1426" s="4">
        <v>16.510000000000002</v>
      </c>
      <c r="Z1426" s="4">
        <v>9.9850820000000002</v>
      </c>
      <c r="AA1426" s="10">
        <v>10.052565707099999</v>
      </c>
      <c r="AB1426" s="10">
        <v>9.8971348582999994</v>
      </c>
      <c r="AC1426" s="4">
        <v>9.9824330000000003</v>
      </c>
      <c r="AD1426" s="4">
        <v>9.6006609543481005</v>
      </c>
      <c r="AE1426" s="4">
        <v>9.9106029421516002</v>
      </c>
      <c r="AF1426" s="4">
        <v>11.792344999999999</v>
      </c>
      <c r="AG1426" s="4" t="s">
        <v>2934</v>
      </c>
      <c r="AH1426" s="4" t="s">
        <v>2934</v>
      </c>
      <c r="AI1426" s="4">
        <v>1.737625</v>
      </c>
      <c r="AJ1426" s="4">
        <v>1.737625</v>
      </c>
    </row>
    <row r="1427" spans="1:36" x14ac:dyDescent="0.3">
      <c r="A1427" s="1" t="s">
        <v>1238</v>
      </c>
      <c r="B1427" s="2">
        <v>103169</v>
      </c>
      <c r="C1427" s="3" t="s">
        <v>2935</v>
      </c>
      <c r="D1427" s="4">
        <v>3216.6597248399999</v>
      </c>
      <c r="E1427" s="3" t="s">
        <v>2976</v>
      </c>
      <c r="F1427" s="3" t="s">
        <v>2977</v>
      </c>
      <c r="G1427" s="3" t="s">
        <v>3269</v>
      </c>
      <c r="H1427" s="3" t="s">
        <v>3269</v>
      </c>
      <c r="I1427" s="3" t="s">
        <v>2979</v>
      </c>
      <c r="J1427" s="4">
        <v>32.142856999999999</v>
      </c>
      <c r="K1427" s="4">
        <v>-7.6969880000000002</v>
      </c>
      <c r="L1427" s="4">
        <v>-6.5023109999999997</v>
      </c>
      <c r="M1427" s="4">
        <v>0.86436199999999996</v>
      </c>
      <c r="N1427" s="4">
        <v>22.641791044776099</v>
      </c>
      <c r="O1427" s="4">
        <v>8.0264550000000003</v>
      </c>
      <c r="P1427" s="4">
        <v>1.3794040000000001</v>
      </c>
      <c r="Q1427" s="4">
        <v>13.906226</v>
      </c>
      <c r="R1427" s="4">
        <v>15.579609</v>
      </c>
      <c r="S1427" s="3" t="s">
        <v>4980</v>
      </c>
      <c r="T1427" s="4">
        <v>30.34</v>
      </c>
      <c r="U1427" s="4">
        <v>3216.6597248399999</v>
      </c>
      <c r="V1427" s="10">
        <v>6593.8457239999998</v>
      </c>
      <c r="W1427" s="4">
        <v>6.5919578114700101</v>
      </c>
      <c r="X1427" s="4">
        <v>36.78</v>
      </c>
      <c r="Y1427" s="4">
        <v>21.37</v>
      </c>
      <c r="Z1427" s="4">
        <v>22.709581</v>
      </c>
      <c r="AA1427" s="10">
        <v>48.676399807400003</v>
      </c>
      <c r="AB1427" s="10">
        <v>28.2232558139</v>
      </c>
      <c r="AC1427" s="4">
        <v>7.9511940000000001</v>
      </c>
      <c r="AD1427" s="4">
        <v>8.0122396981864004</v>
      </c>
      <c r="AE1427" s="4">
        <v>7.9652974095894002</v>
      </c>
      <c r="AF1427" s="4">
        <v>13.906226</v>
      </c>
      <c r="AG1427" s="4">
        <v>12.976856461076901</v>
      </c>
      <c r="AH1427" s="4">
        <v>12.449452603037701</v>
      </c>
      <c r="AI1427" s="4">
        <v>1.3794040000000001</v>
      </c>
      <c r="AJ1427" s="4">
        <v>1.3794040000000001</v>
      </c>
    </row>
    <row r="1428" spans="1:36" x14ac:dyDescent="0.3">
      <c r="A1428" s="1" t="s">
        <v>971</v>
      </c>
      <c r="B1428" s="2">
        <v>4088671</v>
      </c>
      <c r="C1428" s="3" t="s">
        <v>2919</v>
      </c>
      <c r="D1428" s="4">
        <v>3219.9688825500002</v>
      </c>
      <c r="E1428" s="3" t="s">
        <v>2936</v>
      </c>
      <c r="F1428" s="3" t="s">
        <v>2966</v>
      </c>
      <c r="G1428" s="3" t="s">
        <v>3082</v>
      </c>
      <c r="H1428" s="3" t="s">
        <v>3083</v>
      </c>
      <c r="I1428" s="3" t="s">
        <v>3084</v>
      </c>
      <c r="J1428" s="4">
        <v>12.552806</v>
      </c>
      <c r="K1428" s="4">
        <v>-5.4738980000000002</v>
      </c>
      <c r="L1428" s="4">
        <v>-3.2676349999999998</v>
      </c>
      <c r="M1428" s="4">
        <v>0.91991299999999998</v>
      </c>
      <c r="N1428" s="4" t="s">
        <v>2924</v>
      </c>
      <c r="O1428" s="4">
        <v>18.914807</v>
      </c>
      <c r="P1428" s="4">
        <v>2.948617</v>
      </c>
      <c r="Q1428" s="4">
        <v>16.698169</v>
      </c>
      <c r="R1428" s="4">
        <v>16.623234</v>
      </c>
      <c r="S1428" s="3" t="s">
        <v>4713</v>
      </c>
      <c r="T1428" s="4">
        <v>18.649999999999999</v>
      </c>
      <c r="U1428" s="4">
        <v>3219.9688825500002</v>
      </c>
      <c r="V1428" s="10">
        <v>3484.3108820000002</v>
      </c>
      <c r="W1428" s="4">
        <v>0</v>
      </c>
      <c r="X1428" s="4">
        <v>20.79</v>
      </c>
      <c r="Y1428" s="4">
        <v>14.0106</v>
      </c>
      <c r="Z1428" s="4" t="s">
        <v>2924</v>
      </c>
      <c r="AA1428" s="10">
        <v>20.175248809999999</v>
      </c>
      <c r="AB1428" s="10">
        <v>21.453549900999999</v>
      </c>
      <c r="AC1428" s="4">
        <v>4.6110540000000002</v>
      </c>
      <c r="AD1428" s="4">
        <v>2.3409420927190001</v>
      </c>
      <c r="AE1428" s="4">
        <v>3.9954578793272999</v>
      </c>
      <c r="AF1428" s="4">
        <v>16.698169</v>
      </c>
      <c r="AG1428" s="4">
        <v>8.3425875324880998</v>
      </c>
      <c r="AH1428" s="4">
        <v>13.3970786746688</v>
      </c>
      <c r="AI1428" s="4">
        <v>2.948617</v>
      </c>
      <c r="AJ1428" s="4" t="s">
        <v>2924</v>
      </c>
    </row>
    <row r="1429" spans="1:36" x14ac:dyDescent="0.3">
      <c r="A1429" s="1" t="s">
        <v>757</v>
      </c>
      <c r="B1429" s="2">
        <v>12907735</v>
      </c>
      <c r="C1429" s="3" t="s">
        <v>2935</v>
      </c>
      <c r="D1429" s="4">
        <v>3222.4974271199999</v>
      </c>
      <c r="E1429" s="3" t="s">
        <v>2945</v>
      </c>
      <c r="F1429" s="3" t="s">
        <v>2946</v>
      </c>
      <c r="G1429" s="3" t="s">
        <v>2984</v>
      </c>
      <c r="H1429" s="3" t="s">
        <v>3061</v>
      </c>
      <c r="I1429" s="3" t="s">
        <v>3063</v>
      </c>
      <c r="J1429" s="4">
        <v>-4.8242029999999998</v>
      </c>
      <c r="K1429" s="4">
        <v>-14.850037</v>
      </c>
      <c r="L1429" s="4">
        <v>-7.8141499999999997</v>
      </c>
      <c r="M1429" s="4">
        <v>-2.1848740000000002</v>
      </c>
      <c r="N1429" s="4">
        <v>39.954233000000002</v>
      </c>
      <c r="O1429" s="4">
        <v>32.007333000000003</v>
      </c>
      <c r="P1429" s="4" t="s">
        <v>2924</v>
      </c>
      <c r="Q1429" s="4">
        <v>13.361711</v>
      </c>
      <c r="R1429" s="4">
        <v>71.991562999999999</v>
      </c>
      <c r="S1429" s="3" t="s">
        <v>4500</v>
      </c>
      <c r="T1429" s="4">
        <v>34.92</v>
      </c>
      <c r="U1429" s="4">
        <v>3222.4974271199999</v>
      </c>
      <c r="V1429" s="10">
        <v>4407.7644270000001</v>
      </c>
      <c r="W1429" s="4">
        <v>0</v>
      </c>
      <c r="X1429" s="4">
        <v>44.8</v>
      </c>
      <c r="Y1429" s="4">
        <v>26.63</v>
      </c>
      <c r="Z1429" s="4">
        <v>39.954233000000002</v>
      </c>
      <c r="AA1429" s="10">
        <v>20.403155127000002</v>
      </c>
      <c r="AB1429" s="10">
        <v>19.980431536099999</v>
      </c>
      <c r="AC1429" s="4">
        <v>5.8260300000000003</v>
      </c>
      <c r="AD1429" s="4">
        <v>5.1984833805345998</v>
      </c>
      <c r="AE1429" s="4">
        <v>5.6788661797972999</v>
      </c>
      <c r="AF1429" s="4">
        <v>13.361711</v>
      </c>
      <c r="AG1429" s="4">
        <v>13.3481572834927</v>
      </c>
      <c r="AH1429" s="4">
        <v>14.096298171189</v>
      </c>
      <c r="AI1429" s="4" t="s">
        <v>2924</v>
      </c>
      <c r="AJ1429" s="4" t="s">
        <v>2924</v>
      </c>
    </row>
    <row r="1430" spans="1:36" x14ac:dyDescent="0.3">
      <c r="A1430" s="1" t="s">
        <v>960</v>
      </c>
      <c r="B1430" s="2">
        <v>110641</v>
      </c>
      <c r="C1430" s="3" t="s">
        <v>2935</v>
      </c>
      <c r="D1430" s="4">
        <v>3227.7453695600002</v>
      </c>
      <c r="E1430" s="3" t="s">
        <v>2930</v>
      </c>
      <c r="F1430" s="3" t="s">
        <v>2953</v>
      </c>
      <c r="G1430" s="3" t="s">
        <v>2954</v>
      </c>
      <c r="H1430" s="3" t="s">
        <v>2955</v>
      </c>
      <c r="I1430" s="3" t="s">
        <v>3097</v>
      </c>
      <c r="J1430" s="4">
        <v>22.32723</v>
      </c>
      <c r="K1430" s="4">
        <v>11.97621</v>
      </c>
      <c r="L1430" s="4">
        <v>-3.3146589999999998</v>
      </c>
      <c r="M1430" s="4">
        <v>0.90134000000000003</v>
      </c>
      <c r="N1430" s="4">
        <v>13.091024000000001</v>
      </c>
      <c r="O1430" s="4">
        <v>9.6775699999999993</v>
      </c>
      <c r="P1430" s="4">
        <v>2.978999</v>
      </c>
      <c r="Q1430" s="4">
        <v>8.0512409999999992</v>
      </c>
      <c r="R1430" s="4">
        <v>11.633549</v>
      </c>
      <c r="S1430" s="3" t="s">
        <v>4702</v>
      </c>
      <c r="T1430" s="4">
        <v>41.42</v>
      </c>
      <c r="U1430" s="4">
        <v>3227.7453695600002</v>
      </c>
      <c r="V1430" s="10">
        <v>3163.9443689999998</v>
      </c>
      <c r="W1430" s="4">
        <v>2.9937228392081101</v>
      </c>
      <c r="X1430" s="4">
        <v>43.92</v>
      </c>
      <c r="Y1430" s="4">
        <v>31.24</v>
      </c>
      <c r="Z1430" s="4">
        <v>13.091024000000001</v>
      </c>
      <c r="AA1430" s="10">
        <v>10.1896725626</v>
      </c>
      <c r="AB1430" s="10">
        <v>12.059207155099999</v>
      </c>
      <c r="AC1430" s="4">
        <v>1.978817</v>
      </c>
      <c r="AD1430" s="4">
        <v>1.869316949975</v>
      </c>
      <c r="AE1430" s="4">
        <v>1.945369252056</v>
      </c>
      <c r="AF1430" s="4">
        <v>8.0512409999999992</v>
      </c>
      <c r="AG1430" s="4">
        <v>5.5288436650027997</v>
      </c>
      <c r="AH1430" s="4">
        <v>4.0439480703459001</v>
      </c>
      <c r="AI1430" s="4">
        <v>2.978999</v>
      </c>
      <c r="AJ1430" s="4" t="s">
        <v>2924</v>
      </c>
    </row>
    <row r="1431" spans="1:36" x14ac:dyDescent="0.3">
      <c r="A1431" s="1" t="s">
        <v>256</v>
      </c>
      <c r="B1431" s="2">
        <v>4929352</v>
      </c>
      <c r="C1431" s="3" t="s">
        <v>2935</v>
      </c>
      <c r="D1431" s="4">
        <v>3238.5072843200001</v>
      </c>
      <c r="E1431" s="3" t="s">
        <v>3102</v>
      </c>
      <c r="F1431" s="3" t="s">
        <v>3103</v>
      </c>
      <c r="G1431" s="3" t="s">
        <v>3104</v>
      </c>
      <c r="H1431" s="3" t="s">
        <v>3104</v>
      </c>
      <c r="I1431" s="3" t="s">
        <v>3205</v>
      </c>
      <c r="J1431" s="4">
        <v>-4.704205</v>
      </c>
      <c r="K1431" s="4">
        <v>-19.018777</v>
      </c>
      <c r="L1431" s="4">
        <v>-1.0728819999999999</v>
      </c>
      <c r="M1431" s="4">
        <v>1.441578</v>
      </c>
      <c r="N1431" s="4">
        <v>13.212717</v>
      </c>
      <c r="O1431" s="4" t="s">
        <v>2934</v>
      </c>
      <c r="P1431" s="4">
        <v>0.91952599999999995</v>
      </c>
      <c r="Q1431" s="4">
        <v>0.61550300000000002</v>
      </c>
      <c r="R1431" s="4" t="s">
        <v>2934</v>
      </c>
      <c r="S1431" s="3" t="s">
        <v>4002</v>
      </c>
      <c r="T1431" s="4">
        <v>26.74</v>
      </c>
      <c r="U1431" s="4">
        <v>3238.5072843200001</v>
      </c>
      <c r="V1431" s="10">
        <v>133.409704</v>
      </c>
      <c r="W1431" s="4">
        <v>6.4323111443530303</v>
      </c>
      <c r="X1431" s="4">
        <v>34.700000000000003</v>
      </c>
      <c r="Y1431" s="4">
        <v>21.89</v>
      </c>
      <c r="Z1431" s="4">
        <v>13.212717</v>
      </c>
      <c r="AA1431" s="10">
        <v>12.165051635499999</v>
      </c>
      <c r="AB1431" s="10">
        <v>11.8005295675</v>
      </c>
      <c r="AC1431" s="4">
        <v>0.13056000000000001</v>
      </c>
      <c r="AD1431" s="4">
        <v>0.13672504011780001</v>
      </c>
      <c r="AE1431" s="4">
        <v>0.13573604194469999</v>
      </c>
      <c r="AF1431" s="4">
        <v>0.61550300000000002</v>
      </c>
      <c r="AG1431" s="4">
        <v>0.73079143776319999</v>
      </c>
      <c r="AH1431" s="4">
        <v>0.74858197240479996</v>
      </c>
      <c r="AI1431" s="4">
        <v>0.91952599999999995</v>
      </c>
      <c r="AJ1431" s="4">
        <v>1.1010789999999999</v>
      </c>
    </row>
    <row r="1432" spans="1:36" x14ac:dyDescent="0.3">
      <c r="A1432" s="1" t="s">
        <v>1186</v>
      </c>
      <c r="B1432" s="2">
        <v>4376922</v>
      </c>
      <c r="C1432" s="3" t="s">
        <v>2935</v>
      </c>
      <c r="D1432" s="4">
        <v>3243.9689290400001</v>
      </c>
      <c r="E1432" s="3" t="s">
        <v>2930</v>
      </c>
      <c r="F1432" s="3" t="s">
        <v>2953</v>
      </c>
      <c r="G1432" s="3" t="s">
        <v>2953</v>
      </c>
      <c r="H1432" s="3" t="s">
        <v>3223</v>
      </c>
      <c r="I1432" s="3" t="s">
        <v>2971</v>
      </c>
      <c r="J1432" s="4">
        <v>-0.725163</v>
      </c>
      <c r="K1432" s="4">
        <v>-20.406977000000001</v>
      </c>
      <c r="L1432" s="4">
        <v>-12.440037999999999</v>
      </c>
      <c r="M1432" s="4">
        <v>-0.76114499999999996</v>
      </c>
      <c r="N1432" s="4">
        <v>15.077093</v>
      </c>
      <c r="O1432" s="4">
        <v>122.780269</v>
      </c>
      <c r="P1432" s="4">
        <v>1.429243</v>
      </c>
      <c r="Q1432" s="4" t="s">
        <v>2934</v>
      </c>
      <c r="R1432" s="4" t="s">
        <v>2934</v>
      </c>
      <c r="S1432" s="3" t="s">
        <v>4928</v>
      </c>
      <c r="T1432" s="4">
        <v>27.38</v>
      </c>
      <c r="U1432" s="4">
        <v>3243.9689290400001</v>
      </c>
      <c r="V1432" s="10" t="s">
        <v>2934</v>
      </c>
      <c r="W1432" s="4">
        <v>6.0628195763330899</v>
      </c>
      <c r="X1432" s="4">
        <v>36.56</v>
      </c>
      <c r="Y1432" s="4">
        <v>21.77</v>
      </c>
      <c r="Z1432" s="4">
        <v>15.077093</v>
      </c>
      <c r="AA1432" s="10">
        <v>10.7015829587</v>
      </c>
      <c r="AB1432" s="10">
        <v>11.367788222</v>
      </c>
      <c r="AC1432" s="4" t="s">
        <v>2934</v>
      </c>
      <c r="AD1432" s="4" t="s">
        <v>2934</v>
      </c>
      <c r="AE1432" s="4" t="s">
        <v>2934</v>
      </c>
      <c r="AF1432" s="4" t="s">
        <v>2934</v>
      </c>
      <c r="AG1432" s="4" t="s">
        <v>2934</v>
      </c>
      <c r="AH1432" s="4" t="s">
        <v>2934</v>
      </c>
      <c r="AI1432" s="4">
        <v>1.429243</v>
      </c>
      <c r="AJ1432" s="4">
        <v>1.429243</v>
      </c>
    </row>
    <row r="1433" spans="1:36" x14ac:dyDescent="0.3">
      <c r="A1433" s="1" t="s">
        <v>1862</v>
      </c>
      <c r="B1433" s="2">
        <v>4057053</v>
      </c>
      <c r="C1433" s="3" t="s">
        <v>2919</v>
      </c>
      <c r="D1433" s="4">
        <v>3249.6535009999998</v>
      </c>
      <c r="E1433" s="3" t="s">
        <v>3090</v>
      </c>
      <c r="F1433" s="3" t="s">
        <v>3090</v>
      </c>
      <c r="G1433" s="3" t="s">
        <v>3122</v>
      </c>
      <c r="H1433" s="3" t="s">
        <v>3122</v>
      </c>
      <c r="I1433" s="3" t="s">
        <v>3092</v>
      </c>
      <c r="J1433" s="4">
        <v>4.1461980000000001</v>
      </c>
      <c r="K1433" s="4">
        <v>-7.4559110000000004</v>
      </c>
      <c r="L1433" s="4">
        <v>-3.143275</v>
      </c>
      <c r="M1433" s="4">
        <v>0.76045600000000002</v>
      </c>
      <c r="N1433" s="4">
        <v>14.332070999999999</v>
      </c>
      <c r="O1433" s="4" t="s">
        <v>2924</v>
      </c>
      <c r="P1433" s="4">
        <v>1.1536789999999999</v>
      </c>
      <c r="Q1433" s="4">
        <v>11.180118999999999</v>
      </c>
      <c r="R1433" s="4" t="s">
        <v>2924</v>
      </c>
      <c r="S1433" s="3" t="s">
        <v>5602</v>
      </c>
      <c r="T1433" s="4">
        <v>53</v>
      </c>
      <c r="U1433" s="4">
        <v>3249.6535009999998</v>
      </c>
      <c r="V1433" s="10">
        <v>6221.3115010000001</v>
      </c>
      <c r="W1433" s="4">
        <v>4.9056603773584904</v>
      </c>
      <c r="X1433" s="4">
        <v>57.49</v>
      </c>
      <c r="Y1433" s="4">
        <v>46.15</v>
      </c>
      <c r="Z1433" s="4">
        <v>14.332070999999999</v>
      </c>
      <c r="AA1433" s="10">
        <v>14.230480077299999</v>
      </c>
      <c r="AB1433" s="10">
        <v>15.6558778959</v>
      </c>
      <c r="AC1433" s="4">
        <v>4.1574049999999998</v>
      </c>
      <c r="AD1433" s="4">
        <v>3.9050111702458001</v>
      </c>
      <c r="AE1433" s="4">
        <v>4.0410306401181</v>
      </c>
      <c r="AF1433" s="4">
        <v>11.180118999999999</v>
      </c>
      <c r="AG1433" s="4">
        <v>9.9129146031065005</v>
      </c>
      <c r="AH1433" s="4">
        <v>11.0158764296926</v>
      </c>
      <c r="AI1433" s="4">
        <v>1.1536789999999999</v>
      </c>
      <c r="AJ1433" s="4">
        <v>1.3214649999999999</v>
      </c>
    </row>
    <row r="1434" spans="1:36" x14ac:dyDescent="0.3">
      <c r="A1434" s="1" t="s">
        <v>2424</v>
      </c>
      <c r="B1434" s="2">
        <v>100012833</v>
      </c>
      <c r="C1434" s="3" t="s">
        <v>2935</v>
      </c>
      <c r="D1434" s="4">
        <v>3258.5220607199999</v>
      </c>
      <c r="E1434" s="3" t="s">
        <v>3031</v>
      </c>
      <c r="F1434" s="3" t="s">
        <v>3031</v>
      </c>
      <c r="G1434" s="3" t="s">
        <v>3566</v>
      </c>
      <c r="H1434" s="3" t="s">
        <v>3572</v>
      </c>
      <c r="I1434" s="3" t="s">
        <v>3673</v>
      </c>
      <c r="J1434" s="4">
        <v>61.800041</v>
      </c>
      <c r="K1434" s="4">
        <v>-6.2308240000000001</v>
      </c>
      <c r="L1434" s="4">
        <v>-12.93009</v>
      </c>
      <c r="M1434" s="4">
        <v>-2.0101119999999999</v>
      </c>
      <c r="N1434" s="4">
        <v>12.390457</v>
      </c>
      <c r="O1434" s="4">
        <v>12.98366</v>
      </c>
      <c r="P1434" s="4">
        <v>3.4768530000000002</v>
      </c>
      <c r="Q1434" s="4">
        <v>6.2048249999999996</v>
      </c>
      <c r="R1434" s="4">
        <v>14.086042000000001</v>
      </c>
      <c r="S1434" s="3" t="s">
        <v>6162</v>
      </c>
      <c r="T1434" s="4">
        <v>79.459999999999994</v>
      </c>
      <c r="U1434" s="4">
        <v>3258.5220607199999</v>
      </c>
      <c r="V1434" s="10">
        <v>4014.5220599999998</v>
      </c>
      <c r="W1434" s="4">
        <v>2.2652907123080799</v>
      </c>
      <c r="X1434" s="4">
        <v>98.02</v>
      </c>
      <c r="Y1434" s="4">
        <v>44.94</v>
      </c>
      <c r="Z1434" s="4">
        <v>12.390457</v>
      </c>
      <c r="AA1434" s="10">
        <v>11.7370753323</v>
      </c>
      <c r="AB1434" s="10">
        <v>11.020804438200001</v>
      </c>
      <c r="AC1434" s="4">
        <v>1.0657080000000001</v>
      </c>
      <c r="AD1434" s="4">
        <v>1.1067176080187999</v>
      </c>
      <c r="AE1434" s="4">
        <v>1.0653083559555001</v>
      </c>
      <c r="AF1434" s="4">
        <v>6.2048249999999996</v>
      </c>
      <c r="AG1434" s="4">
        <v>6.5432777460671003</v>
      </c>
      <c r="AH1434" s="4">
        <v>6.3267271968834997</v>
      </c>
      <c r="AI1434" s="4">
        <v>3.4768530000000002</v>
      </c>
      <c r="AJ1434" s="4">
        <v>4.0121180000000001</v>
      </c>
    </row>
    <row r="1435" spans="1:36" x14ac:dyDescent="0.3">
      <c r="A1435" s="1" t="s">
        <v>1422</v>
      </c>
      <c r="B1435" s="2">
        <v>5736724</v>
      </c>
      <c r="C1435" s="3" t="s">
        <v>2940</v>
      </c>
      <c r="D1435" s="4">
        <v>3264.5839999999998</v>
      </c>
      <c r="E1435" s="3" t="s">
        <v>2930</v>
      </c>
      <c r="F1435" s="3" t="s">
        <v>2953</v>
      </c>
      <c r="G1435" s="3" t="s">
        <v>2954</v>
      </c>
      <c r="H1435" s="3" t="s">
        <v>2955</v>
      </c>
      <c r="I1435" s="3"/>
      <c r="J1435" s="4">
        <v>1.3529310000000001</v>
      </c>
      <c r="K1435" s="4">
        <v>-0.459318</v>
      </c>
      <c r="L1435" s="4">
        <v>-0.89825299999999997</v>
      </c>
      <c r="M1435" s="4">
        <v>0.46357599999999999</v>
      </c>
      <c r="N1435" s="4" t="s">
        <v>2934</v>
      </c>
      <c r="O1435" s="4" t="s">
        <v>2934</v>
      </c>
      <c r="P1435" s="4" t="s">
        <v>2934</v>
      </c>
      <c r="Q1435" s="4" t="s">
        <v>2934</v>
      </c>
      <c r="R1435" s="4" t="s">
        <v>2934</v>
      </c>
      <c r="S1435" s="3" t="s">
        <v>5164</v>
      </c>
      <c r="T1435" s="4">
        <v>60.68</v>
      </c>
      <c r="U1435" s="4">
        <v>3264.5839999999998</v>
      </c>
      <c r="V1435" s="10" t="s">
        <v>2934</v>
      </c>
      <c r="W1435" s="4">
        <v>0.73780158206987501</v>
      </c>
      <c r="X1435" s="4">
        <v>63.37</v>
      </c>
      <c r="Y1435" s="4">
        <v>53</v>
      </c>
      <c r="Z1435" s="4" t="s">
        <v>2934</v>
      </c>
      <c r="AA1435" s="10" t="s">
        <v>2934</v>
      </c>
      <c r="AB1435" s="10" t="s">
        <v>2934</v>
      </c>
      <c r="AC1435" s="4" t="s">
        <v>2934</v>
      </c>
      <c r="AD1435" s="4" t="s">
        <v>2934</v>
      </c>
      <c r="AE1435" s="4" t="s">
        <v>2934</v>
      </c>
      <c r="AF1435" s="4" t="s">
        <v>2934</v>
      </c>
      <c r="AG1435" s="4" t="s">
        <v>2934</v>
      </c>
      <c r="AH1435" s="4" t="s">
        <v>2934</v>
      </c>
      <c r="AI1435" s="4" t="s">
        <v>2934</v>
      </c>
      <c r="AJ1435" s="4" t="s">
        <v>2934</v>
      </c>
    </row>
    <row r="1436" spans="1:36" x14ac:dyDescent="0.3">
      <c r="A1436" s="1" t="s">
        <v>2200</v>
      </c>
      <c r="B1436" s="2">
        <v>4406983</v>
      </c>
      <c r="C1436" s="3" t="s">
        <v>2935</v>
      </c>
      <c r="D1436" s="4">
        <v>3265.4482076899999</v>
      </c>
      <c r="E1436" s="3" t="s">
        <v>2945</v>
      </c>
      <c r="F1436" s="3" t="s">
        <v>2946</v>
      </c>
      <c r="G1436" s="3" t="s">
        <v>2947</v>
      </c>
      <c r="H1436" s="3" t="s">
        <v>2989</v>
      </c>
      <c r="I1436" s="3" t="s">
        <v>3344</v>
      </c>
      <c r="J1436" s="4">
        <v>6.362298</v>
      </c>
      <c r="K1436" s="4">
        <v>14.489537</v>
      </c>
      <c r="L1436" s="4">
        <v>-5.1234890000000002</v>
      </c>
      <c r="M1436" s="4">
        <v>-3.5781040000000002</v>
      </c>
      <c r="N1436" s="4" t="s">
        <v>2924</v>
      </c>
      <c r="O1436" s="4">
        <v>8.7794799999999995</v>
      </c>
      <c r="P1436" s="4" t="s">
        <v>2924</v>
      </c>
      <c r="Q1436" s="4">
        <v>22.135618999999998</v>
      </c>
      <c r="R1436" s="4">
        <v>7.7765579999999996</v>
      </c>
      <c r="S1436" s="3" t="s">
        <v>5939</v>
      </c>
      <c r="T1436" s="4">
        <v>36.11</v>
      </c>
      <c r="U1436" s="4">
        <v>3265.4482076899999</v>
      </c>
      <c r="V1436" s="10">
        <v>4839.549207</v>
      </c>
      <c r="W1436" s="4">
        <v>0</v>
      </c>
      <c r="X1436" s="4">
        <v>42.19</v>
      </c>
      <c r="Y1436" s="4">
        <v>26.98</v>
      </c>
      <c r="Z1436" s="4" t="s">
        <v>2924</v>
      </c>
      <c r="AA1436" s="10">
        <v>8.8081764073999995</v>
      </c>
      <c r="AB1436" s="10">
        <v>9.7866504775000003</v>
      </c>
      <c r="AC1436" s="4">
        <v>2.0531320000000002</v>
      </c>
      <c r="AD1436" s="4">
        <v>1.9126268634337</v>
      </c>
      <c r="AE1436" s="4">
        <v>2.0179062190299</v>
      </c>
      <c r="AF1436" s="4">
        <v>22.135618999999998</v>
      </c>
      <c r="AG1436" s="4">
        <v>7.4597037620600997</v>
      </c>
      <c r="AH1436" s="4">
        <v>8.1720912404414001</v>
      </c>
      <c r="AI1436" s="4" t="s">
        <v>2924</v>
      </c>
      <c r="AJ1436" s="4" t="s">
        <v>2924</v>
      </c>
    </row>
    <row r="1437" spans="1:36" x14ac:dyDescent="0.3">
      <c r="A1437" s="1" t="s">
        <v>2792</v>
      </c>
      <c r="B1437" s="2">
        <v>104019</v>
      </c>
      <c r="C1437" s="3" t="s">
        <v>2935</v>
      </c>
      <c r="D1437" s="4">
        <v>3267.2534099600002</v>
      </c>
      <c r="E1437" s="3" t="s">
        <v>2930</v>
      </c>
      <c r="F1437" s="3" t="s">
        <v>2953</v>
      </c>
      <c r="G1437" s="3" t="s">
        <v>2953</v>
      </c>
      <c r="H1437" s="3" t="s">
        <v>3414</v>
      </c>
      <c r="I1437" s="3" t="s">
        <v>3440</v>
      </c>
      <c r="J1437" s="4">
        <v>-12.836681</v>
      </c>
      <c r="K1437" s="4">
        <v>-13.6534</v>
      </c>
      <c r="L1437" s="4">
        <v>-12.687241</v>
      </c>
      <c r="M1437" s="4">
        <v>-1.012788</v>
      </c>
      <c r="N1437" s="4">
        <v>34.544804999999997</v>
      </c>
      <c r="O1437" s="4" t="s">
        <v>2924</v>
      </c>
      <c r="P1437" s="4">
        <v>1.878179</v>
      </c>
      <c r="Q1437" s="4" t="s">
        <v>2934</v>
      </c>
      <c r="R1437" s="4" t="s">
        <v>2934</v>
      </c>
      <c r="S1437" s="3" t="s">
        <v>6530</v>
      </c>
      <c r="T1437" s="4">
        <v>96.76</v>
      </c>
      <c r="U1437" s="4">
        <v>3267.2534099600002</v>
      </c>
      <c r="V1437" s="10" t="s">
        <v>2934</v>
      </c>
      <c r="W1437" s="4">
        <v>2.6870607689127701</v>
      </c>
      <c r="X1437" s="4">
        <v>118.19</v>
      </c>
      <c r="Y1437" s="4">
        <v>87.202600000000004</v>
      </c>
      <c r="Z1437" s="4">
        <v>34.544804999999997</v>
      </c>
      <c r="AA1437" s="10">
        <v>19.547474747399999</v>
      </c>
      <c r="AB1437" s="10">
        <v>21.8666666666</v>
      </c>
      <c r="AC1437" s="4" t="s">
        <v>2934</v>
      </c>
      <c r="AD1437" s="4" t="s">
        <v>2934</v>
      </c>
      <c r="AE1437" s="4" t="s">
        <v>2934</v>
      </c>
      <c r="AF1437" s="4" t="s">
        <v>2934</v>
      </c>
      <c r="AG1437" s="4" t="s">
        <v>2934</v>
      </c>
      <c r="AH1437" s="4" t="s">
        <v>2934</v>
      </c>
      <c r="AI1437" s="4">
        <v>1.878179</v>
      </c>
      <c r="AJ1437" s="4">
        <v>5.0382709999999999</v>
      </c>
    </row>
    <row r="1438" spans="1:36" x14ac:dyDescent="0.3">
      <c r="A1438" s="1" t="s">
        <v>771</v>
      </c>
      <c r="B1438" s="2">
        <v>5720652</v>
      </c>
      <c r="C1438" s="3" t="s">
        <v>2935</v>
      </c>
      <c r="D1438" s="4">
        <v>3267.9104579999998</v>
      </c>
      <c r="E1438" s="3" t="s">
        <v>2930</v>
      </c>
      <c r="F1438" s="3" t="s">
        <v>2953</v>
      </c>
      <c r="G1438" s="3" t="s">
        <v>2954</v>
      </c>
      <c r="H1438" s="3" t="s">
        <v>2955</v>
      </c>
      <c r="I1438" s="3"/>
      <c r="J1438" s="4">
        <v>6.1320759999999996</v>
      </c>
      <c r="K1438" s="4">
        <v>-9.90991</v>
      </c>
      <c r="L1438" s="4">
        <v>-6.7357509999999996</v>
      </c>
      <c r="M1438" s="4">
        <v>-0.110988</v>
      </c>
      <c r="N1438" s="4" t="s">
        <v>2934</v>
      </c>
      <c r="O1438" s="4" t="s">
        <v>2934</v>
      </c>
      <c r="P1438" s="4" t="s">
        <v>2934</v>
      </c>
      <c r="Q1438" s="4" t="s">
        <v>2934</v>
      </c>
      <c r="R1438" s="4" t="s">
        <v>2934</v>
      </c>
      <c r="S1438" s="3" t="s">
        <v>4514</v>
      </c>
      <c r="T1438" s="4">
        <v>9</v>
      </c>
      <c r="U1438" s="4">
        <v>3267.9104579999998</v>
      </c>
      <c r="V1438" s="10">
        <v>4348.6710579999999</v>
      </c>
      <c r="W1438" s="4">
        <v>8.6666666666666696</v>
      </c>
      <c r="X1438" s="5">
        <v>10.039999999999999</v>
      </c>
      <c r="Y1438" s="5">
        <v>8.02</v>
      </c>
      <c r="Z1438" s="4" t="s">
        <v>2934</v>
      </c>
      <c r="AA1438" s="10" t="s">
        <v>2934</v>
      </c>
      <c r="AB1438" s="10" t="s">
        <v>2934</v>
      </c>
      <c r="AC1438" s="4" t="s">
        <v>2934</v>
      </c>
      <c r="AD1438" s="4" t="s">
        <v>2934</v>
      </c>
      <c r="AE1438" s="4" t="s">
        <v>2934</v>
      </c>
      <c r="AF1438" s="4" t="s">
        <v>2934</v>
      </c>
      <c r="AG1438" s="4" t="s">
        <v>2934</v>
      </c>
      <c r="AH1438" s="4" t="s">
        <v>2934</v>
      </c>
      <c r="AI1438" s="4" t="s">
        <v>2934</v>
      </c>
      <c r="AJ1438" s="4" t="s">
        <v>2934</v>
      </c>
    </row>
    <row r="1439" spans="1:36" x14ac:dyDescent="0.3">
      <c r="A1439" s="1" t="s">
        <v>625</v>
      </c>
      <c r="B1439" s="2">
        <v>100185</v>
      </c>
      <c r="C1439" s="3" t="s">
        <v>2935</v>
      </c>
      <c r="D1439" s="4">
        <v>3275.0288659500002</v>
      </c>
      <c r="E1439" s="3" t="s">
        <v>2930</v>
      </c>
      <c r="F1439" s="3" t="s">
        <v>2931</v>
      </c>
      <c r="G1439" s="3" t="s">
        <v>2931</v>
      </c>
      <c r="H1439" s="3" t="s">
        <v>2932</v>
      </c>
      <c r="I1439" s="3" t="s">
        <v>2933</v>
      </c>
      <c r="J1439" s="4">
        <v>19.573978</v>
      </c>
      <c r="K1439" s="4">
        <v>8.9335660000000008</v>
      </c>
      <c r="L1439" s="4">
        <v>-10.474138</v>
      </c>
      <c r="M1439" s="4">
        <v>-0.52681999999999995</v>
      </c>
      <c r="N1439" s="4">
        <v>19.907348242811501</v>
      </c>
      <c r="O1439" s="4">
        <v>16.247717999999999</v>
      </c>
      <c r="P1439" s="5">
        <v>1.83432</v>
      </c>
      <c r="Q1439" s="4" t="s">
        <v>2934</v>
      </c>
      <c r="R1439" s="4" t="s">
        <v>2934</v>
      </c>
      <c r="S1439" s="3" t="s">
        <v>4368</v>
      </c>
      <c r="T1439" s="4">
        <v>62.31</v>
      </c>
      <c r="U1439" s="4">
        <v>3275.0288659500002</v>
      </c>
      <c r="V1439" s="10" t="s">
        <v>2934</v>
      </c>
      <c r="W1439" s="4">
        <v>2.9529770502327102</v>
      </c>
      <c r="X1439" s="4">
        <v>73.3857</v>
      </c>
      <c r="Y1439" s="4">
        <v>41.5</v>
      </c>
      <c r="Z1439" s="4">
        <v>19.920076999999999</v>
      </c>
      <c r="AA1439" s="10">
        <v>16.505960264900001</v>
      </c>
      <c r="AB1439" s="10">
        <v>18.362493479800001</v>
      </c>
      <c r="AC1439" s="4" t="s">
        <v>2934</v>
      </c>
      <c r="AD1439" s="4" t="s">
        <v>2934</v>
      </c>
      <c r="AE1439" s="4" t="s">
        <v>2934</v>
      </c>
      <c r="AF1439" s="4" t="s">
        <v>2934</v>
      </c>
      <c r="AG1439" s="4" t="s">
        <v>2934</v>
      </c>
      <c r="AH1439" s="4" t="s">
        <v>2934</v>
      </c>
      <c r="AI1439" s="5">
        <v>1.83432</v>
      </c>
      <c r="AJ1439" s="4">
        <v>3.7023169999999999</v>
      </c>
    </row>
    <row r="1440" spans="1:36" x14ac:dyDescent="0.3">
      <c r="A1440" s="1" t="s">
        <v>2711</v>
      </c>
      <c r="B1440" s="2">
        <v>5731450</v>
      </c>
      <c r="C1440" s="3" t="s">
        <v>2940</v>
      </c>
      <c r="D1440" s="4">
        <v>3278.9575</v>
      </c>
      <c r="E1440" s="3" t="s">
        <v>2930</v>
      </c>
      <c r="F1440" s="3" t="s">
        <v>2953</v>
      </c>
      <c r="G1440" s="3" t="s">
        <v>2954</v>
      </c>
      <c r="H1440" s="3" t="s">
        <v>2955</v>
      </c>
      <c r="I1440" s="3"/>
      <c r="J1440" s="4">
        <v>23.995677000000001</v>
      </c>
      <c r="K1440" s="4">
        <v>4.3247939999999998</v>
      </c>
      <c r="L1440" s="4">
        <v>-1.2350300000000001</v>
      </c>
      <c r="M1440" s="4">
        <v>0.33457500000000001</v>
      </c>
      <c r="N1440" s="4" t="s">
        <v>2934</v>
      </c>
      <c r="O1440" s="4" t="s">
        <v>2934</v>
      </c>
      <c r="P1440" s="4" t="s">
        <v>2934</v>
      </c>
      <c r="Q1440" s="4" t="s">
        <v>2934</v>
      </c>
      <c r="R1440" s="4" t="s">
        <v>2934</v>
      </c>
      <c r="S1440" s="3" t="s">
        <v>6449</v>
      </c>
      <c r="T1440" s="4">
        <v>263.89999999999998</v>
      </c>
      <c r="U1440" s="4">
        <v>3278.9575</v>
      </c>
      <c r="V1440" s="10" t="s">
        <v>2934</v>
      </c>
      <c r="W1440" s="4">
        <v>1.30653113858757</v>
      </c>
      <c r="X1440" s="4">
        <v>271.66000000000003</v>
      </c>
      <c r="Y1440" s="4">
        <v>208.31</v>
      </c>
      <c r="Z1440" s="4" t="s">
        <v>2934</v>
      </c>
      <c r="AA1440" s="10" t="s">
        <v>2934</v>
      </c>
      <c r="AB1440" s="10" t="s">
        <v>2934</v>
      </c>
      <c r="AC1440" s="4" t="s">
        <v>2934</v>
      </c>
      <c r="AD1440" s="4" t="s">
        <v>2934</v>
      </c>
      <c r="AE1440" s="4" t="s">
        <v>2934</v>
      </c>
      <c r="AF1440" s="4" t="s">
        <v>2934</v>
      </c>
      <c r="AG1440" s="4" t="s">
        <v>2934</v>
      </c>
      <c r="AH1440" s="4" t="s">
        <v>2934</v>
      </c>
      <c r="AI1440" s="4" t="s">
        <v>2934</v>
      </c>
      <c r="AJ1440" s="4" t="s">
        <v>2934</v>
      </c>
    </row>
    <row r="1441" spans="1:36" x14ac:dyDescent="0.3">
      <c r="A1441" s="1" t="s">
        <v>769</v>
      </c>
      <c r="B1441" s="2">
        <v>28827980</v>
      </c>
      <c r="C1441" s="3" t="s">
        <v>2919</v>
      </c>
      <c r="D1441" s="4">
        <v>3279.5224360000002</v>
      </c>
      <c r="E1441" s="3" t="s">
        <v>2930</v>
      </c>
      <c r="F1441" s="3" t="s">
        <v>2953</v>
      </c>
      <c r="G1441" s="3" t="s">
        <v>2953</v>
      </c>
      <c r="H1441" s="3" t="s">
        <v>3040</v>
      </c>
      <c r="I1441" s="3" t="s">
        <v>3063</v>
      </c>
      <c r="J1441" s="4">
        <v>-34.991520999999999</v>
      </c>
      <c r="K1441" s="4">
        <v>44.291091999999999</v>
      </c>
      <c r="L1441" s="4">
        <v>0.877193</v>
      </c>
      <c r="M1441" s="4">
        <v>8.7031999999999998E-2</v>
      </c>
      <c r="N1441" s="4">
        <v>28.894472</v>
      </c>
      <c r="O1441" s="4">
        <v>22.593319999999999</v>
      </c>
      <c r="P1441" s="4">
        <v>7.1785269999999999</v>
      </c>
      <c r="Q1441" s="4">
        <v>18.162991999999999</v>
      </c>
      <c r="R1441" s="4">
        <v>16.985804999999999</v>
      </c>
      <c r="S1441" s="3" t="s">
        <v>4512</v>
      </c>
      <c r="T1441" s="4">
        <v>11.5</v>
      </c>
      <c r="U1441" s="4">
        <v>3279.5224360000002</v>
      </c>
      <c r="V1441" s="10">
        <v>2626.0054359999999</v>
      </c>
      <c r="W1441" s="4">
        <v>0</v>
      </c>
      <c r="X1441" s="4">
        <v>18.760000000000002</v>
      </c>
      <c r="Y1441" s="5">
        <v>6.5749000000000004</v>
      </c>
      <c r="Z1441" s="4">
        <v>28.894472</v>
      </c>
      <c r="AA1441" s="10">
        <v>21.559805024300001</v>
      </c>
      <c r="AB1441" s="10">
        <v>24.7370345673</v>
      </c>
      <c r="AC1441" s="4">
        <v>3.599793</v>
      </c>
      <c r="AD1441" s="4">
        <v>3.0321259615953</v>
      </c>
      <c r="AE1441" s="4">
        <v>3.5090066848442998</v>
      </c>
      <c r="AF1441" s="4">
        <v>18.162991999999999</v>
      </c>
      <c r="AG1441" s="4">
        <v>11.6803653553786</v>
      </c>
      <c r="AH1441" s="4">
        <v>14.107755284568301</v>
      </c>
      <c r="AI1441" s="4">
        <v>7.1785269999999999</v>
      </c>
      <c r="AJ1441" s="4">
        <v>8.3032489999999992</v>
      </c>
    </row>
    <row r="1442" spans="1:36" x14ac:dyDescent="0.3">
      <c r="A1442" s="1" t="s">
        <v>311</v>
      </c>
      <c r="B1442" s="2">
        <v>115758387</v>
      </c>
      <c r="C1442" s="3" t="s">
        <v>2935</v>
      </c>
      <c r="D1442" s="4">
        <v>3289.72604864</v>
      </c>
      <c r="E1442" s="3" t="s">
        <v>3006</v>
      </c>
      <c r="F1442" s="3" t="s">
        <v>3070</v>
      </c>
      <c r="G1442" s="3" t="s">
        <v>3070</v>
      </c>
      <c r="H1442" s="3" t="s">
        <v>3071</v>
      </c>
      <c r="I1442" s="3" t="s">
        <v>3228</v>
      </c>
      <c r="J1442" s="4">
        <v>53.910761000000001</v>
      </c>
      <c r="K1442" s="4">
        <v>-2.266667</v>
      </c>
      <c r="L1442" s="5">
        <v>3.897945</v>
      </c>
      <c r="M1442" s="4">
        <v>-0.44142599999999999</v>
      </c>
      <c r="N1442" s="4">
        <v>246.846416</v>
      </c>
      <c r="O1442" s="4">
        <v>60.027681000000001</v>
      </c>
      <c r="P1442" s="4">
        <v>16.386915999999999</v>
      </c>
      <c r="Q1442" s="4">
        <v>25.929500999999998</v>
      </c>
      <c r="R1442" s="4">
        <v>68.815391000000005</v>
      </c>
      <c r="S1442" s="3" t="s">
        <v>4056</v>
      </c>
      <c r="T1442" s="4">
        <v>29.32</v>
      </c>
      <c r="U1442" s="4">
        <v>3289.72604864</v>
      </c>
      <c r="V1442" s="10">
        <v>3498.1489379999998</v>
      </c>
      <c r="W1442" s="4">
        <v>0</v>
      </c>
      <c r="X1442" s="4">
        <v>35.22</v>
      </c>
      <c r="Y1442" s="4">
        <v>18.71</v>
      </c>
      <c r="Z1442" s="4">
        <v>246.846416</v>
      </c>
      <c r="AA1442" s="10">
        <v>120.8234732098592</v>
      </c>
      <c r="AB1442" s="10">
        <v>164.71198017227019</v>
      </c>
      <c r="AC1442" s="4">
        <v>1.2826390000000001</v>
      </c>
      <c r="AD1442" s="4">
        <v>1.0252091964818999</v>
      </c>
      <c r="AE1442" s="4">
        <v>1.2334918229715</v>
      </c>
      <c r="AF1442" s="4">
        <v>25.929500999999998</v>
      </c>
      <c r="AG1442" s="4">
        <v>18.247470819027001</v>
      </c>
      <c r="AH1442" s="4">
        <v>25.0476312551435</v>
      </c>
      <c r="AI1442" s="4">
        <v>16.386915999999999</v>
      </c>
      <c r="AJ1442" s="4">
        <v>16.415495</v>
      </c>
    </row>
    <row r="1443" spans="1:36" x14ac:dyDescent="0.3">
      <c r="A1443" s="1" t="s">
        <v>1138</v>
      </c>
      <c r="B1443" s="2">
        <v>4631236</v>
      </c>
      <c r="C1443" s="3" t="s">
        <v>2935</v>
      </c>
      <c r="D1443" s="4">
        <v>3293.1032021999999</v>
      </c>
      <c r="E1443" s="3" t="s">
        <v>2936</v>
      </c>
      <c r="F1443" s="3" t="s">
        <v>2937</v>
      </c>
      <c r="G1443" s="3" t="s">
        <v>3037</v>
      </c>
      <c r="H1443" s="3" t="s">
        <v>3037</v>
      </c>
      <c r="I1443" s="3" t="s">
        <v>3260</v>
      </c>
      <c r="J1443" s="4">
        <v>2.9236930000000001</v>
      </c>
      <c r="K1443" s="4">
        <v>-6.522697</v>
      </c>
      <c r="L1443" s="4">
        <v>-15.346238</v>
      </c>
      <c r="M1443" s="4">
        <v>-1.3603069999999999</v>
      </c>
      <c r="N1443" s="4">
        <v>15.575545999999999</v>
      </c>
      <c r="O1443" s="4">
        <v>9.5853579999999994</v>
      </c>
      <c r="P1443" s="4">
        <v>2.2443849999999999</v>
      </c>
      <c r="Q1443" s="4">
        <v>8.0387719999999998</v>
      </c>
      <c r="R1443" s="4">
        <v>15.997731</v>
      </c>
      <c r="S1443" s="3" t="s">
        <v>4880</v>
      </c>
      <c r="T1443" s="5">
        <v>84.84</v>
      </c>
      <c r="U1443" s="4">
        <v>3293.1032021999999</v>
      </c>
      <c r="V1443" s="10">
        <v>4989.3122020000001</v>
      </c>
      <c r="W1443" s="4">
        <v>0</v>
      </c>
      <c r="X1443" s="4">
        <v>105.54</v>
      </c>
      <c r="Y1443" s="4">
        <v>77.010000000000005</v>
      </c>
      <c r="Z1443" s="4">
        <v>15.575545999999999</v>
      </c>
      <c r="AA1443" s="10">
        <v>11.035954003800001</v>
      </c>
      <c r="AB1443" s="10">
        <v>11.745096519100001</v>
      </c>
      <c r="AC1443" s="4">
        <v>0.89244500000000004</v>
      </c>
      <c r="AD1443" s="4">
        <v>0.87104922356210002</v>
      </c>
      <c r="AE1443" s="4">
        <v>0.88446457401690004</v>
      </c>
      <c r="AF1443" s="4">
        <v>8.0387719999999998</v>
      </c>
      <c r="AG1443" s="4">
        <v>8.7048642508240004</v>
      </c>
      <c r="AH1443" s="4">
        <v>8.9808079632983997</v>
      </c>
      <c r="AI1443" s="4">
        <v>2.2443849999999999</v>
      </c>
      <c r="AJ1443" s="4" t="s">
        <v>2924</v>
      </c>
    </row>
    <row r="1444" spans="1:36" x14ac:dyDescent="0.3">
      <c r="A1444" s="1" t="s">
        <v>1477</v>
      </c>
      <c r="B1444" s="2">
        <v>5242460</v>
      </c>
      <c r="C1444" s="3" t="s">
        <v>2919</v>
      </c>
      <c r="D1444" s="4">
        <v>3297.8085171600001</v>
      </c>
      <c r="E1444" s="3" t="s">
        <v>2945</v>
      </c>
      <c r="F1444" s="3" t="s">
        <v>2946</v>
      </c>
      <c r="G1444" s="3" t="s">
        <v>2947</v>
      </c>
      <c r="H1444" s="3" t="s">
        <v>2948</v>
      </c>
      <c r="I1444" s="3" t="s">
        <v>2949</v>
      </c>
      <c r="J1444" s="4">
        <v>-14.591158999999999</v>
      </c>
      <c r="K1444" s="4">
        <v>1.025291</v>
      </c>
      <c r="L1444" s="4">
        <v>-5.0128539999999999</v>
      </c>
      <c r="M1444" s="4">
        <v>-4.2125729999999999</v>
      </c>
      <c r="N1444" s="4" t="s">
        <v>2924</v>
      </c>
      <c r="O1444" s="4">
        <v>34.982249000000003</v>
      </c>
      <c r="P1444" s="4">
        <v>4.360525</v>
      </c>
      <c r="Q1444" s="4" t="s">
        <v>2924</v>
      </c>
      <c r="R1444" s="4">
        <v>27.026776999999999</v>
      </c>
      <c r="S1444" s="3" t="s">
        <v>5218</v>
      </c>
      <c r="T1444" s="4">
        <v>29.56</v>
      </c>
      <c r="U1444" s="4">
        <v>3297.8085171600001</v>
      </c>
      <c r="V1444" s="10">
        <v>2845.8655170000002</v>
      </c>
      <c r="W1444" s="4">
        <v>0</v>
      </c>
      <c r="X1444" s="4">
        <v>48.81</v>
      </c>
      <c r="Y1444" s="4">
        <v>22.91</v>
      </c>
      <c r="Z1444" s="4" t="s">
        <v>2924</v>
      </c>
      <c r="AA1444" s="10">
        <v>47.893713544999997</v>
      </c>
      <c r="AB1444" s="10">
        <v>49.354682517100002</v>
      </c>
      <c r="AC1444" s="4">
        <v>6.9467270000000001</v>
      </c>
      <c r="AD1444" s="4">
        <v>5.9249846444871999</v>
      </c>
      <c r="AE1444" s="4">
        <v>6.6706714080833001</v>
      </c>
      <c r="AF1444" s="4" t="s">
        <v>2924</v>
      </c>
      <c r="AG1444" s="4">
        <v>40.777495905579698</v>
      </c>
      <c r="AH1444" s="4">
        <v>42.772310503773703</v>
      </c>
      <c r="AI1444" s="4">
        <v>4.360525</v>
      </c>
      <c r="AJ1444" s="4">
        <v>10.368292</v>
      </c>
    </row>
    <row r="1445" spans="1:36" x14ac:dyDescent="0.3">
      <c r="A1445" s="1" t="s">
        <v>1394</v>
      </c>
      <c r="B1445" s="2">
        <v>4217413</v>
      </c>
      <c r="C1445" s="3" t="s">
        <v>2919</v>
      </c>
      <c r="D1445" s="4">
        <v>3308.41654492</v>
      </c>
      <c r="E1445" s="3" t="s">
        <v>3102</v>
      </c>
      <c r="F1445" s="3" t="s">
        <v>3142</v>
      </c>
      <c r="G1445" s="3" t="s">
        <v>3143</v>
      </c>
      <c r="H1445" s="3" t="s">
        <v>3144</v>
      </c>
      <c r="I1445" s="3" t="s">
        <v>3189</v>
      </c>
      <c r="J1445" s="4">
        <v>-29.397473000000002</v>
      </c>
      <c r="K1445" s="4">
        <v>-6.3486950000000002</v>
      </c>
      <c r="L1445" s="4">
        <v>-1.8243240000000001</v>
      </c>
      <c r="M1445" s="4">
        <v>-0.51352299999999995</v>
      </c>
      <c r="N1445" s="4">
        <v>31.416215999999999</v>
      </c>
      <c r="O1445" s="5">
        <v>11.866068</v>
      </c>
      <c r="P1445" s="4">
        <v>5.0017209999999999</v>
      </c>
      <c r="Q1445" s="4">
        <v>11.781333999999999</v>
      </c>
      <c r="R1445" s="4">
        <v>15.116923999999999</v>
      </c>
      <c r="S1445" s="3" t="s">
        <v>5136</v>
      </c>
      <c r="T1445" s="4">
        <v>29.06</v>
      </c>
      <c r="U1445" s="4">
        <v>3308.41654492</v>
      </c>
      <c r="V1445" s="10">
        <v>4959.0935440000003</v>
      </c>
      <c r="W1445" s="4">
        <v>1.92704748795595</v>
      </c>
      <c r="X1445" s="4">
        <v>41.484999999999999</v>
      </c>
      <c r="Y1445" s="4">
        <v>24.14</v>
      </c>
      <c r="Z1445" s="4">
        <v>31.416215999999999</v>
      </c>
      <c r="AA1445" s="10">
        <v>35.987616099</v>
      </c>
      <c r="AB1445" s="10">
        <v>35.521329910699997</v>
      </c>
      <c r="AC1445" s="4">
        <v>6.1040179999999999</v>
      </c>
      <c r="AD1445" s="4">
        <v>5.9032084255133999</v>
      </c>
      <c r="AE1445" s="4">
        <v>6.0354586229771998</v>
      </c>
      <c r="AF1445" s="4">
        <v>11.781333999999999</v>
      </c>
      <c r="AG1445" s="4">
        <v>10.2634006750661</v>
      </c>
      <c r="AH1445" s="4">
        <v>10.5879010521558</v>
      </c>
      <c r="AI1445" s="4">
        <v>5.0017209999999999</v>
      </c>
      <c r="AJ1445" s="4">
        <v>7.0602530000000003</v>
      </c>
    </row>
    <row r="1446" spans="1:36" x14ac:dyDescent="0.3">
      <c r="A1446" s="1" t="s">
        <v>889</v>
      </c>
      <c r="B1446" s="2">
        <v>16950714</v>
      </c>
      <c r="C1446" s="3" t="s">
        <v>2935</v>
      </c>
      <c r="D1446" s="4">
        <v>3311.1427398400001</v>
      </c>
      <c r="E1446" s="3" t="s">
        <v>2920</v>
      </c>
      <c r="F1446" s="3" t="s">
        <v>2960</v>
      </c>
      <c r="G1446" s="3" t="s">
        <v>2961</v>
      </c>
      <c r="H1446" s="3" t="s">
        <v>2962</v>
      </c>
      <c r="I1446" s="3" t="s">
        <v>3086</v>
      </c>
      <c r="J1446" s="4">
        <v>-20.033249999999999</v>
      </c>
      <c r="K1446" s="4">
        <v>-2.6315789999999999</v>
      </c>
      <c r="L1446" s="4">
        <v>-13.837885999999999</v>
      </c>
      <c r="M1446" s="4">
        <v>2.8877009999999999</v>
      </c>
      <c r="N1446" s="4" t="s">
        <v>2924</v>
      </c>
      <c r="O1446" s="4">
        <v>12.138801000000001</v>
      </c>
      <c r="P1446" s="4">
        <v>1.0770869999999999</v>
      </c>
      <c r="Q1446" s="4">
        <v>11.538565</v>
      </c>
      <c r="R1446" s="4">
        <v>10.313366</v>
      </c>
      <c r="S1446" s="3" t="s">
        <v>4632</v>
      </c>
      <c r="T1446" s="4">
        <v>19.239999999999998</v>
      </c>
      <c r="U1446" s="4">
        <v>3311.1427398400001</v>
      </c>
      <c r="V1446" s="10">
        <v>3894.8427390000002</v>
      </c>
      <c r="W1446" s="4">
        <v>0</v>
      </c>
      <c r="X1446" s="4">
        <v>25.64</v>
      </c>
      <c r="Y1446" s="4">
        <v>15.145</v>
      </c>
      <c r="Z1446" s="4" t="s">
        <v>2924</v>
      </c>
      <c r="AA1446" s="10">
        <v>18.628969790799999</v>
      </c>
      <c r="AB1446" s="10">
        <v>26.756038882399999</v>
      </c>
      <c r="AC1446" s="4">
        <v>1.5558829999999999</v>
      </c>
      <c r="AD1446" s="4">
        <v>1.5286477761869</v>
      </c>
      <c r="AE1446" s="4">
        <v>1.5553719885594</v>
      </c>
      <c r="AF1446" s="4">
        <v>11.538565</v>
      </c>
      <c r="AG1446" s="4">
        <v>11.3298319655536</v>
      </c>
      <c r="AH1446" s="4">
        <v>13.676679028495901</v>
      </c>
      <c r="AI1446" s="4">
        <v>1.0770869999999999</v>
      </c>
      <c r="AJ1446" s="4">
        <v>77.580645000000004</v>
      </c>
    </row>
    <row r="1447" spans="1:36" x14ac:dyDescent="0.3">
      <c r="A1447" s="1" t="s">
        <v>2807</v>
      </c>
      <c r="B1447" s="2">
        <v>4912147</v>
      </c>
      <c r="C1447" s="3" t="s">
        <v>2919</v>
      </c>
      <c r="D1447" s="4">
        <v>3313.61811072</v>
      </c>
      <c r="E1447" s="3" t="s">
        <v>3006</v>
      </c>
      <c r="F1447" s="3" t="s">
        <v>3235</v>
      </c>
      <c r="G1447" s="3" t="s">
        <v>3326</v>
      </c>
      <c r="H1447" s="3" t="s">
        <v>3326</v>
      </c>
      <c r="I1447" s="3" t="s">
        <v>3338</v>
      </c>
      <c r="J1447" s="4">
        <v>2.2629359999999998</v>
      </c>
      <c r="K1447" s="4">
        <v>-5.0747429999999998</v>
      </c>
      <c r="L1447" s="4">
        <v>-10.861560000000001</v>
      </c>
      <c r="M1447" s="4">
        <v>-2.1845240000000001</v>
      </c>
      <c r="N1447" s="4">
        <v>47.843443999999998</v>
      </c>
      <c r="O1447" s="4">
        <v>37.728394999999999</v>
      </c>
      <c r="P1447" s="4">
        <v>14.368498000000001</v>
      </c>
      <c r="Q1447" s="4">
        <v>30.884848000000002</v>
      </c>
      <c r="R1447" s="4">
        <v>41.339371999999997</v>
      </c>
      <c r="S1447" s="3" t="s">
        <v>6545</v>
      </c>
      <c r="T1447" s="4">
        <v>244.48</v>
      </c>
      <c r="U1447" s="4">
        <v>3313.61811072</v>
      </c>
      <c r="V1447" s="10">
        <v>3369.7531100000001</v>
      </c>
      <c r="W1447" s="4">
        <v>1.53795811518325</v>
      </c>
      <c r="X1447" s="4">
        <v>292.36</v>
      </c>
      <c r="Y1447" s="4">
        <v>211.0275</v>
      </c>
      <c r="Z1447" s="4">
        <v>47.843443999999998</v>
      </c>
      <c r="AA1447" s="10">
        <v>45.654528478000003</v>
      </c>
      <c r="AB1447" s="10">
        <v>45.654528478000003</v>
      </c>
      <c r="AC1447" s="4">
        <v>5.7060589999999998</v>
      </c>
      <c r="AD1447" s="4">
        <v>5.4093476362469</v>
      </c>
      <c r="AE1447" s="4">
        <v>5.4093476362469</v>
      </c>
      <c r="AF1447" s="4">
        <v>30.884848000000002</v>
      </c>
      <c r="AG1447" s="4" t="s">
        <v>2934</v>
      </c>
      <c r="AH1447" s="4" t="s">
        <v>2934</v>
      </c>
      <c r="AI1447" s="4">
        <v>14.368498000000001</v>
      </c>
      <c r="AJ1447" s="4">
        <v>27.690564999999999</v>
      </c>
    </row>
    <row r="1448" spans="1:36" x14ac:dyDescent="0.3">
      <c r="A1448" s="1" t="s">
        <v>92</v>
      </c>
      <c r="B1448" s="2">
        <v>4098794</v>
      </c>
      <c r="C1448" s="3" t="s">
        <v>2919</v>
      </c>
      <c r="D1448" s="4">
        <v>3315.5246880899999</v>
      </c>
      <c r="E1448" s="3" t="s">
        <v>3093</v>
      </c>
      <c r="F1448" s="3" t="s">
        <v>3093</v>
      </c>
      <c r="G1448" s="3" t="s">
        <v>3094</v>
      </c>
      <c r="H1448" s="3" t="s">
        <v>3095</v>
      </c>
      <c r="I1448" s="3" t="s">
        <v>3096</v>
      </c>
      <c r="J1448" s="4">
        <v>22.237960000000001</v>
      </c>
      <c r="K1448" s="4">
        <v>3.809142</v>
      </c>
      <c r="L1448" s="4">
        <v>-7.4034339999999998</v>
      </c>
      <c r="M1448" s="4">
        <v>0.81775699999999996</v>
      </c>
      <c r="N1448" s="4">
        <v>7.3634810000000002</v>
      </c>
      <c r="O1448" s="4">
        <v>11.405286</v>
      </c>
      <c r="P1448" s="4">
        <v>1.7419089999999999</v>
      </c>
      <c r="Q1448" s="4">
        <v>4.7490410000000001</v>
      </c>
      <c r="R1448" s="4">
        <v>32.551493999999998</v>
      </c>
      <c r="S1448" s="3" t="s">
        <v>3839</v>
      </c>
      <c r="T1448" s="4">
        <v>25.89</v>
      </c>
      <c r="U1448" s="4">
        <v>3315.5246880899999</v>
      </c>
      <c r="V1448" s="10">
        <v>3634.2806879999998</v>
      </c>
      <c r="W1448" s="4">
        <v>10.814986481266899</v>
      </c>
      <c r="X1448" s="4">
        <v>29.44</v>
      </c>
      <c r="Y1448" s="4">
        <v>18.32</v>
      </c>
      <c r="Z1448" s="4">
        <v>7.3634810000000002</v>
      </c>
      <c r="AA1448" s="10">
        <v>8.0112634217000007</v>
      </c>
      <c r="AB1448" s="10">
        <v>7.767007767</v>
      </c>
      <c r="AC1448" s="4">
        <v>1.4630540000000001</v>
      </c>
      <c r="AD1448" s="4" t="s">
        <v>2934</v>
      </c>
      <c r="AE1448" s="4">
        <v>1.4546803184021</v>
      </c>
      <c r="AF1448" s="4">
        <v>4.7490410000000001</v>
      </c>
      <c r="AG1448" s="4">
        <v>4.6504851767956001</v>
      </c>
      <c r="AH1448" s="4">
        <v>4.7147598440902003</v>
      </c>
      <c r="AI1448" s="4">
        <v>1.7419089999999999</v>
      </c>
      <c r="AJ1448" s="4">
        <v>1.7419089999999999</v>
      </c>
    </row>
    <row r="1449" spans="1:36" x14ac:dyDescent="0.3">
      <c r="A1449" s="1" t="s">
        <v>680</v>
      </c>
      <c r="B1449" s="2">
        <v>110366008</v>
      </c>
      <c r="C1449" s="3" t="s">
        <v>2935</v>
      </c>
      <c r="D1449" s="4">
        <v>3316.90807812</v>
      </c>
      <c r="E1449" s="3" t="s">
        <v>2945</v>
      </c>
      <c r="F1449" s="3" t="s">
        <v>3021</v>
      </c>
      <c r="G1449" s="3" t="s">
        <v>3027</v>
      </c>
      <c r="H1449" s="3" t="s">
        <v>3028</v>
      </c>
      <c r="I1449" s="3" t="s">
        <v>3183</v>
      </c>
      <c r="J1449" s="4">
        <v>2.004572</v>
      </c>
      <c r="K1449" s="4">
        <v>3.9792079999999999</v>
      </c>
      <c r="L1449" s="5">
        <v>-7.58324</v>
      </c>
      <c r="M1449" s="4">
        <v>2.7817150000000002</v>
      </c>
      <c r="N1449" s="4">
        <v>19.019672</v>
      </c>
      <c r="O1449" s="4">
        <v>20.433250999999998</v>
      </c>
      <c r="P1449" s="4">
        <v>3.0978319999999999</v>
      </c>
      <c r="Q1449" s="4">
        <v>10.9238</v>
      </c>
      <c r="R1449" s="4">
        <v>29.751847000000001</v>
      </c>
      <c r="S1449" s="3" t="s">
        <v>4423</v>
      </c>
      <c r="T1449" s="4">
        <v>58.01</v>
      </c>
      <c r="U1449" s="4">
        <v>3316.90807812</v>
      </c>
      <c r="V1449" s="10">
        <v>3955.5080779999998</v>
      </c>
      <c r="W1449" s="4">
        <v>1.10325805895535</v>
      </c>
      <c r="X1449" s="4">
        <v>64.8</v>
      </c>
      <c r="Y1449" s="4">
        <v>52.89</v>
      </c>
      <c r="Z1449" s="4">
        <v>19.019672</v>
      </c>
      <c r="AA1449" s="10">
        <v>13.267009719800001</v>
      </c>
      <c r="AB1449" s="10">
        <v>13.6167955344</v>
      </c>
      <c r="AC1449" s="4">
        <v>2.7381340000000001</v>
      </c>
      <c r="AD1449" s="4">
        <v>2.5953590429624001</v>
      </c>
      <c r="AE1449" s="4">
        <v>2.6487918557226</v>
      </c>
      <c r="AF1449" s="4">
        <v>10.9238</v>
      </c>
      <c r="AG1449" s="4">
        <v>9.4752671670146995</v>
      </c>
      <c r="AH1449" s="4">
        <v>9.9705194812790001</v>
      </c>
      <c r="AI1449" s="4">
        <v>3.0978319999999999</v>
      </c>
      <c r="AJ1449" s="4" t="s">
        <v>2924</v>
      </c>
    </row>
    <row r="1450" spans="1:36" x14ac:dyDescent="0.3">
      <c r="A1450" s="1" t="s">
        <v>983</v>
      </c>
      <c r="B1450" s="2">
        <v>100259</v>
      </c>
      <c r="C1450" s="3" t="s">
        <v>2919</v>
      </c>
      <c r="D1450" s="4">
        <v>3318.6460336499999</v>
      </c>
      <c r="E1450" s="3" t="s">
        <v>2930</v>
      </c>
      <c r="F1450" s="3" t="s">
        <v>2931</v>
      </c>
      <c r="G1450" s="3" t="s">
        <v>2931</v>
      </c>
      <c r="H1450" s="3" t="s">
        <v>2932</v>
      </c>
      <c r="I1450" s="3" t="s">
        <v>2933</v>
      </c>
      <c r="J1450" s="4">
        <v>13.517060000000001</v>
      </c>
      <c r="K1450" s="4">
        <v>13.81579</v>
      </c>
      <c r="L1450" s="4">
        <v>-5.9782609999999998</v>
      </c>
      <c r="M1450" s="4">
        <v>1.844584</v>
      </c>
      <c r="N1450" s="4">
        <v>14.828571428571401</v>
      </c>
      <c r="O1450" s="4">
        <v>15.087209</v>
      </c>
      <c r="P1450" s="4">
        <v>1.25326</v>
      </c>
      <c r="Q1450" s="4" t="s">
        <v>2934</v>
      </c>
      <c r="R1450" s="4" t="s">
        <v>2934</v>
      </c>
      <c r="S1450" s="3" t="s">
        <v>4725</v>
      </c>
      <c r="T1450" s="4">
        <v>25.95</v>
      </c>
      <c r="U1450" s="4">
        <v>3318.6460336499999</v>
      </c>
      <c r="V1450" s="10" t="s">
        <v>2934</v>
      </c>
      <c r="W1450" s="4">
        <v>4.0077071290944097</v>
      </c>
      <c r="X1450" s="4">
        <v>28.8</v>
      </c>
      <c r="Y1450" s="4">
        <v>19.48</v>
      </c>
      <c r="Z1450" s="4">
        <v>14.828571</v>
      </c>
      <c r="AA1450" s="10">
        <v>15.568754499600001</v>
      </c>
      <c r="AB1450" s="10">
        <v>14.207111768000001</v>
      </c>
      <c r="AC1450" s="4" t="s">
        <v>2934</v>
      </c>
      <c r="AD1450" s="4" t="s">
        <v>2934</v>
      </c>
      <c r="AE1450" s="4" t="s">
        <v>2934</v>
      </c>
      <c r="AF1450" s="4" t="s">
        <v>2934</v>
      </c>
      <c r="AG1450" s="4" t="s">
        <v>2934</v>
      </c>
      <c r="AH1450" s="4" t="s">
        <v>2934</v>
      </c>
      <c r="AI1450" s="4">
        <v>1.25326</v>
      </c>
      <c r="AJ1450" s="4">
        <v>2.008203</v>
      </c>
    </row>
    <row r="1451" spans="1:36" x14ac:dyDescent="0.3">
      <c r="A1451" s="1" t="s">
        <v>790</v>
      </c>
      <c r="B1451" s="2">
        <v>28172255</v>
      </c>
      <c r="C1451" s="3" t="s">
        <v>2935</v>
      </c>
      <c r="D1451" s="4">
        <v>3320.7091266699999</v>
      </c>
      <c r="E1451" s="3" t="s">
        <v>2945</v>
      </c>
      <c r="F1451" s="3" t="s">
        <v>2946</v>
      </c>
      <c r="G1451" s="3" t="s">
        <v>2947</v>
      </c>
      <c r="H1451" s="3" t="s">
        <v>2989</v>
      </c>
      <c r="I1451" s="3" t="s">
        <v>2949</v>
      </c>
      <c r="J1451" s="4">
        <v>-46.628602999999998</v>
      </c>
      <c r="K1451" s="4">
        <v>14.393939</v>
      </c>
      <c r="L1451" s="4">
        <v>-3.538084</v>
      </c>
      <c r="M1451" s="4">
        <v>-1.6533070000000001</v>
      </c>
      <c r="N1451" s="4">
        <v>51.931216999999997</v>
      </c>
      <c r="O1451" s="4">
        <v>22.383123999999999</v>
      </c>
      <c r="P1451" s="4">
        <v>2.9625720000000002</v>
      </c>
      <c r="Q1451" s="4">
        <v>23.098668</v>
      </c>
      <c r="R1451" s="4">
        <v>18.84102</v>
      </c>
      <c r="S1451" s="3" t="s">
        <v>4533</v>
      </c>
      <c r="T1451" s="4">
        <v>19.63</v>
      </c>
      <c r="U1451" s="4">
        <v>3320.7091266699999</v>
      </c>
      <c r="V1451" s="10">
        <v>3052.304126</v>
      </c>
      <c r="W1451" s="4">
        <v>0</v>
      </c>
      <c r="X1451" s="4">
        <v>43</v>
      </c>
      <c r="Y1451" s="4">
        <v>16.114999999999998</v>
      </c>
      <c r="Z1451" s="4">
        <v>51.931216999999997</v>
      </c>
      <c r="AA1451" s="10">
        <v>19.818273599099999</v>
      </c>
      <c r="AB1451" s="10">
        <v>21.2069487057</v>
      </c>
      <c r="AC1451" s="4">
        <v>4.7807360000000001</v>
      </c>
      <c r="AD1451" s="4">
        <v>4.2183239526897998</v>
      </c>
      <c r="AE1451" s="4">
        <v>4.6022468366964997</v>
      </c>
      <c r="AF1451" s="4">
        <v>23.098668</v>
      </c>
      <c r="AG1451" s="4">
        <v>12.820373988322499</v>
      </c>
      <c r="AH1451" s="4">
        <v>13.792733164905799</v>
      </c>
      <c r="AI1451" s="4">
        <v>2.9625720000000002</v>
      </c>
      <c r="AJ1451" s="4">
        <v>5.8422619999999998</v>
      </c>
    </row>
    <row r="1452" spans="1:36" x14ac:dyDescent="0.3">
      <c r="A1452" s="1" t="s">
        <v>1868</v>
      </c>
      <c r="B1452" s="2">
        <v>4810386</v>
      </c>
      <c r="C1452" s="3" t="s">
        <v>2919</v>
      </c>
      <c r="D1452" s="4">
        <v>3321.7840237999999</v>
      </c>
      <c r="E1452" s="3" t="s">
        <v>2920</v>
      </c>
      <c r="F1452" s="3" t="s">
        <v>2960</v>
      </c>
      <c r="G1452" s="3" t="s">
        <v>2961</v>
      </c>
      <c r="H1452" s="3" t="s">
        <v>2962</v>
      </c>
      <c r="I1452" s="3" t="s">
        <v>3263</v>
      </c>
      <c r="J1452" s="4">
        <v>105.626256</v>
      </c>
      <c r="K1452" s="4">
        <v>96.668801999999999</v>
      </c>
      <c r="L1452" s="4">
        <v>55.916708999999997</v>
      </c>
      <c r="M1452" s="4">
        <v>-0.32467499999999999</v>
      </c>
      <c r="N1452" s="4" t="s">
        <v>2924</v>
      </c>
      <c r="O1452" s="4" t="s">
        <v>2924</v>
      </c>
      <c r="P1452" s="4">
        <v>9.1998800000000003</v>
      </c>
      <c r="Q1452" s="4" t="s">
        <v>2924</v>
      </c>
      <c r="R1452" s="4" t="s">
        <v>2924</v>
      </c>
      <c r="S1452" s="3" t="s">
        <v>5608</v>
      </c>
      <c r="T1452" s="4">
        <v>30.7</v>
      </c>
      <c r="U1452" s="4">
        <v>3321.7840237999999</v>
      </c>
      <c r="V1452" s="10">
        <v>3037.5120230000002</v>
      </c>
      <c r="W1452" s="4">
        <v>0</v>
      </c>
      <c r="X1452" s="4">
        <v>34.130000000000003</v>
      </c>
      <c r="Y1452" s="5">
        <v>11.7</v>
      </c>
      <c r="Z1452" s="4" t="s">
        <v>2924</v>
      </c>
      <c r="AA1452" s="10" t="s">
        <v>2924</v>
      </c>
      <c r="AB1452" s="10" t="s">
        <v>2924</v>
      </c>
      <c r="AC1452" s="4">
        <v>5.2575940000000001</v>
      </c>
      <c r="AD1452" s="4">
        <v>4.8553022135935002</v>
      </c>
      <c r="AE1452" s="4">
        <v>5.0883741522069004</v>
      </c>
      <c r="AF1452" s="4" t="s">
        <v>2924</v>
      </c>
      <c r="AG1452" s="4" t="s">
        <v>2924</v>
      </c>
      <c r="AH1452" s="4" t="s">
        <v>2924</v>
      </c>
      <c r="AI1452" s="4">
        <v>9.1998800000000003</v>
      </c>
      <c r="AJ1452" s="4">
        <v>9.1998800000000003</v>
      </c>
    </row>
    <row r="1453" spans="1:36" x14ac:dyDescent="0.3">
      <c r="A1453" s="1" t="s">
        <v>2750</v>
      </c>
      <c r="B1453" s="2">
        <v>29443409</v>
      </c>
      <c r="C1453" s="3" t="s">
        <v>2935</v>
      </c>
      <c r="D1453" s="4">
        <v>3322.5483933999999</v>
      </c>
      <c r="E1453" s="3" t="s">
        <v>2925</v>
      </c>
      <c r="F1453" s="3" t="s">
        <v>2926</v>
      </c>
      <c r="G1453" s="3" t="s">
        <v>2927</v>
      </c>
      <c r="H1453" s="3" t="s">
        <v>2964</v>
      </c>
      <c r="I1453" s="3" t="s">
        <v>2965</v>
      </c>
      <c r="J1453" s="4">
        <v>59.231349000000002</v>
      </c>
      <c r="K1453" s="4">
        <v>62.288786999999999</v>
      </c>
      <c r="L1453" s="4">
        <v>11.239800000000001</v>
      </c>
      <c r="M1453" s="4">
        <v>-6.0053380000000001</v>
      </c>
      <c r="N1453" s="4">
        <v>21.638504999999999</v>
      </c>
      <c r="O1453" s="4">
        <v>20.858834999999999</v>
      </c>
      <c r="P1453" s="4">
        <v>7.7826890000000004</v>
      </c>
      <c r="Q1453" s="4">
        <v>5.9181049999999997</v>
      </c>
      <c r="R1453" s="4">
        <v>15.847537000000001</v>
      </c>
      <c r="S1453" s="3" t="s">
        <v>6488</v>
      </c>
      <c r="T1453" s="4">
        <v>42.26</v>
      </c>
      <c r="U1453" s="4">
        <v>3322.5483933999999</v>
      </c>
      <c r="V1453" s="10">
        <v>6283.548393</v>
      </c>
      <c r="W1453" s="4">
        <v>0</v>
      </c>
      <c r="X1453" s="4">
        <v>48.73</v>
      </c>
      <c r="Y1453" s="4">
        <v>15.12</v>
      </c>
      <c r="Z1453" s="4">
        <v>21.638504999999999</v>
      </c>
      <c r="AA1453" s="10">
        <v>16.560210039499999</v>
      </c>
      <c r="AB1453" s="10">
        <v>18.253440337200001</v>
      </c>
      <c r="AC1453" s="4">
        <v>1.0123329999999999</v>
      </c>
      <c r="AD1453" s="4">
        <v>0.99397634457340001</v>
      </c>
      <c r="AE1453" s="4">
        <v>1.0129372821889</v>
      </c>
      <c r="AF1453" s="4">
        <v>5.9181049999999997</v>
      </c>
      <c r="AG1453" s="4">
        <v>10.2124176142084</v>
      </c>
      <c r="AH1453" s="4">
        <v>10.9121206947144</v>
      </c>
      <c r="AI1453" s="4">
        <v>7.7826890000000004</v>
      </c>
      <c r="AJ1453" s="4" t="s">
        <v>2924</v>
      </c>
    </row>
    <row r="1454" spans="1:36" x14ac:dyDescent="0.3">
      <c r="A1454" s="1" t="s">
        <v>893</v>
      </c>
      <c r="B1454" s="2">
        <v>113645</v>
      </c>
      <c r="C1454" s="3" t="s">
        <v>2935</v>
      </c>
      <c r="D1454" s="4">
        <v>3324.6127182999999</v>
      </c>
      <c r="E1454" s="3" t="s">
        <v>2976</v>
      </c>
      <c r="F1454" s="3" t="s">
        <v>2977</v>
      </c>
      <c r="G1454" s="3" t="s">
        <v>3133</v>
      </c>
      <c r="H1454" s="3" t="s">
        <v>3423</v>
      </c>
      <c r="I1454" s="3" t="s">
        <v>2979</v>
      </c>
      <c r="J1454" s="4">
        <v>-9.3911250000000006</v>
      </c>
      <c r="K1454" s="4">
        <v>-9.5777549999999998</v>
      </c>
      <c r="L1454" s="4">
        <v>-4.1065969999999998</v>
      </c>
      <c r="M1454" s="4">
        <v>0.71117200000000003</v>
      </c>
      <c r="N1454" s="4">
        <v>19.004329004329001</v>
      </c>
      <c r="O1454" s="4">
        <v>8.7905490000000004</v>
      </c>
      <c r="P1454" s="4">
        <v>1.3831560000000001</v>
      </c>
      <c r="Q1454" s="4">
        <v>12.346272000000001</v>
      </c>
      <c r="R1454" s="4">
        <v>16.271373000000001</v>
      </c>
      <c r="S1454" s="3" t="s">
        <v>4636</v>
      </c>
      <c r="T1454" s="4">
        <v>43.9</v>
      </c>
      <c r="U1454" s="4">
        <v>3324.6127182999999</v>
      </c>
      <c r="V1454" s="10">
        <v>6363.2437179999997</v>
      </c>
      <c r="W1454" s="4">
        <v>7.7904328018223197</v>
      </c>
      <c r="X1454" s="4">
        <v>50.26</v>
      </c>
      <c r="Y1454" s="4">
        <v>39.655000000000001</v>
      </c>
      <c r="Z1454" s="4">
        <v>18.922414</v>
      </c>
      <c r="AA1454" s="10">
        <v>16.734647200000001</v>
      </c>
      <c r="AB1454" s="10">
        <v>17.721263497799999</v>
      </c>
      <c r="AC1454" s="4">
        <v>9.3341429999999992</v>
      </c>
      <c r="AD1454" s="4">
        <v>9.8897539328256006</v>
      </c>
      <c r="AE1454" s="4">
        <v>9.7324873984945999</v>
      </c>
      <c r="AF1454" s="4">
        <v>12.346272000000001</v>
      </c>
      <c r="AG1454" s="4">
        <v>11.737116583303701</v>
      </c>
      <c r="AH1454" s="4">
        <v>12.1403190806969</v>
      </c>
      <c r="AI1454" s="4">
        <v>1.3831560000000001</v>
      </c>
      <c r="AJ1454" s="4">
        <v>1.4024209999999999</v>
      </c>
    </row>
    <row r="1455" spans="1:36" x14ac:dyDescent="0.3">
      <c r="A1455" s="1" t="s">
        <v>1877</v>
      </c>
      <c r="B1455" s="2">
        <v>5721308</v>
      </c>
      <c r="C1455" s="3" t="s">
        <v>2935</v>
      </c>
      <c r="D1455" s="4">
        <v>3324.7953990400001</v>
      </c>
      <c r="E1455" s="3" t="s">
        <v>2930</v>
      </c>
      <c r="F1455" s="3" t="s">
        <v>2953</v>
      </c>
      <c r="G1455" s="3" t="s">
        <v>2954</v>
      </c>
      <c r="H1455" s="3" t="s">
        <v>2955</v>
      </c>
      <c r="I1455" s="3"/>
      <c r="J1455" s="4">
        <v>1.0909089999999999</v>
      </c>
      <c r="K1455" s="4">
        <v>-6.9456069999999999</v>
      </c>
      <c r="L1455" s="4">
        <v>-5.9221659999999998</v>
      </c>
      <c r="M1455" s="4">
        <v>-0.53667299999999996</v>
      </c>
      <c r="N1455" s="4">
        <v>69.5</v>
      </c>
      <c r="O1455" s="4" t="s">
        <v>2934</v>
      </c>
      <c r="P1455" s="4">
        <v>0.89605199999999996</v>
      </c>
      <c r="Q1455" s="4" t="s">
        <v>2934</v>
      </c>
      <c r="R1455" s="4" t="s">
        <v>2934</v>
      </c>
      <c r="S1455" s="3" t="s">
        <v>5617</v>
      </c>
      <c r="T1455" s="4">
        <v>11.12</v>
      </c>
      <c r="U1455" s="4">
        <v>3324.7953990400001</v>
      </c>
      <c r="V1455" s="10">
        <v>5763.6392189999997</v>
      </c>
      <c r="W1455" s="4">
        <v>7.8776978417266204</v>
      </c>
      <c r="X1455" s="5">
        <v>12.06</v>
      </c>
      <c r="Y1455" s="4">
        <v>10.53</v>
      </c>
      <c r="Z1455" s="4">
        <v>69.5</v>
      </c>
      <c r="AA1455" s="10" t="s">
        <v>2934</v>
      </c>
      <c r="AB1455" s="10" t="s">
        <v>2934</v>
      </c>
      <c r="AC1455" s="4">
        <v>21.298570999999999</v>
      </c>
      <c r="AD1455" s="4" t="s">
        <v>2934</v>
      </c>
      <c r="AE1455" s="4" t="s">
        <v>2934</v>
      </c>
      <c r="AF1455" s="4" t="s">
        <v>2934</v>
      </c>
      <c r="AG1455" s="4" t="s">
        <v>2934</v>
      </c>
      <c r="AH1455" s="4" t="s">
        <v>2934</v>
      </c>
      <c r="AI1455" s="4">
        <v>0.89605199999999996</v>
      </c>
      <c r="AJ1455" s="4">
        <v>0.89605199999999996</v>
      </c>
    </row>
    <row r="1456" spans="1:36" x14ac:dyDescent="0.3">
      <c r="A1456" s="1" t="s">
        <v>1207</v>
      </c>
      <c r="B1456" s="2">
        <v>27766644</v>
      </c>
      <c r="C1456" s="3" t="s">
        <v>2935</v>
      </c>
      <c r="D1456" s="4">
        <v>3326.1552064000002</v>
      </c>
      <c r="E1456" s="3" t="s">
        <v>2936</v>
      </c>
      <c r="F1456" s="3" t="s">
        <v>2937</v>
      </c>
      <c r="G1456" s="3" t="s">
        <v>2943</v>
      </c>
      <c r="H1456" s="3" t="s">
        <v>2943</v>
      </c>
      <c r="I1456" s="3" t="s">
        <v>3498</v>
      </c>
      <c r="J1456" s="4">
        <v>13.529412000000001</v>
      </c>
      <c r="K1456" s="4">
        <v>1.179554</v>
      </c>
      <c r="L1456" s="4">
        <v>-4.5735479999999997</v>
      </c>
      <c r="M1456" s="4">
        <v>0</v>
      </c>
      <c r="N1456" s="4">
        <v>35.906976999999998</v>
      </c>
      <c r="O1456" s="4">
        <v>15.241856</v>
      </c>
      <c r="P1456" s="4">
        <v>2.421961</v>
      </c>
      <c r="Q1456" s="4">
        <v>15.616821</v>
      </c>
      <c r="R1456" s="4">
        <v>17.45119</v>
      </c>
      <c r="S1456" s="3" t="s">
        <v>4949</v>
      </c>
      <c r="T1456" s="4">
        <v>15.44</v>
      </c>
      <c r="U1456" s="4">
        <v>3326.1552064000002</v>
      </c>
      <c r="V1456" s="10">
        <v>4096.3702059999996</v>
      </c>
      <c r="W1456" s="4">
        <v>0</v>
      </c>
      <c r="X1456" s="4">
        <v>16.87</v>
      </c>
      <c r="Y1456" s="4">
        <v>11.805</v>
      </c>
      <c r="Z1456" s="4">
        <v>35.906976999999998</v>
      </c>
      <c r="AA1456" s="10">
        <v>21.061246760300001</v>
      </c>
      <c r="AB1456" s="10">
        <v>24.480735690500001</v>
      </c>
      <c r="AC1456" s="4">
        <v>4.0841180000000001</v>
      </c>
      <c r="AD1456" s="4">
        <v>3.8018186067166999</v>
      </c>
      <c r="AE1456" s="4">
        <v>3.9955642379262</v>
      </c>
      <c r="AF1456" s="4">
        <v>15.616821</v>
      </c>
      <c r="AG1456" s="4">
        <v>14.5162212120375</v>
      </c>
      <c r="AH1456" s="4">
        <v>15.4970639047059</v>
      </c>
      <c r="AI1456" s="4">
        <v>2.421961</v>
      </c>
      <c r="AJ1456" s="4" t="s">
        <v>2924</v>
      </c>
    </row>
    <row r="1457" spans="1:36" x14ac:dyDescent="0.3">
      <c r="A1457" s="1" t="s">
        <v>2878</v>
      </c>
      <c r="B1457" s="2">
        <v>7177179</v>
      </c>
      <c r="C1457" s="3" t="s">
        <v>2935</v>
      </c>
      <c r="D1457" s="4">
        <v>3337.8814575000001</v>
      </c>
      <c r="E1457" s="3" t="s">
        <v>2925</v>
      </c>
      <c r="F1457" s="3" t="s">
        <v>2996</v>
      </c>
      <c r="G1457" s="3" t="s">
        <v>2997</v>
      </c>
      <c r="H1457" s="3" t="s">
        <v>2997</v>
      </c>
      <c r="I1457" s="3" t="s">
        <v>2998</v>
      </c>
      <c r="J1457" s="4">
        <v>-24.005407999999999</v>
      </c>
      <c r="K1457" s="4">
        <v>-3.2694200000000002</v>
      </c>
      <c r="L1457" s="4">
        <v>-2.4299529999999998</v>
      </c>
      <c r="M1457" s="4">
        <v>-0.15224599999999999</v>
      </c>
      <c r="N1457" s="4">
        <v>17.005185999999998</v>
      </c>
      <c r="O1457" s="4">
        <v>23.819613</v>
      </c>
      <c r="P1457" s="4">
        <v>4.3346549999999997</v>
      </c>
      <c r="Q1457" s="4">
        <v>9.7777689999999993</v>
      </c>
      <c r="R1457" s="4">
        <v>37.238864</v>
      </c>
      <c r="S1457" s="3" t="s">
        <v>6616</v>
      </c>
      <c r="T1457" s="4">
        <v>39.35</v>
      </c>
      <c r="U1457" s="4">
        <v>3337.8814575000001</v>
      </c>
      <c r="V1457" s="10">
        <v>3235.4614569999999</v>
      </c>
      <c r="W1457" s="4">
        <v>0</v>
      </c>
      <c r="X1457" s="4">
        <v>53</v>
      </c>
      <c r="Y1457" s="4">
        <v>33.409999999999997</v>
      </c>
      <c r="Z1457" s="4">
        <v>17.005185999999998</v>
      </c>
      <c r="AA1457" s="10">
        <v>13.9356163898</v>
      </c>
      <c r="AB1457" s="10">
        <v>14.7675287</v>
      </c>
      <c r="AC1457" s="4">
        <v>1.794362</v>
      </c>
      <c r="AD1457" s="4">
        <v>1.6742192198206001</v>
      </c>
      <c r="AE1457" s="4">
        <v>1.7625614709148001</v>
      </c>
      <c r="AF1457" s="4">
        <v>9.7777689999999993</v>
      </c>
      <c r="AG1457" s="4">
        <v>8.8266281633220007</v>
      </c>
      <c r="AH1457" s="4">
        <v>9.2080930212040997</v>
      </c>
      <c r="AI1457" s="4">
        <v>4.3346549999999997</v>
      </c>
      <c r="AJ1457" s="5">
        <v>5.968451</v>
      </c>
    </row>
    <row r="1458" spans="1:36" x14ac:dyDescent="0.3">
      <c r="A1458" s="1" t="s">
        <v>2555</v>
      </c>
      <c r="B1458" s="2">
        <v>4055686</v>
      </c>
      <c r="C1458" s="3" t="s">
        <v>2919</v>
      </c>
      <c r="D1458" s="4">
        <v>3363.4439025000001</v>
      </c>
      <c r="E1458" s="3" t="s">
        <v>2925</v>
      </c>
      <c r="F1458" s="3" t="s">
        <v>2980</v>
      </c>
      <c r="G1458" s="3" t="s">
        <v>2981</v>
      </c>
      <c r="H1458" s="3" t="s">
        <v>3163</v>
      </c>
      <c r="I1458" s="3" t="s">
        <v>3175</v>
      </c>
      <c r="J1458" s="4">
        <v>-15.297741</v>
      </c>
      <c r="K1458" s="4">
        <v>-7.2512650000000001</v>
      </c>
      <c r="L1458" s="4">
        <v>-10.955208000000001</v>
      </c>
      <c r="M1458" s="4">
        <v>-0.90090099999999995</v>
      </c>
      <c r="N1458" s="4">
        <v>17.553191000000002</v>
      </c>
      <c r="O1458" s="4">
        <v>12.035011000000001</v>
      </c>
      <c r="P1458" s="4">
        <v>12.890625</v>
      </c>
      <c r="Q1458" s="4">
        <v>13.536238000000001</v>
      </c>
      <c r="R1458" s="4">
        <v>21.804506</v>
      </c>
      <c r="S1458" s="3" t="s">
        <v>6293</v>
      </c>
      <c r="T1458" s="4">
        <v>16.5</v>
      </c>
      <c r="U1458" s="4">
        <v>3363.4439025000001</v>
      </c>
      <c r="V1458" s="10">
        <v>6979.2979020000002</v>
      </c>
      <c r="W1458" s="4">
        <v>6.0606060606060597</v>
      </c>
      <c r="X1458" s="4">
        <v>20.65</v>
      </c>
      <c r="Y1458" s="4">
        <v>15.615</v>
      </c>
      <c r="Z1458" s="4">
        <v>17.553191000000002</v>
      </c>
      <c r="AA1458" s="10">
        <v>15.9251037544</v>
      </c>
      <c r="AB1458" s="10">
        <v>16.536545766100001</v>
      </c>
      <c r="AC1458" s="4">
        <v>3.1539570000000001</v>
      </c>
      <c r="AD1458" s="4">
        <v>3.0808728831986998</v>
      </c>
      <c r="AE1458" s="4">
        <v>3.1245620872963999</v>
      </c>
      <c r="AF1458" s="4">
        <v>13.536238000000001</v>
      </c>
      <c r="AG1458" s="4">
        <v>12.630169710095799</v>
      </c>
      <c r="AH1458" s="4">
        <v>12.9414983427375</v>
      </c>
      <c r="AI1458" s="4">
        <v>12.890625</v>
      </c>
      <c r="AJ1458" s="4" t="s">
        <v>2924</v>
      </c>
    </row>
    <row r="1459" spans="1:36" x14ac:dyDescent="0.3">
      <c r="A1459" s="1" t="s">
        <v>1521</v>
      </c>
      <c r="B1459" s="2">
        <v>11196767</v>
      </c>
      <c r="C1459" s="3" t="s">
        <v>2935</v>
      </c>
      <c r="D1459" s="4">
        <v>3370.7385399300001</v>
      </c>
      <c r="E1459" s="3" t="s">
        <v>3093</v>
      </c>
      <c r="F1459" s="3" t="s">
        <v>3093</v>
      </c>
      <c r="G1459" s="3" t="s">
        <v>3094</v>
      </c>
      <c r="H1459" s="3" t="s">
        <v>3145</v>
      </c>
      <c r="I1459" s="3" t="s">
        <v>3334</v>
      </c>
      <c r="J1459" s="4">
        <v>68.892216000000005</v>
      </c>
      <c r="K1459" s="4">
        <v>25.606769</v>
      </c>
      <c r="L1459" s="4">
        <v>-3.8356629999999998</v>
      </c>
      <c r="M1459" s="4">
        <v>-2.3372579999999998</v>
      </c>
      <c r="N1459" s="4">
        <v>21.522320000000001</v>
      </c>
      <c r="O1459" s="4">
        <v>7.4754839999999998</v>
      </c>
      <c r="P1459" s="4" t="s">
        <v>2924</v>
      </c>
      <c r="Q1459" s="4">
        <v>14.430047999999999</v>
      </c>
      <c r="R1459" s="4">
        <v>37.086554999999997</v>
      </c>
      <c r="S1459" s="3" t="s">
        <v>5262</v>
      </c>
      <c r="T1459" s="4">
        <v>56.41</v>
      </c>
      <c r="U1459" s="4">
        <v>3370.7385399300001</v>
      </c>
      <c r="V1459" s="10">
        <v>11605.611539</v>
      </c>
      <c r="W1459" s="4">
        <v>5.5309342315192396</v>
      </c>
      <c r="X1459" s="4">
        <v>62.55</v>
      </c>
      <c r="Y1459" s="4">
        <v>31.73</v>
      </c>
      <c r="Z1459" s="4">
        <v>21.522320000000001</v>
      </c>
      <c r="AA1459" s="10">
        <v>29.5201214087</v>
      </c>
      <c r="AB1459" s="10">
        <v>35.715868583800003</v>
      </c>
      <c r="AC1459" s="4">
        <v>8.0255609999999997</v>
      </c>
      <c r="AD1459" s="4">
        <v>6.1301972282403998</v>
      </c>
      <c r="AE1459" s="4">
        <v>8.0115146694460009</v>
      </c>
      <c r="AF1459" s="4">
        <v>14.430047999999999</v>
      </c>
      <c r="AG1459" s="4">
        <v>10.368045357026601</v>
      </c>
      <c r="AH1459" s="4">
        <v>11.6660485534756</v>
      </c>
      <c r="AI1459" s="4" t="s">
        <v>2924</v>
      </c>
      <c r="AJ1459" s="4" t="s">
        <v>2924</v>
      </c>
    </row>
    <row r="1460" spans="1:36" x14ac:dyDescent="0.3">
      <c r="A1460" s="1" t="s">
        <v>225</v>
      </c>
      <c r="B1460" s="2">
        <v>6675401</v>
      </c>
      <c r="C1460" s="3" t="s">
        <v>2935</v>
      </c>
      <c r="D1460" s="4">
        <v>3371.6144618200001</v>
      </c>
      <c r="E1460" s="3" t="s">
        <v>3031</v>
      </c>
      <c r="F1460" s="3" t="s">
        <v>3031</v>
      </c>
      <c r="G1460" s="3" t="s">
        <v>3032</v>
      </c>
      <c r="H1460" s="3" t="s">
        <v>3068</v>
      </c>
      <c r="I1460" s="3" t="s">
        <v>2939</v>
      </c>
      <c r="J1460" s="4">
        <v>-15.110900000000001</v>
      </c>
      <c r="K1460" s="4">
        <v>-18.327057</v>
      </c>
      <c r="L1460" s="4">
        <v>-8.6068189999999998</v>
      </c>
      <c r="M1460" s="4">
        <v>-0.38970100000000002</v>
      </c>
      <c r="N1460" s="4">
        <v>18.118987000000001</v>
      </c>
      <c r="O1460" s="4">
        <v>12.798641</v>
      </c>
      <c r="P1460" s="4">
        <v>1.1728749999999999</v>
      </c>
      <c r="Q1460" s="4">
        <v>10.435895</v>
      </c>
      <c r="R1460" s="4">
        <v>10.135896000000001</v>
      </c>
      <c r="S1460" s="3" t="s">
        <v>3972</v>
      </c>
      <c r="T1460" s="4">
        <v>71.569999999999993</v>
      </c>
      <c r="U1460" s="4">
        <v>3371.6144618200001</v>
      </c>
      <c r="V1460" s="10">
        <v>4539.6144610000001</v>
      </c>
      <c r="W1460" s="4">
        <v>2.26351823389688</v>
      </c>
      <c r="X1460" s="5">
        <v>102.5</v>
      </c>
      <c r="Y1460" s="4">
        <v>70.672899999999998</v>
      </c>
      <c r="Z1460" s="4">
        <v>21.364179</v>
      </c>
      <c r="AA1460" s="10">
        <v>15.7793318752</v>
      </c>
      <c r="AB1460" s="10">
        <v>15.7793318752</v>
      </c>
      <c r="AC1460" s="4">
        <v>2.1484209999999999</v>
      </c>
      <c r="AD1460" s="4">
        <v>2.2888709967001</v>
      </c>
      <c r="AE1460" s="4">
        <v>2.2888709967001</v>
      </c>
      <c r="AF1460" s="4">
        <v>10.435895</v>
      </c>
      <c r="AG1460" s="4">
        <v>10.037997402900899</v>
      </c>
      <c r="AH1460" s="4">
        <v>10.037997402900899</v>
      </c>
      <c r="AI1460" s="4">
        <v>1.1728749999999999</v>
      </c>
      <c r="AJ1460" s="4">
        <v>4.6079059999999998</v>
      </c>
    </row>
    <row r="1461" spans="1:36" x14ac:dyDescent="0.3">
      <c r="A1461" s="1" t="s">
        <v>986</v>
      </c>
      <c r="B1461" s="2">
        <v>1019278</v>
      </c>
      <c r="C1461" s="3" t="s">
        <v>2919</v>
      </c>
      <c r="D1461" s="4">
        <v>3385.7222625700001</v>
      </c>
      <c r="E1461" s="3" t="s">
        <v>2930</v>
      </c>
      <c r="F1461" s="3" t="s">
        <v>2931</v>
      </c>
      <c r="G1461" s="3" t="s">
        <v>2931</v>
      </c>
      <c r="H1461" s="3" t="s">
        <v>2932</v>
      </c>
      <c r="I1461" s="3" t="s">
        <v>2933</v>
      </c>
      <c r="J1461" s="4">
        <v>5.3333329999999997</v>
      </c>
      <c r="K1461" s="4">
        <v>6.6513010000000001</v>
      </c>
      <c r="L1461" s="4">
        <v>-8.3734090000000005</v>
      </c>
      <c r="M1461" s="4">
        <v>-0.76593100000000003</v>
      </c>
      <c r="N1461" s="4">
        <v>14.206140350877201</v>
      </c>
      <c r="O1461" s="4">
        <v>10.987109999999999</v>
      </c>
      <c r="P1461" s="4">
        <v>1.005932</v>
      </c>
      <c r="Q1461" s="4" t="s">
        <v>2934</v>
      </c>
      <c r="R1461" s="4" t="s">
        <v>2934</v>
      </c>
      <c r="S1461" s="3" t="s">
        <v>4728</v>
      </c>
      <c r="T1461" s="4">
        <v>32.39</v>
      </c>
      <c r="U1461" s="4">
        <v>3385.7222625700001</v>
      </c>
      <c r="V1461" s="10" t="s">
        <v>2934</v>
      </c>
      <c r="W1461" s="4">
        <v>5.8042605742513098</v>
      </c>
      <c r="X1461" s="4">
        <v>36.770000000000003</v>
      </c>
      <c r="Y1461" s="4">
        <v>24.16</v>
      </c>
      <c r="Z1461" s="4">
        <v>14.20614</v>
      </c>
      <c r="AA1461" s="10">
        <v>13.717601219700001</v>
      </c>
      <c r="AB1461" s="10">
        <v>14.223795324799999</v>
      </c>
      <c r="AC1461" s="4" t="s">
        <v>2934</v>
      </c>
      <c r="AD1461" s="4" t="s">
        <v>2934</v>
      </c>
      <c r="AE1461" s="4" t="s">
        <v>2934</v>
      </c>
      <c r="AF1461" s="4" t="s">
        <v>2934</v>
      </c>
      <c r="AG1461" s="4" t="s">
        <v>2934</v>
      </c>
      <c r="AH1461" s="4" t="s">
        <v>2934</v>
      </c>
      <c r="AI1461" s="4">
        <v>1.005932</v>
      </c>
      <c r="AJ1461" s="4">
        <v>1.5428219999999999</v>
      </c>
    </row>
    <row r="1462" spans="1:36" x14ac:dyDescent="0.3">
      <c r="A1462" s="1" t="s">
        <v>2591</v>
      </c>
      <c r="B1462" s="2">
        <v>4347328</v>
      </c>
      <c r="C1462" s="3" t="s">
        <v>2935</v>
      </c>
      <c r="D1462" s="4">
        <v>3387.9601720000001</v>
      </c>
      <c r="E1462" s="3" t="s">
        <v>2925</v>
      </c>
      <c r="F1462" s="3" t="s">
        <v>2996</v>
      </c>
      <c r="G1462" s="3" t="s">
        <v>3230</v>
      </c>
      <c r="H1462" s="3" t="s">
        <v>3231</v>
      </c>
      <c r="I1462" s="3" t="s">
        <v>3232</v>
      </c>
      <c r="J1462" s="4">
        <v>2.259887</v>
      </c>
      <c r="K1462" s="4">
        <v>-19.573428</v>
      </c>
      <c r="L1462" s="4">
        <v>-17.010546000000001</v>
      </c>
      <c r="M1462" s="4">
        <v>-2.2414260000000001</v>
      </c>
      <c r="N1462" s="4">
        <v>7.4963759999999997</v>
      </c>
      <c r="O1462" s="4">
        <v>9.0004969999999993</v>
      </c>
      <c r="P1462" s="4">
        <v>1.0424770000000001</v>
      </c>
      <c r="Q1462" s="4">
        <v>6.036314</v>
      </c>
      <c r="R1462" s="4">
        <v>14.077321</v>
      </c>
      <c r="S1462" s="3" t="s">
        <v>6329</v>
      </c>
      <c r="T1462" s="4">
        <v>36.200000000000003</v>
      </c>
      <c r="U1462" s="4">
        <v>3387.9601720000001</v>
      </c>
      <c r="V1462" s="10">
        <v>3787.0931719999999</v>
      </c>
      <c r="W1462" s="4">
        <v>0</v>
      </c>
      <c r="X1462" s="4">
        <v>47.78</v>
      </c>
      <c r="Y1462" s="4">
        <v>33.244999999999997</v>
      </c>
      <c r="Z1462" s="4">
        <v>7.4963759999999997</v>
      </c>
      <c r="AA1462" s="10">
        <v>7.9103205646000001</v>
      </c>
      <c r="AB1462" s="10">
        <v>7.6141758284999996</v>
      </c>
      <c r="AC1462" s="4">
        <v>0.84182000000000001</v>
      </c>
      <c r="AD1462" s="4">
        <v>0.85315388091099997</v>
      </c>
      <c r="AE1462" s="4">
        <v>0.85478747576430003</v>
      </c>
      <c r="AF1462" s="4">
        <v>6.036314</v>
      </c>
      <c r="AG1462" s="4">
        <v>5.1828290296975998</v>
      </c>
      <c r="AH1462" s="4">
        <v>4.6829394979597003</v>
      </c>
      <c r="AI1462" s="4">
        <v>1.0424770000000001</v>
      </c>
      <c r="AJ1462" s="4">
        <v>1.0952440000000001</v>
      </c>
    </row>
    <row r="1463" spans="1:36" x14ac:dyDescent="0.3">
      <c r="A1463" s="1" t="s">
        <v>43</v>
      </c>
      <c r="B1463" s="2">
        <v>4183694</v>
      </c>
      <c r="C1463" s="3" t="s">
        <v>2935</v>
      </c>
      <c r="D1463" s="4">
        <v>3406.7897229599998</v>
      </c>
      <c r="E1463" s="3" t="s">
        <v>2925</v>
      </c>
      <c r="F1463" s="3" t="s">
        <v>2980</v>
      </c>
      <c r="G1463" s="3" t="s">
        <v>3016</v>
      </c>
      <c r="H1463" s="3" t="s">
        <v>3019</v>
      </c>
      <c r="I1463" s="3" t="s">
        <v>3020</v>
      </c>
      <c r="J1463" s="4">
        <v>54.147582999999997</v>
      </c>
      <c r="K1463" s="4">
        <v>20.805637000000001</v>
      </c>
      <c r="L1463" s="4">
        <v>0.13223099999999999</v>
      </c>
      <c r="M1463" s="4">
        <v>4.1131989999999998</v>
      </c>
      <c r="N1463" s="4">
        <v>20.865672</v>
      </c>
      <c r="O1463" s="4">
        <v>14.504389</v>
      </c>
      <c r="P1463" s="4">
        <v>2.4657420000000001</v>
      </c>
      <c r="Q1463" s="4">
        <v>10.092644</v>
      </c>
      <c r="R1463" s="4">
        <v>14.368969999999999</v>
      </c>
      <c r="S1463" s="3" t="s">
        <v>3790</v>
      </c>
      <c r="T1463" s="4">
        <v>90.87</v>
      </c>
      <c r="U1463" s="4">
        <v>3406.7897229599998</v>
      </c>
      <c r="V1463" s="10">
        <v>3985.3327220000001</v>
      </c>
      <c r="W1463" s="4">
        <v>0</v>
      </c>
      <c r="X1463" s="4">
        <v>92.93</v>
      </c>
      <c r="Y1463" s="4">
        <v>43.774999999999999</v>
      </c>
      <c r="Z1463" s="4">
        <v>20.832187000000001</v>
      </c>
      <c r="AA1463" s="10">
        <v>15.028031819000001</v>
      </c>
      <c r="AB1463" s="10">
        <v>15.427843803</v>
      </c>
      <c r="AC1463" s="4">
        <v>2.440188</v>
      </c>
      <c r="AD1463" s="4">
        <v>2.2802721897019</v>
      </c>
      <c r="AE1463" s="4">
        <v>2.3183569730253999</v>
      </c>
      <c r="AF1463" s="4">
        <v>10.092644</v>
      </c>
      <c r="AG1463" s="4">
        <v>9.5801267355769006</v>
      </c>
      <c r="AH1463" s="4">
        <v>9.6660992529710992</v>
      </c>
      <c r="AI1463" s="4">
        <v>2.4657420000000001</v>
      </c>
      <c r="AJ1463" s="4" t="s">
        <v>2924</v>
      </c>
    </row>
    <row r="1464" spans="1:36" x14ac:dyDescent="0.3">
      <c r="A1464" s="1" t="s">
        <v>1956</v>
      </c>
      <c r="B1464" s="2">
        <v>4420334</v>
      </c>
      <c r="C1464" s="3" t="s">
        <v>2935</v>
      </c>
      <c r="D1464" s="4">
        <v>3407.9654346000002</v>
      </c>
      <c r="E1464" s="3" t="s">
        <v>2930</v>
      </c>
      <c r="F1464" s="3" t="s">
        <v>2957</v>
      </c>
      <c r="G1464" s="3" t="s">
        <v>2957</v>
      </c>
      <c r="H1464" s="3" t="s">
        <v>3042</v>
      </c>
      <c r="I1464" s="3" t="s">
        <v>3088</v>
      </c>
      <c r="J1464" s="4">
        <v>50.819671999999997</v>
      </c>
      <c r="K1464" s="4">
        <v>-34.254407</v>
      </c>
      <c r="L1464" s="4">
        <v>-18.003564999999998</v>
      </c>
      <c r="M1464" s="4">
        <v>-2.0581969999999998</v>
      </c>
      <c r="N1464" s="4" t="s">
        <v>2924</v>
      </c>
      <c r="O1464" s="4">
        <v>4.3505604940609501</v>
      </c>
      <c r="P1464" s="4">
        <v>2.9305590000000001</v>
      </c>
      <c r="Q1464" s="4">
        <v>43.886892000000003</v>
      </c>
      <c r="R1464" s="4">
        <v>1.767102</v>
      </c>
      <c r="S1464" s="3" t="s">
        <v>5696</v>
      </c>
      <c r="T1464" s="4">
        <v>13.8</v>
      </c>
      <c r="U1464" s="4">
        <v>3407.9654346000002</v>
      </c>
      <c r="V1464" s="10">
        <v>2567.2954340000001</v>
      </c>
      <c r="W1464" s="4">
        <v>0</v>
      </c>
      <c r="X1464" s="4">
        <v>23.79</v>
      </c>
      <c r="Y1464" s="5">
        <v>8.4350000000000005</v>
      </c>
      <c r="Z1464" s="4">
        <v>112.195122</v>
      </c>
      <c r="AA1464" s="10">
        <v>29.187817258799999</v>
      </c>
      <c r="AB1464" s="10">
        <v>150.78671328670001</v>
      </c>
      <c r="AC1464" s="4">
        <v>0.31250499999999998</v>
      </c>
      <c r="AD1464" s="4">
        <v>0.23094658158199999</v>
      </c>
      <c r="AE1464" s="4">
        <v>0.27732260786899998</v>
      </c>
      <c r="AF1464" s="4">
        <v>43.886892000000003</v>
      </c>
      <c r="AG1464" s="4">
        <v>6.9511464931075002</v>
      </c>
      <c r="AH1464" s="4">
        <v>12.804670368803899</v>
      </c>
      <c r="AI1464" s="4">
        <v>2.9305590000000001</v>
      </c>
      <c r="AJ1464" s="4">
        <v>2.9305590000000001</v>
      </c>
    </row>
    <row r="1465" spans="1:36" x14ac:dyDescent="0.3">
      <c r="A1465" s="1" t="s">
        <v>2492</v>
      </c>
      <c r="B1465" s="2">
        <v>4915118</v>
      </c>
      <c r="C1465" s="3" t="s">
        <v>2935</v>
      </c>
      <c r="D1465" s="4">
        <v>3408.68203068</v>
      </c>
      <c r="E1465" s="3" t="s">
        <v>3006</v>
      </c>
      <c r="F1465" s="3" t="s">
        <v>3007</v>
      </c>
      <c r="G1465" s="3" t="s">
        <v>3283</v>
      </c>
      <c r="H1465" s="3" t="s">
        <v>3586</v>
      </c>
      <c r="I1465" s="3" t="s">
        <v>3587</v>
      </c>
      <c r="J1465" s="4">
        <v>-12.870742999999999</v>
      </c>
      <c r="K1465" s="4">
        <v>6.2116400000000001</v>
      </c>
      <c r="L1465" s="4">
        <v>-4.007269</v>
      </c>
      <c r="M1465" s="4">
        <v>-0.54827099999999995</v>
      </c>
      <c r="N1465" s="4">
        <v>44.908276999999998</v>
      </c>
      <c r="O1465" s="4">
        <v>20.916226999999999</v>
      </c>
      <c r="P1465" s="4">
        <v>3.376922</v>
      </c>
      <c r="Q1465" s="4">
        <v>12.501224000000001</v>
      </c>
      <c r="R1465" s="4">
        <v>23.110737</v>
      </c>
      <c r="S1465" s="3" t="s">
        <v>6230</v>
      </c>
      <c r="T1465" s="5">
        <v>301.11</v>
      </c>
      <c r="U1465" s="4">
        <v>3408.68203068</v>
      </c>
      <c r="V1465" s="10">
        <v>3191.2750299999998</v>
      </c>
      <c r="W1465" s="4">
        <v>0</v>
      </c>
      <c r="X1465" s="4">
        <v>371.65</v>
      </c>
      <c r="Y1465" s="5">
        <v>254.4</v>
      </c>
      <c r="Z1465" s="4">
        <v>44.908276999999998</v>
      </c>
      <c r="AA1465" s="10">
        <v>27.059986519799999</v>
      </c>
      <c r="AB1465" s="10">
        <v>33.276345845800002</v>
      </c>
      <c r="AC1465" s="4">
        <v>1.5921749999999999</v>
      </c>
      <c r="AD1465" s="4">
        <v>1.5592247827265</v>
      </c>
      <c r="AE1465" s="4">
        <v>1.5929048230598</v>
      </c>
      <c r="AF1465" s="4">
        <v>12.501224000000001</v>
      </c>
      <c r="AG1465" s="4">
        <v>11.7789651570516</v>
      </c>
      <c r="AH1465" s="4">
        <v>13.214171584253</v>
      </c>
      <c r="AI1465" s="4">
        <v>3.376922</v>
      </c>
      <c r="AJ1465" s="4">
        <v>3.870806</v>
      </c>
    </row>
    <row r="1466" spans="1:36" x14ac:dyDescent="0.3">
      <c r="A1466" s="1" t="s">
        <v>690</v>
      </c>
      <c r="B1466" s="2">
        <v>4972921</v>
      </c>
      <c r="C1466" s="3" t="s">
        <v>2940</v>
      </c>
      <c r="D1466" s="4">
        <v>3415.84622958</v>
      </c>
      <c r="E1466" s="3" t="s">
        <v>2920</v>
      </c>
      <c r="F1466" s="3" t="s">
        <v>2921</v>
      </c>
      <c r="G1466" s="3" t="s">
        <v>2941</v>
      </c>
      <c r="H1466" s="3" t="s">
        <v>2941</v>
      </c>
      <c r="I1466" s="3" t="s">
        <v>2942</v>
      </c>
      <c r="J1466" s="4">
        <v>-36.070287999999998</v>
      </c>
      <c r="K1466" s="4">
        <v>-15.426881</v>
      </c>
      <c r="L1466" s="4">
        <v>-21.282454999999999</v>
      </c>
      <c r="M1466" s="4">
        <v>-1.7190570000000001</v>
      </c>
      <c r="N1466" s="4" t="s">
        <v>2924</v>
      </c>
      <c r="O1466" s="4" t="s">
        <v>2924</v>
      </c>
      <c r="P1466" s="4">
        <v>1.760669</v>
      </c>
      <c r="Q1466" s="4" t="s">
        <v>2924</v>
      </c>
      <c r="R1466" s="4" t="s">
        <v>2924</v>
      </c>
      <c r="S1466" s="3" t="s">
        <v>4433</v>
      </c>
      <c r="T1466" s="4">
        <v>40.020000000000003</v>
      </c>
      <c r="U1466" s="4">
        <v>3415.84622958</v>
      </c>
      <c r="V1466" s="10">
        <v>1707.7462290000001</v>
      </c>
      <c r="W1466" s="4">
        <v>0</v>
      </c>
      <c r="X1466" s="4">
        <v>91.1</v>
      </c>
      <c r="Y1466" s="4">
        <v>39.409999999999997</v>
      </c>
      <c r="Z1466" s="4" t="s">
        <v>2924</v>
      </c>
      <c r="AA1466" s="10" t="s">
        <v>2924</v>
      </c>
      <c r="AB1466" s="10" t="s">
        <v>2924</v>
      </c>
      <c r="AC1466" s="4">
        <v>8.4196349999999995</v>
      </c>
      <c r="AD1466" s="4">
        <v>29.0715342449896</v>
      </c>
      <c r="AE1466" s="4">
        <v>117.89772778422891</v>
      </c>
      <c r="AF1466" s="4" t="s">
        <v>2924</v>
      </c>
      <c r="AG1466" s="4" t="s">
        <v>2924</v>
      </c>
      <c r="AH1466" s="4" t="s">
        <v>2924</v>
      </c>
      <c r="AI1466" s="4">
        <v>1.760669</v>
      </c>
      <c r="AJ1466" s="4">
        <v>1.760669</v>
      </c>
    </row>
    <row r="1467" spans="1:36" x14ac:dyDescent="0.3">
      <c r="A1467" s="1" t="s">
        <v>2198</v>
      </c>
      <c r="B1467" s="2">
        <v>5302933</v>
      </c>
      <c r="C1467" s="3" t="s">
        <v>2940</v>
      </c>
      <c r="D1467" s="4">
        <v>3416.39846571</v>
      </c>
      <c r="E1467" s="3" t="s">
        <v>2920</v>
      </c>
      <c r="F1467" s="3" t="s">
        <v>2921</v>
      </c>
      <c r="G1467" s="3" t="s">
        <v>2941</v>
      </c>
      <c r="H1467" s="3" t="s">
        <v>2941</v>
      </c>
      <c r="I1467" s="3" t="s">
        <v>2942</v>
      </c>
      <c r="J1467" s="4">
        <v>20.926691000000002</v>
      </c>
      <c r="K1467" s="4">
        <v>8.2570589999999999</v>
      </c>
      <c r="L1467" s="4">
        <v>-10.698795</v>
      </c>
      <c r="M1467" s="4">
        <v>-0.94440500000000005</v>
      </c>
      <c r="N1467" s="4" t="s">
        <v>2924</v>
      </c>
      <c r="O1467" s="4" t="s">
        <v>2924</v>
      </c>
      <c r="P1467" s="4" t="s">
        <v>2924</v>
      </c>
      <c r="Q1467" s="4" t="s">
        <v>2924</v>
      </c>
      <c r="R1467" s="4" t="s">
        <v>2924</v>
      </c>
      <c r="S1467" s="3" t="s">
        <v>5937</v>
      </c>
      <c r="T1467" s="4">
        <v>55.59</v>
      </c>
      <c r="U1467" s="4">
        <v>3416.39846571</v>
      </c>
      <c r="V1467" s="10">
        <v>3372.7604649999998</v>
      </c>
      <c r="W1467" s="4">
        <v>0</v>
      </c>
      <c r="X1467" s="4">
        <v>68.58</v>
      </c>
      <c r="Y1467" s="4">
        <v>35.17</v>
      </c>
      <c r="Z1467" s="4" t="s">
        <v>2924</v>
      </c>
      <c r="AA1467" s="10" t="s">
        <v>2924</v>
      </c>
      <c r="AB1467" s="10" t="s">
        <v>2924</v>
      </c>
      <c r="AC1467" s="4">
        <v>29.972100000000001</v>
      </c>
      <c r="AD1467" s="4">
        <v>20.704674782149599</v>
      </c>
      <c r="AE1467" s="4">
        <v>27.129996460703801</v>
      </c>
      <c r="AF1467" s="4" t="s">
        <v>2924</v>
      </c>
      <c r="AG1467" s="4" t="s">
        <v>2924</v>
      </c>
      <c r="AH1467" s="4" t="s">
        <v>2924</v>
      </c>
      <c r="AI1467" s="4" t="s">
        <v>2924</v>
      </c>
      <c r="AJ1467" s="4" t="s">
        <v>2924</v>
      </c>
    </row>
    <row r="1468" spans="1:36" x14ac:dyDescent="0.3">
      <c r="A1468" s="1" t="s">
        <v>511</v>
      </c>
      <c r="B1468" s="2">
        <v>100173</v>
      </c>
      <c r="C1468" s="3" t="s">
        <v>2919</v>
      </c>
      <c r="D1468" s="4">
        <v>3420.3822812799999</v>
      </c>
      <c r="E1468" s="3" t="s">
        <v>2930</v>
      </c>
      <c r="F1468" s="3" t="s">
        <v>2931</v>
      </c>
      <c r="G1468" s="3" t="s">
        <v>2931</v>
      </c>
      <c r="H1468" s="3" t="s">
        <v>2932</v>
      </c>
      <c r="I1468" s="3" t="s">
        <v>2933</v>
      </c>
      <c r="J1468" s="4">
        <v>7.7855059999999998</v>
      </c>
      <c r="K1468" s="4">
        <v>12.849425</v>
      </c>
      <c r="L1468" s="4">
        <v>-8.1628749999999997</v>
      </c>
      <c r="M1468" s="4">
        <v>1.158139</v>
      </c>
      <c r="N1468" s="4">
        <v>12.1007556675063</v>
      </c>
      <c r="O1468" s="4">
        <v>11.457191</v>
      </c>
      <c r="P1468" s="5">
        <v>1.2111430000000001</v>
      </c>
      <c r="Q1468" s="4" t="s">
        <v>2934</v>
      </c>
      <c r="R1468" s="4" t="s">
        <v>2934</v>
      </c>
      <c r="S1468" s="3" t="s">
        <v>4254</v>
      </c>
      <c r="T1468" s="4">
        <v>48.04</v>
      </c>
      <c r="U1468" s="4">
        <v>3420.3822812799999</v>
      </c>
      <c r="V1468" s="10" t="s">
        <v>2934</v>
      </c>
      <c r="W1468" s="4">
        <v>2.83097418817652</v>
      </c>
      <c r="X1468" s="4">
        <v>55.29</v>
      </c>
      <c r="Y1468" s="4">
        <v>33.880000000000003</v>
      </c>
      <c r="Z1468" s="4">
        <v>12.12825</v>
      </c>
      <c r="AA1468" s="10">
        <v>11.615087040600001</v>
      </c>
      <c r="AB1468" s="10">
        <v>11.9324391455</v>
      </c>
      <c r="AC1468" s="4" t="s">
        <v>2934</v>
      </c>
      <c r="AD1468" s="4" t="s">
        <v>2934</v>
      </c>
      <c r="AE1468" s="4" t="s">
        <v>2934</v>
      </c>
      <c r="AF1468" s="4" t="s">
        <v>2934</v>
      </c>
      <c r="AG1468" s="4" t="s">
        <v>2934</v>
      </c>
      <c r="AH1468" s="4" t="s">
        <v>2934</v>
      </c>
      <c r="AI1468" s="5">
        <v>1.2111430000000001</v>
      </c>
      <c r="AJ1468" s="4">
        <v>1.398585</v>
      </c>
    </row>
    <row r="1469" spans="1:36" x14ac:dyDescent="0.3">
      <c r="A1469" s="1" t="s">
        <v>1998</v>
      </c>
      <c r="B1469" s="2">
        <v>5010480</v>
      </c>
      <c r="C1469" s="3" t="s">
        <v>2919</v>
      </c>
      <c r="D1469" s="4">
        <v>3426.0936401899999</v>
      </c>
      <c r="E1469" s="3" t="s">
        <v>2936</v>
      </c>
      <c r="F1469" s="3" t="s">
        <v>2966</v>
      </c>
      <c r="G1469" s="3" t="s">
        <v>3082</v>
      </c>
      <c r="H1469" s="3" t="s">
        <v>3083</v>
      </c>
      <c r="I1469" s="3" t="s">
        <v>2949</v>
      </c>
      <c r="J1469" s="4">
        <v>-11.67207</v>
      </c>
      <c r="K1469" s="4">
        <v>35.826211000000001</v>
      </c>
      <c r="L1469" s="4">
        <v>5.1847770000000004</v>
      </c>
      <c r="M1469" s="4">
        <v>5.2465999999999999E-2</v>
      </c>
      <c r="N1469" s="4" t="s">
        <v>2924</v>
      </c>
      <c r="O1469" s="4">
        <v>75.976095999999998</v>
      </c>
      <c r="P1469" s="4">
        <v>2.6238299999999999</v>
      </c>
      <c r="Q1469" s="4">
        <v>54.577330000000003</v>
      </c>
      <c r="R1469" s="4">
        <v>21.563372000000001</v>
      </c>
      <c r="S1469" s="3" t="s">
        <v>5737</v>
      </c>
      <c r="T1469" s="4">
        <v>19.07</v>
      </c>
      <c r="U1469" s="4">
        <v>3426.0936401899999</v>
      </c>
      <c r="V1469" s="10">
        <v>3341.1286399999999</v>
      </c>
      <c r="W1469" s="4">
        <v>0</v>
      </c>
      <c r="X1469" s="4">
        <v>21.91</v>
      </c>
      <c r="Y1469" s="4">
        <v>10.92</v>
      </c>
      <c r="Z1469" s="4" t="s">
        <v>2924</v>
      </c>
      <c r="AA1469" s="10">
        <v>33.491394450199998</v>
      </c>
      <c r="AB1469" s="10">
        <v>33.922726625800003</v>
      </c>
      <c r="AC1469" s="4">
        <v>4.9218500000000001</v>
      </c>
      <c r="AD1469" s="4">
        <v>4.4746405593071996</v>
      </c>
      <c r="AE1469" s="4">
        <v>4.5729582469401002</v>
      </c>
      <c r="AF1469" s="4">
        <v>54.577330000000003</v>
      </c>
      <c r="AG1469" s="4">
        <v>13.319218561515999</v>
      </c>
      <c r="AH1469" s="4">
        <v>13.6011733440456</v>
      </c>
      <c r="AI1469" s="4">
        <v>2.6238299999999999</v>
      </c>
      <c r="AJ1469" s="4">
        <v>10.835227</v>
      </c>
    </row>
    <row r="1470" spans="1:36" x14ac:dyDescent="0.3">
      <c r="A1470" s="1" t="s">
        <v>1167</v>
      </c>
      <c r="B1470" s="2">
        <v>4987594</v>
      </c>
      <c r="C1470" s="3" t="s">
        <v>2935</v>
      </c>
      <c r="D1470" s="4">
        <v>3434.7180466499999</v>
      </c>
      <c r="E1470" s="3" t="s">
        <v>2936</v>
      </c>
      <c r="F1470" s="3" t="s">
        <v>2937</v>
      </c>
      <c r="G1470" s="3" t="s">
        <v>2943</v>
      </c>
      <c r="H1470" s="3" t="s">
        <v>2943</v>
      </c>
      <c r="I1470" s="3" t="s">
        <v>3488</v>
      </c>
      <c r="J1470" s="4">
        <v>17.883510999999999</v>
      </c>
      <c r="K1470" s="4">
        <v>3.411054</v>
      </c>
      <c r="L1470" s="4">
        <v>-13.962400000000001</v>
      </c>
      <c r="M1470" s="4">
        <v>-1.359143</v>
      </c>
      <c r="N1470" s="4">
        <v>16.985816</v>
      </c>
      <c r="O1470" s="4">
        <v>11.067468</v>
      </c>
      <c r="P1470" s="4">
        <v>15.428387000000001</v>
      </c>
      <c r="Q1470" s="4">
        <v>8.9372830000000008</v>
      </c>
      <c r="R1470" s="4">
        <v>14.530929</v>
      </c>
      <c r="S1470" s="3" t="s">
        <v>4909</v>
      </c>
      <c r="T1470" s="4">
        <v>71.849999999999994</v>
      </c>
      <c r="U1470" s="4">
        <v>3434.7180466499999</v>
      </c>
      <c r="V1470" s="10">
        <v>5026.7660459999997</v>
      </c>
      <c r="W1470" s="4">
        <v>1.00208768267223</v>
      </c>
      <c r="X1470" s="4">
        <v>86.73</v>
      </c>
      <c r="Y1470" s="4">
        <v>55.01</v>
      </c>
      <c r="Z1470" s="4">
        <v>16.985816</v>
      </c>
      <c r="AA1470" s="10">
        <v>12.983375496900001</v>
      </c>
      <c r="AB1470" s="10">
        <v>12.983375496900001</v>
      </c>
      <c r="AC1470" s="4">
        <v>1.916039</v>
      </c>
      <c r="AD1470" s="4">
        <v>1.9160825955036001</v>
      </c>
      <c r="AE1470" s="4">
        <v>1.9160825955036001</v>
      </c>
      <c r="AF1470" s="4">
        <v>8.9372830000000008</v>
      </c>
      <c r="AG1470" s="4">
        <v>9.4634838725466999</v>
      </c>
      <c r="AH1470" s="4">
        <v>9.4634838725466999</v>
      </c>
      <c r="AI1470" s="4">
        <v>15.428387000000001</v>
      </c>
      <c r="AJ1470" s="4" t="s">
        <v>2924</v>
      </c>
    </row>
    <row r="1471" spans="1:36" x14ac:dyDescent="0.3">
      <c r="A1471" s="1" t="s">
        <v>1714</v>
      </c>
      <c r="B1471" s="2">
        <v>4072883</v>
      </c>
      <c r="C1471" s="3" t="s">
        <v>2919</v>
      </c>
      <c r="D1471" s="4">
        <v>3442.9739326099998</v>
      </c>
      <c r="E1471" s="3" t="s">
        <v>3090</v>
      </c>
      <c r="F1471" s="3" t="s">
        <v>3090</v>
      </c>
      <c r="G1471" s="3" t="s">
        <v>3091</v>
      </c>
      <c r="H1471" s="3" t="s">
        <v>3091</v>
      </c>
      <c r="I1471" s="3" t="s">
        <v>3092</v>
      </c>
      <c r="J1471" s="4">
        <v>31.503250000000001</v>
      </c>
      <c r="K1471" s="4">
        <v>4.4600679999999997</v>
      </c>
      <c r="L1471" s="4">
        <v>-9.2306220000000003</v>
      </c>
      <c r="M1471" s="4">
        <v>0.66694900000000001</v>
      </c>
      <c r="N1471" s="4">
        <v>29.079511</v>
      </c>
      <c r="O1471" s="4">
        <v>196.46694199999999</v>
      </c>
      <c r="P1471" s="4">
        <v>2.880293</v>
      </c>
      <c r="Q1471" s="4">
        <v>16.238942000000002</v>
      </c>
      <c r="R1471" s="4" t="s">
        <v>2924</v>
      </c>
      <c r="S1471" s="3" t="s">
        <v>5455</v>
      </c>
      <c r="T1471" s="4">
        <v>95.09</v>
      </c>
      <c r="U1471" s="4">
        <v>3442.9739326099998</v>
      </c>
      <c r="V1471" s="10">
        <v>4197.1169319999999</v>
      </c>
      <c r="W1471" s="4">
        <v>1.8929435271847701</v>
      </c>
      <c r="X1471" s="4">
        <v>109.22</v>
      </c>
      <c r="Y1471" s="4">
        <v>61.94</v>
      </c>
      <c r="Z1471" s="4">
        <v>29.079511</v>
      </c>
      <c r="AA1471" s="10">
        <v>24.698701298700001</v>
      </c>
      <c r="AB1471" s="10">
        <v>27.6826783114</v>
      </c>
      <c r="AC1471" s="4">
        <v>6.4207419999999997</v>
      </c>
      <c r="AD1471" s="4">
        <v>6.0051369632423004</v>
      </c>
      <c r="AE1471" s="4">
        <v>6.2192451661866999</v>
      </c>
      <c r="AF1471" s="4">
        <v>16.238942000000002</v>
      </c>
      <c r="AG1471" s="4">
        <v>16.2640623139973</v>
      </c>
      <c r="AH1471" s="4">
        <v>17.592496173204299</v>
      </c>
      <c r="AI1471" s="4">
        <v>2.880293</v>
      </c>
      <c r="AJ1471" s="4">
        <v>2.880293</v>
      </c>
    </row>
    <row r="1472" spans="1:36" x14ac:dyDescent="0.3">
      <c r="A1472" s="1" t="s">
        <v>1339</v>
      </c>
      <c r="B1472" s="2">
        <v>4988308</v>
      </c>
      <c r="C1472" s="3" t="s">
        <v>2935</v>
      </c>
      <c r="D1472" s="4">
        <v>3447.7276372000001</v>
      </c>
      <c r="E1472" s="3" t="s">
        <v>2925</v>
      </c>
      <c r="F1472" s="3" t="s">
        <v>2980</v>
      </c>
      <c r="G1472" s="3" t="s">
        <v>2981</v>
      </c>
      <c r="H1472" s="3" t="s">
        <v>2982</v>
      </c>
      <c r="I1472" s="3" t="s">
        <v>3451</v>
      </c>
      <c r="J1472" s="4">
        <v>-37.686976000000001</v>
      </c>
      <c r="K1472" s="4">
        <v>-21.398987999999999</v>
      </c>
      <c r="L1472" s="4">
        <v>-11.639938000000001</v>
      </c>
      <c r="M1472" s="4">
        <v>-0.81300799999999995</v>
      </c>
      <c r="N1472" s="4">
        <v>27.197451999999998</v>
      </c>
      <c r="O1472" s="4">
        <v>4.5717340000000002</v>
      </c>
      <c r="P1472" s="4">
        <v>2.3279269999999999</v>
      </c>
      <c r="Q1472" s="4">
        <v>5.682798</v>
      </c>
      <c r="R1472" s="4" t="s">
        <v>2924</v>
      </c>
      <c r="S1472" s="3" t="s">
        <v>5081</v>
      </c>
      <c r="T1472" s="4">
        <v>17.079999999999998</v>
      </c>
      <c r="U1472" s="4">
        <v>3447.7276372000001</v>
      </c>
      <c r="V1472" s="10">
        <v>9141.727637</v>
      </c>
      <c r="W1472" s="4">
        <v>4.6838407494145198</v>
      </c>
      <c r="X1472" s="4">
        <v>27.69</v>
      </c>
      <c r="Y1472" s="4">
        <v>16.84</v>
      </c>
      <c r="Z1472" s="4">
        <v>25.228950999999999</v>
      </c>
      <c r="AA1472" s="10">
        <v>13.0650959993</v>
      </c>
      <c r="AB1472" s="10">
        <v>11.262776129200001</v>
      </c>
      <c r="AC1472" s="4">
        <v>2.1161409999999998</v>
      </c>
      <c r="AD1472" s="4">
        <v>3.5553383144035999</v>
      </c>
      <c r="AE1472" s="4">
        <v>3.6244716762808999</v>
      </c>
      <c r="AF1472" s="4">
        <v>5.682798</v>
      </c>
      <c r="AG1472" s="4">
        <v>7.7241590681726997</v>
      </c>
      <c r="AH1472" s="4">
        <v>7.8099057390104996</v>
      </c>
      <c r="AI1472" s="4">
        <v>2.3279269999999999</v>
      </c>
      <c r="AJ1472" s="4" t="s">
        <v>2924</v>
      </c>
    </row>
    <row r="1473" spans="1:36" x14ac:dyDescent="0.3">
      <c r="A1473" s="1" t="s">
        <v>2186</v>
      </c>
      <c r="B1473" s="2">
        <v>11060763</v>
      </c>
      <c r="C1473" s="3" t="s">
        <v>2935</v>
      </c>
      <c r="D1473" s="4">
        <v>3450.8919705200001</v>
      </c>
      <c r="E1473" s="3" t="s">
        <v>2936</v>
      </c>
      <c r="F1473" s="3" t="s">
        <v>2937</v>
      </c>
      <c r="G1473" s="3" t="s">
        <v>2943</v>
      </c>
      <c r="H1473" s="3" t="s">
        <v>2943</v>
      </c>
      <c r="I1473" s="3" t="s">
        <v>3523</v>
      </c>
      <c r="J1473" s="4">
        <v>24.760892999999999</v>
      </c>
      <c r="K1473" s="4">
        <v>17.224163999999998</v>
      </c>
      <c r="L1473" s="4">
        <v>-13.48563</v>
      </c>
      <c r="M1473" s="4">
        <v>-4.2023659999999996</v>
      </c>
      <c r="N1473" s="4">
        <v>21.580881999999999</v>
      </c>
      <c r="O1473" s="4">
        <v>8.2734319999999997</v>
      </c>
      <c r="P1473" s="4">
        <v>1.201146</v>
      </c>
      <c r="Q1473" s="4">
        <v>6.8761380000000001</v>
      </c>
      <c r="R1473" s="4">
        <v>14.266337</v>
      </c>
      <c r="S1473" s="3" t="s">
        <v>5925</v>
      </c>
      <c r="T1473" s="4">
        <v>23.48</v>
      </c>
      <c r="U1473" s="4">
        <v>3450.8919705200001</v>
      </c>
      <c r="V1473" s="10">
        <v>5390.8919699999997</v>
      </c>
      <c r="W1473" s="4">
        <v>0</v>
      </c>
      <c r="X1473" s="4">
        <v>28.28</v>
      </c>
      <c r="Y1473" s="4">
        <v>16.36</v>
      </c>
      <c r="Z1473" s="4">
        <v>21.580881999999999</v>
      </c>
      <c r="AA1473" s="10">
        <v>10.2171358948</v>
      </c>
      <c r="AB1473" s="10">
        <v>17.2650867298</v>
      </c>
      <c r="AC1473" s="4">
        <v>0.83709500000000003</v>
      </c>
      <c r="AD1473" s="4">
        <v>0.74588268863460006</v>
      </c>
      <c r="AE1473" s="4">
        <v>0.7997681160065</v>
      </c>
      <c r="AF1473" s="4">
        <v>6.8761380000000001</v>
      </c>
      <c r="AG1473" s="4">
        <v>7.1834443673659001</v>
      </c>
      <c r="AH1473" s="4">
        <v>7.9401828894511004</v>
      </c>
      <c r="AI1473" s="4">
        <v>1.201146</v>
      </c>
      <c r="AJ1473" s="4" t="s">
        <v>2924</v>
      </c>
    </row>
    <row r="1474" spans="1:36" x14ac:dyDescent="0.3">
      <c r="A1474" s="1" t="s">
        <v>2639</v>
      </c>
      <c r="B1474" s="2">
        <v>4256987</v>
      </c>
      <c r="C1474" s="3" t="s">
        <v>2935</v>
      </c>
      <c r="D1474" s="4">
        <v>3451.93514822</v>
      </c>
      <c r="E1474" s="3" t="s">
        <v>2925</v>
      </c>
      <c r="F1474" s="3" t="s">
        <v>2996</v>
      </c>
      <c r="G1474" s="3" t="s">
        <v>3120</v>
      </c>
      <c r="H1474" s="3" t="s">
        <v>3121</v>
      </c>
      <c r="I1474" s="3" t="s">
        <v>3305</v>
      </c>
      <c r="J1474" s="4">
        <v>-4.6643910000000002</v>
      </c>
      <c r="K1474" s="4">
        <v>-6.2639820000000004</v>
      </c>
      <c r="L1474" s="4">
        <v>-13.608247</v>
      </c>
      <c r="M1474" s="4">
        <v>-2.7842229999999999</v>
      </c>
      <c r="N1474" s="4" t="s">
        <v>2924</v>
      </c>
      <c r="O1474" s="4" t="s">
        <v>2924</v>
      </c>
      <c r="P1474" s="4">
        <v>1.824913</v>
      </c>
      <c r="Q1474" s="4">
        <v>7.061312</v>
      </c>
      <c r="R1474" s="4">
        <v>13.033472</v>
      </c>
      <c r="S1474" s="3" t="s">
        <v>6377</v>
      </c>
      <c r="T1474" s="4">
        <v>8.3800000000000008</v>
      </c>
      <c r="U1474" s="4">
        <v>3451.93514822</v>
      </c>
      <c r="V1474" s="10">
        <v>4253.0141480000002</v>
      </c>
      <c r="W1474" s="4">
        <v>0</v>
      </c>
      <c r="X1474" s="4">
        <v>11.89</v>
      </c>
      <c r="Y1474" s="5">
        <v>6.17</v>
      </c>
      <c r="Z1474" s="4" t="s">
        <v>2924</v>
      </c>
      <c r="AA1474" s="10">
        <v>32.875637504899998</v>
      </c>
      <c r="AB1474" s="10">
        <v>30.0735689933</v>
      </c>
      <c r="AC1474" s="4">
        <v>0.78746000000000005</v>
      </c>
      <c r="AD1474" s="4">
        <v>0.83450826945300005</v>
      </c>
      <c r="AE1474" s="4">
        <v>0.83294109008579997</v>
      </c>
      <c r="AF1474" s="4">
        <v>7.061312</v>
      </c>
      <c r="AG1474" s="4">
        <v>13.054112378559999</v>
      </c>
      <c r="AH1474" s="4">
        <v>13.265552546946401</v>
      </c>
      <c r="AI1474" s="4">
        <v>1.824913</v>
      </c>
      <c r="AJ1474" s="4">
        <v>2.441014</v>
      </c>
    </row>
    <row r="1475" spans="1:36" x14ac:dyDescent="0.3">
      <c r="A1475" s="1" t="s">
        <v>2587</v>
      </c>
      <c r="B1475" s="2">
        <v>4154740</v>
      </c>
      <c r="C1475" s="3" t="s">
        <v>2935</v>
      </c>
      <c r="D1475" s="4">
        <v>3454.7014451999999</v>
      </c>
      <c r="E1475" s="3" t="s">
        <v>2925</v>
      </c>
      <c r="F1475" s="3" t="s">
        <v>2980</v>
      </c>
      <c r="G1475" s="3" t="s">
        <v>2981</v>
      </c>
      <c r="H1475" s="3" t="s">
        <v>3059</v>
      </c>
      <c r="I1475" s="3" t="s">
        <v>3203</v>
      </c>
      <c r="J1475" s="4">
        <v>29.316960999999999</v>
      </c>
      <c r="K1475" s="4">
        <v>8.4996779999999994</v>
      </c>
      <c r="L1475" s="4">
        <v>-8.7215600000000002</v>
      </c>
      <c r="M1475" s="4">
        <v>-0.21713399999999999</v>
      </c>
      <c r="N1475" s="4">
        <v>9.2956970000000005</v>
      </c>
      <c r="O1475" s="4">
        <v>8.3914340000000003</v>
      </c>
      <c r="P1475" s="4" t="s">
        <v>2924</v>
      </c>
      <c r="Q1475" s="4">
        <v>9.9495000000000005</v>
      </c>
      <c r="R1475" s="4">
        <v>22.360668</v>
      </c>
      <c r="S1475" s="3" t="s">
        <v>6325</v>
      </c>
      <c r="T1475" s="4">
        <v>50.55</v>
      </c>
      <c r="U1475" s="4">
        <v>3454.7014451999999</v>
      </c>
      <c r="V1475" s="10">
        <v>8924.7014450000006</v>
      </c>
      <c r="W1475" s="4">
        <v>3.9564787339268102</v>
      </c>
      <c r="X1475" s="4">
        <v>56.91</v>
      </c>
      <c r="Y1475" s="4">
        <v>37.994999999999997</v>
      </c>
      <c r="Z1475" s="4">
        <v>8.5881749999999997</v>
      </c>
      <c r="AA1475" s="10">
        <v>8.2012427599999995</v>
      </c>
      <c r="AB1475" s="10">
        <v>8.8494955524000005</v>
      </c>
      <c r="AC1475" s="4">
        <v>2.3308179999999998</v>
      </c>
      <c r="AD1475" s="4">
        <v>2.2390345404144001</v>
      </c>
      <c r="AE1475" s="4">
        <v>2.3161615473146999</v>
      </c>
      <c r="AF1475" s="4">
        <v>9.9495000000000005</v>
      </c>
      <c r="AG1475" s="4">
        <v>9.2638866101790995</v>
      </c>
      <c r="AH1475" s="4">
        <v>9.6526351358696001</v>
      </c>
      <c r="AI1475" s="4" t="s">
        <v>2924</v>
      </c>
      <c r="AJ1475" s="4" t="s">
        <v>2924</v>
      </c>
    </row>
    <row r="1476" spans="1:36" x14ac:dyDescent="0.3">
      <c r="A1476" s="1" t="s">
        <v>905</v>
      </c>
      <c r="B1476" s="2">
        <v>4992486</v>
      </c>
      <c r="C1476" s="3" t="s">
        <v>2935</v>
      </c>
      <c r="D1476" s="4">
        <v>3470.4716962500002</v>
      </c>
      <c r="E1476" s="3" t="s">
        <v>2936</v>
      </c>
      <c r="F1476" s="3" t="s">
        <v>2937</v>
      </c>
      <c r="G1476" s="3" t="s">
        <v>3044</v>
      </c>
      <c r="H1476" s="3" t="s">
        <v>3066</v>
      </c>
      <c r="I1476" s="3" t="s">
        <v>3427</v>
      </c>
      <c r="J1476" s="4">
        <v>14.97052</v>
      </c>
      <c r="K1476" s="4">
        <v>4.78972</v>
      </c>
      <c r="L1476" s="4">
        <v>-9.1430889999999998</v>
      </c>
      <c r="M1476" s="4">
        <v>-0.56167299999999998</v>
      </c>
      <c r="N1476" s="4">
        <v>34.149746</v>
      </c>
      <c r="O1476" s="4">
        <v>43.741872999999998</v>
      </c>
      <c r="P1476" s="4">
        <v>2.8003830000000001</v>
      </c>
      <c r="Q1476" s="4">
        <v>17.048652000000001</v>
      </c>
      <c r="R1476" s="4">
        <v>45.031481999999997</v>
      </c>
      <c r="S1476" s="3" t="s">
        <v>4648</v>
      </c>
      <c r="T1476" s="4">
        <v>134.55000000000001</v>
      </c>
      <c r="U1476" s="4">
        <v>3470.4716962500002</v>
      </c>
      <c r="V1476" s="10">
        <v>3584.3426960000002</v>
      </c>
      <c r="W1476" s="4">
        <v>0.237829803047194</v>
      </c>
      <c r="X1476" s="4">
        <v>154</v>
      </c>
      <c r="Y1476" s="4">
        <v>96.69</v>
      </c>
      <c r="Z1476" s="4">
        <v>34.149746</v>
      </c>
      <c r="AA1476" s="10">
        <v>28.03125</v>
      </c>
      <c r="AB1476" s="10">
        <v>28.03125</v>
      </c>
      <c r="AC1476" s="4">
        <v>3.4909289999999999</v>
      </c>
      <c r="AD1476" s="4">
        <v>3.0909265067526999</v>
      </c>
      <c r="AE1476" s="4">
        <v>3.0909265067526999</v>
      </c>
      <c r="AF1476" s="4">
        <v>17.048652000000001</v>
      </c>
      <c r="AG1476" s="4">
        <v>14.864988692657199</v>
      </c>
      <c r="AH1476" s="4">
        <v>14.864988692657199</v>
      </c>
      <c r="AI1476" s="4">
        <v>2.8003830000000001</v>
      </c>
      <c r="AJ1476" s="4">
        <v>11.954687</v>
      </c>
    </row>
    <row r="1477" spans="1:36" x14ac:dyDescent="0.3">
      <c r="A1477" s="1" t="s">
        <v>1538</v>
      </c>
      <c r="B1477" s="2">
        <v>4996551</v>
      </c>
      <c r="C1477" s="3" t="s">
        <v>2935</v>
      </c>
      <c r="D1477" s="4">
        <v>3476.17911129</v>
      </c>
      <c r="E1477" s="3" t="s">
        <v>2936</v>
      </c>
      <c r="F1477" s="3" t="s">
        <v>2966</v>
      </c>
      <c r="G1477" s="3" t="s">
        <v>3082</v>
      </c>
      <c r="H1477" s="3" t="s">
        <v>3083</v>
      </c>
      <c r="I1477" s="3" t="s">
        <v>3544</v>
      </c>
      <c r="J1477" s="4">
        <v>13.546756999999999</v>
      </c>
      <c r="K1477" s="4">
        <v>-8.1880109999999995</v>
      </c>
      <c r="L1477" s="4">
        <v>-13.812507999999999</v>
      </c>
      <c r="M1477" s="4">
        <v>1.2469950000000001</v>
      </c>
      <c r="N1477" s="4">
        <v>14.427317</v>
      </c>
      <c r="O1477" s="4">
        <v>12.734316</v>
      </c>
      <c r="P1477" s="4">
        <v>1.961635</v>
      </c>
      <c r="Q1477" s="4">
        <v>8.6358720000000009</v>
      </c>
      <c r="R1477" s="4">
        <v>14.24691</v>
      </c>
      <c r="S1477" s="3" t="s">
        <v>5279</v>
      </c>
      <c r="T1477" s="4">
        <v>67.39</v>
      </c>
      <c r="U1477" s="4">
        <v>3476.17911129</v>
      </c>
      <c r="V1477" s="10">
        <v>3328.1441110000001</v>
      </c>
      <c r="W1477" s="4">
        <v>2.1961715388039802</v>
      </c>
      <c r="X1477" s="4">
        <v>80.64</v>
      </c>
      <c r="Y1477" s="4">
        <v>54.77</v>
      </c>
      <c r="Z1477" s="4">
        <v>14.427317</v>
      </c>
      <c r="AA1477" s="10">
        <v>13.582585911500001</v>
      </c>
      <c r="AB1477" s="10">
        <v>14.1455571321</v>
      </c>
      <c r="AC1477" s="4">
        <v>1.2286459999999999</v>
      </c>
      <c r="AD1477" s="4">
        <v>1.2094358625741</v>
      </c>
      <c r="AE1477" s="4">
        <v>1.2372598602767</v>
      </c>
      <c r="AF1477" s="4">
        <v>8.6358720000000009</v>
      </c>
      <c r="AG1477" s="4">
        <v>7.1051913707259002</v>
      </c>
      <c r="AH1477" s="4">
        <v>7.3623813843523003</v>
      </c>
      <c r="AI1477" s="4">
        <v>1.961635</v>
      </c>
      <c r="AJ1477" s="4">
        <v>4.3999740000000003</v>
      </c>
    </row>
    <row r="1478" spans="1:36" x14ac:dyDescent="0.3">
      <c r="A1478" s="1" t="s">
        <v>823</v>
      </c>
      <c r="B1478" s="2">
        <v>1022658</v>
      </c>
      <c r="C1478" s="3" t="s">
        <v>2919</v>
      </c>
      <c r="D1478" s="4">
        <v>3480.0800885600001</v>
      </c>
      <c r="E1478" s="3" t="s">
        <v>2930</v>
      </c>
      <c r="F1478" s="3" t="s">
        <v>2931</v>
      </c>
      <c r="G1478" s="3" t="s">
        <v>2931</v>
      </c>
      <c r="H1478" s="3" t="s">
        <v>2932</v>
      </c>
      <c r="I1478" s="3" t="s">
        <v>2933</v>
      </c>
      <c r="J1478" s="4">
        <v>21.408450999999999</v>
      </c>
      <c r="K1478" s="4">
        <v>7.0142769999999999</v>
      </c>
      <c r="L1478" s="4">
        <v>-7.7087789999999998</v>
      </c>
      <c r="M1478" s="4">
        <v>-0.11587500000000001</v>
      </c>
      <c r="N1478" s="4">
        <v>30.785714285714299</v>
      </c>
      <c r="O1478" s="4">
        <v>12.538182000000001</v>
      </c>
      <c r="P1478" s="5">
        <v>0.92370300000000005</v>
      </c>
      <c r="Q1478" s="4" t="s">
        <v>2934</v>
      </c>
      <c r="R1478" s="4" t="s">
        <v>2934</v>
      </c>
      <c r="S1478" s="3" t="s">
        <v>4566</v>
      </c>
      <c r="T1478" s="4">
        <v>17.239999999999998</v>
      </c>
      <c r="U1478" s="4">
        <v>3480.0800885600001</v>
      </c>
      <c r="V1478" s="10" t="s">
        <v>2934</v>
      </c>
      <c r="W1478" s="4">
        <v>2.7842227378190301</v>
      </c>
      <c r="X1478" s="4">
        <v>19.395</v>
      </c>
      <c r="Y1478" s="4">
        <v>12.22</v>
      </c>
      <c r="Z1478" s="4">
        <v>7.8649639999999996</v>
      </c>
      <c r="AA1478" s="10">
        <v>13.7644710578</v>
      </c>
      <c r="AB1478" s="10">
        <v>17.547073791300001</v>
      </c>
      <c r="AC1478" s="4" t="s">
        <v>2934</v>
      </c>
      <c r="AD1478" s="4" t="s">
        <v>2934</v>
      </c>
      <c r="AE1478" s="4" t="s">
        <v>2934</v>
      </c>
      <c r="AF1478" s="4" t="s">
        <v>2934</v>
      </c>
      <c r="AG1478" s="4" t="s">
        <v>2934</v>
      </c>
      <c r="AH1478" s="4" t="s">
        <v>2934</v>
      </c>
      <c r="AI1478" s="5">
        <v>0.92370300000000005</v>
      </c>
      <c r="AJ1478" s="4">
        <v>1.297509</v>
      </c>
    </row>
    <row r="1479" spans="1:36" x14ac:dyDescent="0.3">
      <c r="A1479" s="1" t="s">
        <v>347</v>
      </c>
      <c r="B1479" s="2">
        <v>107528004</v>
      </c>
      <c r="C1479" s="3" t="s">
        <v>2956</v>
      </c>
      <c r="D1479" s="4">
        <v>3484.9019975000001</v>
      </c>
      <c r="E1479" s="3" t="s">
        <v>2945</v>
      </c>
      <c r="F1479" s="3" t="s">
        <v>2946</v>
      </c>
      <c r="G1479" s="3" t="s">
        <v>2947</v>
      </c>
      <c r="H1479" s="3" t="s">
        <v>2989</v>
      </c>
      <c r="I1479" s="3"/>
      <c r="J1479" s="4">
        <v>139.858012</v>
      </c>
      <c r="K1479" s="4">
        <v>180.21326999999999</v>
      </c>
      <c r="L1479" s="4">
        <v>93.376942</v>
      </c>
      <c r="M1479" s="5">
        <v>15.422157</v>
      </c>
      <c r="N1479" s="4" t="s">
        <v>2924</v>
      </c>
      <c r="O1479" s="4" t="s">
        <v>2924</v>
      </c>
      <c r="P1479" s="4">
        <v>6.5295420000000002</v>
      </c>
      <c r="Q1479" s="4" t="s">
        <v>2924</v>
      </c>
      <c r="R1479" s="4" t="s">
        <v>2924</v>
      </c>
      <c r="S1479" s="3" t="s">
        <v>4092</v>
      </c>
      <c r="T1479" s="4">
        <v>23.65</v>
      </c>
      <c r="U1479" s="4">
        <v>3484.9019975000001</v>
      </c>
      <c r="V1479" s="10">
        <v>3323.4429970000001</v>
      </c>
      <c r="W1479" s="4">
        <v>0</v>
      </c>
      <c r="X1479" s="4">
        <v>26.24</v>
      </c>
      <c r="Y1479" s="5">
        <v>5.23</v>
      </c>
      <c r="Z1479" s="4" t="s">
        <v>2924</v>
      </c>
      <c r="AA1479" s="10" t="s">
        <v>2924</v>
      </c>
      <c r="AB1479" s="10" t="s">
        <v>2924</v>
      </c>
      <c r="AC1479" s="4">
        <v>8.4007640000000006</v>
      </c>
      <c r="AD1479" s="4">
        <v>7.4005951685877003</v>
      </c>
      <c r="AE1479" s="4">
        <v>9.4373193844701007</v>
      </c>
      <c r="AF1479" s="4" t="s">
        <v>2924</v>
      </c>
      <c r="AG1479" s="4">
        <v>32.994723305187797</v>
      </c>
      <c r="AH1479" s="4">
        <v>81.398879647114398</v>
      </c>
      <c r="AI1479" s="4">
        <v>6.5295420000000002</v>
      </c>
      <c r="AJ1479" s="4">
        <v>8.5968739999999997</v>
      </c>
    </row>
    <row r="1480" spans="1:36" x14ac:dyDescent="0.3">
      <c r="A1480" s="1" t="s">
        <v>2118</v>
      </c>
      <c r="B1480" s="2">
        <v>4810226</v>
      </c>
      <c r="C1480" s="3" t="s">
        <v>2919</v>
      </c>
      <c r="D1480" s="4">
        <v>3488.3702178899998</v>
      </c>
      <c r="E1480" s="3" t="s">
        <v>2920</v>
      </c>
      <c r="F1480" s="3" t="s">
        <v>2921</v>
      </c>
      <c r="G1480" s="3" t="s">
        <v>2941</v>
      </c>
      <c r="H1480" s="3" t="s">
        <v>2941</v>
      </c>
      <c r="I1480" s="3" t="s">
        <v>2942</v>
      </c>
      <c r="J1480" s="4">
        <v>64.114659000000003</v>
      </c>
      <c r="K1480" s="4">
        <v>20.420660000000002</v>
      </c>
      <c r="L1480" s="4">
        <v>0.26601599999999997</v>
      </c>
      <c r="M1480" s="4">
        <v>-2.184256</v>
      </c>
      <c r="N1480" s="4" t="s">
        <v>2924</v>
      </c>
      <c r="O1480" s="4" t="s">
        <v>2924</v>
      </c>
      <c r="P1480" s="4" t="s">
        <v>2924</v>
      </c>
      <c r="Q1480" s="4">
        <v>101.15196</v>
      </c>
      <c r="R1480" s="4" t="s">
        <v>2924</v>
      </c>
      <c r="S1480" s="3" t="s">
        <v>5857</v>
      </c>
      <c r="T1480" s="4">
        <v>45.23</v>
      </c>
      <c r="U1480" s="4">
        <v>3488.3702178899998</v>
      </c>
      <c r="V1480" s="10">
        <v>4947.2412169999998</v>
      </c>
      <c r="W1480" s="4">
        <v>0</v>
      </c>
      <c r="X1480" s="4">
        <v>54.16</v>
      </c>
      <c r="Y1480" s="4">
        <v>23.58</v>
      </c>
      <c r="Z1480" s="4" t="s">
        <v>2924</v>
      </c>
      <c r="AA1480" s="10" t="s">
        <v>2924</v>
      </c>
      <c r="AB1480" s="10" t="s">
        <v>2924</v>
      </c>
      <c r="AC1480" s="4">
        <v>5.4928819999999998</v>
      </c>
      <c r="AD1480" s="4">
        <v>4.5013009344635</v>
      </c>
      <c r="AE1480" s="4">
        <v>6.2199381541734997</v>
      </c>
      <c r="AF1480" s="4">
        <v>101.15196</v>
      </c>
      <c r="AG1480" s="4">
        <v>33.458344917277998</v>
      </c>
      <c r="AH1480" s="4" t="s">
        <v>2924</v>
      </c>
      <c r="AI1480" s="4" t="s">
        <v>2924</v>
      </c>
      <c r="AJ1480" s="4" t="s">
        <v>2924</v>
      </c>
    </row>
    <row r="1481" spans="1:36" x14ac:dyDescent="0.3">
      <c r="A1481" s="1" t="s">
        <v>650</v>
      </c>
      <c r="B1481" s="2">
        <v>103010</v>
      </c>
      <c r="C1481" s="3" t="s">
        <v>2935</v>
      </c>
      <c r="D1481" s="4">
        <v>3490.9003459199998</v>
      </c>
      <c r="E1481" s="3" t="s">
        <v>2976</v>
      </c>
      <c r="F1481" s="3" t="s">
        <v>2977</v>
      </c>
      <c r="G1481" s="3" t="s">
        <v>3269</v>
      </c>
      <c r="H1481" s="3" t="s">
        <v>3269</v>
      </c>
      <c r="I1481" s="3" t="s">
        <v>2979</v>
      </c>
      <c r="J1481" s="4">
        <v>21.108077000000002</v>
      </c>
      <c r="K1481" s="4">
        <v>1.504251</v>
      </c>
      <c r="L1481" s="4">
        <v>-5.4523299999999999</v>
      </c>
      <c r="M1481" s="4">
        <v>-0.22500800000000001</v>
      </c>
      <c r="N1481" s="4">
        <v>25.4426229508197</v>
      </c>
      <c r="O1481" s="4">
        <v>11.753124</v>
      </c>
      <c r="P1481" s="4">
        <v>2.3440569999999998</v>
      </c>
      <c r="Q1481" s="4">
        <v>16.047339000000001</v>
      </c>
      <c r="R1481" s="4">
        <v>22.64508</v>
      </c>
      <c r="S1481" s="3" t="s">
        <v>4393</v>
      </c>
      <c r="T1481" s="4">
        <v>31.04</v>
      </c>
      <c r="U1481" s="4">
        <v>3490.9003459199998</v>
      </c>
      <c r="V1481" s="10">
        <v>5946.6943449999999</v>
      </c>
      <c r="W1481" s="4">
        <v>3.8015463917525798</v>
      </c>
      <c r="X1481" s="4">
        <v>34.22</v>
      </c>
      <c r="Y1481" s="4">
        <v>22.2</v>
      </c>
      <c r="Z1481" s="4">
        <v>25.716653000000001</v>
      </c>
      <c r="AA1481" s="10">
        <v>23.738146222000001</v>
      </c>
      <c r="AB1481" s="10">
        <v>24.927922646300001</v>
      </c>
      <c r="AC1481" s="4">
        <v>7.9341840000000001</v>
      </c>
      <c r="AD1481" s="4">
        <v>7.8836494688570999</v>
      </c>
      <c r="AE1481" s="4">
        <v>8.0238776872584996</v>
      </c>
      <c r="AF1481" s="4">
        <v>16.047339000000001</v>
      </c>
      <c r="AG1481" s="4">
        <v>15.313807148390101</v>
      </c>
      <c r="AH1481" s="4">
        <v>15.823381510427501</v>
      </c>
      <c r="AI1481" s="4">
        <v>2.3440569999999998</v>
      </c>
      <c r="AJ1481" s="4">
        <v>2.3440569999999998</v>
      </c>
    </row>
    <row r="1482" spans="1:36" x14ac:dyDescent="0.3">
      <c r="A1482" s="1" t="s">
        <v>2031</v>
      </c>
      <c r="B1482" s="2">
        <v>4812345</v>
      </c>
      <c r="C1482" s="3" t="s">
        <v>2935</v>
      </c>
      <c r="D1482" s="4">
        <v>3491.1875043599998</v>
      </c>
      <c r="E1482" s="3" t="s">
        <v>2920</v>
      </c>
      <c r="F1482" s="3" t="s">
        <v>2921</v>
      </c>
      <c r="G1482" s="3" t="s">
        <v>3109</v>
      </c>
      <c r="H1482" s="3" t="s">
        <v>3109</v>
      </c>
      <c r="I1482" s="3" t="s">
        <v>3048</v>
      </c>
      <c r="J1482" s="4">
        <v>-20.478558</v>
      </c>
      <c r="K1482" s="4">
        <v>-0.23391799999999999</v>
      </c>
      <c r="L1482" s="4">
        <v>-11.269071</v>
      </c>
      <c r="M1482" s="4">
        <v>-0.62135899999999999</v>
      </c>
      <c r="N1482" s="4" t="s">
        <v>2924</v>
      </c>
      <c r="O1482" s="4">
        <v>22.349345</v>
      </c>
      <c r="P1482" s="4">
        <v>0.76500000000000001</v>
      </c>
      <c r="Q1482" s="4">
        <v>11.362349999999999</v>
      </c>
      <c r="R1482" s="4">
        <v>17.835525000000001</v>
      </c>
      <c r="S1482" s="3" t="s">
        <v>5770</v>
      </c>
      <c r="T1482" s="4">
        <v>25.59</v>
      </c>
      <c r="U1482" s="4">
        <v>3491.1875043599998</v>
      </c>
      <c r="V1482" s="10">
        <v>7017.3875040000003</v>
      </c>
      <c r="W1482" s="4">
        <v>4.31418522860492</v>
      </c>
      <c r="X1482" s="4">
        <v>34.6</v>
      </c>
      <c r="Y1482" s="4">
        <v>23.894300000000001</v>
      </c>
      <c r="Z1482" s="4" t="s">
        <v>2924</v>
      </c>
      <c r="AA1482" s="10">
        <v>8.1979817394999994</v>
      </c>
      <c r="AB1482" s="10">
        <v>9.8948263862000001</v>
      </c>
      <c r="AC1482" s="4">
        <v>1.597766</v>
      </c>
      <c r="AD1482" s="4">
        <v>1.5259834523550999</v>
      </c>
      <c r="AE1482" s="4">
        <v>1.5818224094507001</v>
      </c>
      <c r="AF1482" s="4">
        <v>11.362349999999999</v>
      </c>
      <c r="AG1482" s="4">
        <v>9.0940031154020993</v>
      </c>
      <c r="AH1482" s="4">
        <v>10.0516487618161</v>
      </c>
      <c r="AI1482" s="4">
        <v>0.76500000000000001</v>
      </c>
      <c r="AJ1482" s="4" t="s">
        <v>2924</v>
      </c>
    </row>
    <row r="1483" spans="1:36" x14ac:dyDescent="0.3">
      <c r="A1483" s="1" t="s">
        <v>1760</v>
      </c>
      <c r="B1483" s="2">
        <v>28820362</v>
      </c>
      <c r="C1483" s="3" t="s">
        <v>2956</v>
      </c>
      <c r="D1483" s="4">
        <v>3491.8497487300001</v>
      </c>
      <c r="E1483" s="3" t="s">
        <v>2920</v>
      </c>
      <c r="F1483" s="3" t="s">
        <v>2921</v>
      </c>
      <c r="G1483" s="3" t="s">
        <v>2941</v>
      </c>
      <c r="H1483" s="3" t="s">
        <v>2941</v>
      </c>
      <c r="I1483" s="3" t="s">
        <v>3048</v>
      </c>
      <c r="J1483" s="4">
        <v>-8.3126350000000002</v>
      </c>
      <c r="K1483" s="4">
        <v>12.08502</v>
      </c>
      <c r="L1483" s="4">
        <v>2.0833330000000001</v>
      </c>
      <c r="M1483" s="4">
        <v>6.1337929999999998</v>
      </c>
      <c r="N1483" s="4" t="s">
        <v>2924</v>
      </c>
      <c r="O1483" s="4" t="s">
        <v>2924</v>
      </c>
      <c r="P1483" s="4">
        <v>7.1509749999999999</v>
      </c>
      <c r="Q1483" s="4" t="s">
        <v>2924</v>
      </c>
      <c r="R1483" s="4" t="s">
        <v>2924</v>
      </c>
      <c r="S1483" s="3" t="s">
        <v>5501</v>
      </c>
      <c r="T1483" s="4">
        <v>55.37</v>
      </c>
      <c r="U1483" s="4">
        <v>3491.8497487300001</v>
      </c>
      <c r="V1483" s="10">
        <v>3008.6119779999999</v>
      </c>
      <c r="W1483" s="4">
        <v>0</v>
      </c>
      <c r="X1483" s="4">
        <v>64.98</v>
      </c>
      <c r="Y1483" s="4">
        <v>37.549999999999997</v>
      </c>
      <c r="Z1483" s="4" t="s">
        <v>2924</v>
      </c>
      <c r="AA1483" s="10" t="s">
        <v>2924</v>
      </c>
      <c r="AB1483" s="10" t="s">
        <v>2924</v>
      </c>
      <c r="AC1483" s="4" t="s">
        <v>2934</v>
      </c>
      <c r="AD1483" s="4" t="s">
        <v>2934</v>
      </c>
      <c r="AE1483" s="4" t="s">
        <v>2934</v>
      </c>
      <c r="AF1483" s="4" t="s">
        <v>2924</v>
      </c>
      <c r="AG1483" s="4" t="s">
        <v>2924</v>
      </c>
      <c r="AH1483" s="4" t="s">
        <v>2924</v>
      </c>
      <c r="AI1483" s="4">
        <v>7.1509749999999999</v>
      </c>
      <c r="AJ1483" s="4">
        <v>7.1509749999999999</v>
      </c>
    </row>
    <row r="1484" spans="1:36" x14ac:dyDescent="0.3">
      <c r="A1484" s="1" t="s">
        <v>887</v>
      </c>
      <c r="B1484" s="2">
        <v>4254306</v>
      </c>
      <c r="C1484" s="3" t="s">
        <v>2935</v>
      </c>
      <c r="D1484" s="4">
        <v>3494.5416413600001</v>
      </c>
      <c r="E1484" s="3" t="s">
        <v>2945</v>
      </c>
      <c r="F1484" s="3" t="s">
        <v>2946</v>
      </c>
      <c r="G1484" s="3" t="s">
        <v>2947</v>
      </c>
      <c r="H1484" s="3" t="s">
        <v>2989</v>
      </c>
      <c r="I1484" s="3" t="s">
        <v>3211</v>
      </c>
      <c r="J1484" s="4">
        <v>67.925532000000004</v>
      </c>
      <c r="K1484" s="4">
        <v>0.54140100000000002</v>
      </c>
      <c r="L1484" s="4">
        <v>0.55741399999999997</v>
      </c>
      <c r="M1484" s="4">
        <v>0.31776300000000002</v>
      </c>
      <c r="N1484" s="4" t="s">
        <v>2924</v>
      </c>
      <c r="O1484" s="4">
        <v>20.302250999999998</v>
      </c>
      <c r="P1484" s="4">
        <v>6.635141</v>
      </c>
      <c r="Q1484" s="4">
        <v>22.886949000000001</v>
      </c>
      <c r="R1484" s="4">
        <v>22.154281000000001</v>
      </c>
      <c r="S1484" s="3" t="s">
        <v>4630</v>
      </c>
      <c r="T1484" s="4">
        <v>63.14</v>
      </c>
      <c r="U1484" s="4">
        <v>3494.5416413600001</v>
      </c>
      <c r="V1484" s="10">
        <v>4286.3936409999997</v>
      </c>
      <c r="W1484" s="4">
        <v>0</v>
      </c>
      <c r="X1484" s="4">
        <v>73.040000000000006</v>
      </c>
      <c r="Y1484" s="4">
        <v>36.43</v>
      </c>
      <c r="Z1484" s="4" t="s">
        <v>2924</v>
      </c>
      <c r="AA1484" s="10">
        <v>21.378749915299998</v>
      </c>
      <c r="AB1484" s="10">
        <v>23.2370703773</v>
      </c>
      <c r="AC1484" s="4">
        <v>3.2064490000000001</v>
      </c>
      <c r="AD1484" s="4">
        <v>2.8440414383768999</v>
      </c>
      <c r="AE1484" s="4">
        <v>3.0891446356687</v>
      </c>
      <c r="AF1484" s="4">
        <v>22.886949000000001</v>
      </c>
      <c r="AG1484" s="4">
        <v>11.7371386383103</v>
      </c>
      <c r="AH1484" s="4">
        <v>13.277648864521399</v>
      </c>
      <c r="AI1484" s="4">
        <v>6.635141</v>
      </c>
      <c r="AJ1484" s="4" t="s">
        <v>2924</v>
      </c>
    </row>
    <row r="1485" spans="1:36" x14ac:dyDescent="0.3">
      <c r="A1485" s="1" t="s">
        <v>2480</v>
      </c>
      <c r="B1485" s="2">
        <v>4041914</v>
      </c>
      <c r="C1485" s="3" t="s">
        <v>2919</v>
      </c>
      <c r="D1485" s="4">
        <v>3511.0757280299999</v>
      </c>
      <c r="E1485" s="3" t="s">
        <v>2930</v>
      </c>
      <c r="F1485" s="3" t="s">
        <v>2931</v>
      </c>
      <c r="G1485" s="3" t="s">
        <v>2931</v>
      </c>
      <c r="H1485" s="3" t="s">
        <v>2932</v>
      </c>
      <c r="I1485" s="3" t="s">
        <v>3216</v>
      </c>
      <c r="J1485" s="4">
        <v>-14.159292000000001</v>
      </c>
      <c r="K1485" s="4">
        <v>-1.714731</v>
      </c>
      <c r="L1485" s="4">
        <v>-11.009174</v>
      </c>
      <c r="M1485" s="4">
        <v>-1.020408</v>
      </c>
      <c r="N1485" s="4">
        <v>45.035714285714299</v>
      </c>
      <c r="O1485" s="4">
        <v>41.074919000000001</v>
      </c>
      <c r="P1485" s="4">
        <v>1.884903</v>
      </c>
      <c r="Q1485" s="4" t="s">
        <v>2934</v>
      </c>
      <c r="R1485" s="4" t="s">
        <v>2934</v>
      </c>
      <c r="S1485" s="3" t="s">
        <v>6218</v>
      </c>
      <c r="T1485" s="4">
        <v>12.61</v>
      </c>
      <c r="U1485" s="4">
        <v>3511.0757280299999</v>
      </c>
      <c r="V1485" s="10" t="s">
        <v>2934</v>
      </c>
      <c r="W1485" s="4">
        <v>8.9611419508326708</v>
      </c>
      <c r="X1485" s="4">
        <v>14.994999999999999</v>
      </c>
      <c r="Y1485" s="5">
        <v>11.7</v>
      </c>
      <c r="Z1485" s="4">
        <v>45.035713999999999</v>
      </c>
      <c r="AA1485" s="10">
        <v>46.7037037037</v>
      </c>
      <c r="AB1485" s="10">
        <v>46.7037037037</v>
      </c>
      <c r="AC1485" s="4" t="s">
        <v>2934</v>
      </c>
      <c r="AD1485" s="4" t="s">
        <v>2934</v>
      </c>
      <c r="AE1485" s="4" t="s">
        <v>2934</v>
      </c>
      <c r="AF1485" s="4" t="s">
        <v>2934</v>
      </c>
      <c r="AG1485" s="4" t="s">
        <v>2934</v>
      </c>
      <c r="AH1485" s="4" t="s">
        <v>2934</v>
      </c>
      <c r="AI1485" s="4">
        <v>1.884903</v>
      </c>
      <c r="AJ1485" s="4">
        <v>1.884903</v>
      </c>
    </row>
    <row r="1486" spans="1:36" x14ac:dyDescent="0.3">
      <c r="A1486" s="1" t="s">
        <v>21</v>
      </c>
      <c r="B1486" s="2">
        <v>4811530</v>
      </c>
      <c r="C1486" s="3" t="s">
        <v>2919</v>
      </c>
      <c r="D1486" s="4">
        <v>3525.9279619200001</v>
      </c>
      <c r="E1486" s="3" t="s">
        <v>2920</v>
      </c>
      <c r="F1486" s="3" t="s">
        <v>2960</v>
      </c>
      <c r="G1486" s="3" t="s">
        <v>2973</v>
      </c>
      <c r="H1486" s="3" t="s">
        <v>2974</v>
      </c>
      <c r="I1486" s="3" t="s">
        <v>2975</v>
      </c>
      <c r="J1486" s="4">
        <v>-51.183128000000004</v>
      </c>
      <c r="K1486" s="4">
        <v>-40.012642</v>
      </c>
      <c r="L1486" s="4">
        <v>-8.0426359999999999</v>
      </c>
      <c r="M1486" s="4">
        <v>0.15831100000000001</v>
      </c>
      <c r="N1486" s="4">
        <v>12.454067999999999</v>
      </c>
      <c r="O1486" s="4" t="s">
        <v>2924</v>
      </c>
      <c r="P1486" s="4">
        <v>1.1489799999999999</v>
      </c>
      <c r="Q1486" s="4">
        <v>7.5545660000000003</v>
      </c>
      <c r="R1486" s="4" t="s">
        <v>2924</v>
      </c>
      <c r="S1486" s="3" t="s">
        <v>3768</v>
      </c>
      <c r="T1486" s="4">
        <v>37.96</v>
      </c>
      <c r="U1486" s="4">
        <v>3525.9279619200001</v>
      </c>
      <c r="V1486" s="10">
        <v>5568.5159610000001</v>
      </c>
      <c r="W1486" s="4">
        <v>0</v>
      </c>
      <c r="X1486" s="4">
        <v>87.77</v>
      </c>
      <c r="Y1486" s="4">
        <v>36.5</v>
      </c>
      <c r="Z1486" s="4">
        <v>12.454067999999999</v>
      </c>
      <c r="AA1486" s="10">
        <v>11.0092807424</v>
      </c>
      <c r="AB1486" s="10">
        <v>11.178119625900001</v>
      </c>
      <c r="AC1486" s="4">
        <v>1.7833380000000001</v>
      </c>
      <c r="AD1486" s="4">
        <v>1.6597862939989001</v>
      </c>
      <c r="AE1486" s="4">
        <v>1.7622210234660001</v>
      </c>
      <c r="AF1486" s="4">
        <v>7.5545660000000003</v>
      </c>
      <c r="AG1486" s="4">
        <v>7.2699305138417003</v>
      </c>
      <c r="AH1486" s="4">
        <v>7.6248671433866999</v>
      </c>
      <c r="AI1486" s="4">
        <v>1.1489799999999999</v>
      </c>
      <c r="AJ1486" s="4">
        <v>5.0224929999999999</v>
      </c>
    </row>
    <row r="1487" spans="1:36" x14ac:dyDescent="0.3">
      <c r="A1487" s="1" t="s">
        <v>412</v>
      </c>
      <c r="B1487" s="2">
        <v>4152787</v>
      </c>
      <c r="C1487" s="3" t="s">
        <v>2935</v>
      </c>
      <c r="D1487" s="4">
        <v>3529.6375171999998</v>
      </c>
      <c r="E1487" s="3" t="s">
        <v>2936</v>
      </c>
      <c r="F1487" s="3" t="s">
        <v>2966</v>
      </c>
      <c r="G1487" s="3" t="s">
        <v>2967</v>
      </c>
      <c r="H1487" s="3" t="s">
        <v>3267</v>
      </c>
      <c r="I1487" s="3" t="s">
        <v>3268</v>
      </c>
      <c r="J1487" s="4">
        <v>25.915828999999999</v>
      </c>
      <c r="K1487" s="4">
        <v>-1.7679119999999999</v>
      </c>
      <c r="L1487" s="4">
        <v>-1.4929349999999999</v>
      </c>
      <c r="M1487" s="4">
        <v>-0.31026599999999999</v>
      </c>
      <c r="N1487" s="4">
        <v>18.228909999999999</v>
      </c>
      <c r="O1487" s="4">
        <v>25.239070999999999</v>
      </c>
      <c r="P1487" s="4">
        <v>3.1828750000000001</v>
      </c>
      <c r="Q1487" s="4">
        <v>12.161334999999999</v>
      </c>
      <c r="R1487" s="4">
        <v>30.411390000000001</v>
      </c>
      <c r="S1487" s="3" t="s">
        <v>4156</v>
      </c>
      <c r="T1487" s="4">
        <v>73.900000000000006</v>
      </c>
      <c r="U1487" s="4">
        <v>3529.6375171999998</v>
      </c>
      <c r="V1487" s="10">
        <v>3542.942517</v>
      </c>
      <c r="W1487" s="4">
        <v>1.2990527740189399</v>
      </c>
      <c r="X1487" s="4">
        <v>77.680000000000007</v>
      </c>
      <c r="Y1487" s="4">
        <v>56.09</v>
      </c>
      <c r="Z1487" s="4">
        <v>18.228909999999999</v>
      </c>
      <c r="AA1487" s="10">
        <v>15.6402116402</v>
      </c>
      <c r="AB1487" s="10">
        <v>15.926724137900001</v>
      </c>
      <c r="AC1487" s="4">
        <v>2.5553599999999999</v>
      </c>
      <c r="AD1487" s="4">
        <v>2.3154913110480999</v>
      </c>
      <c r="AE1487" s="4">
        <v>2.3366063832664001</v>
      </c>
      <c r="AF1487" s="4">
        <v>12.161334999999999</v>
      </c>
      <c r="AG1487" s="4">
        <v>11.1694278593947</v>
      </c>
      <c r="AH1487" s="4">
        <v>11.578243519607801</v>
      </c>
      <c r="AI1487" s="4">
        <v>3.1828750000000001</v>
      </c>
      <c r="AJ1487" s="4">
        <v>11.000298000000001</v>
      </c>
    </row>
    <row r="1488" spans="1:36" x14ac:dyDescent="0.3">
      <c r="A1488" s="1" t="s">
        <v>1773</v>
      </c>
      <c r="B1488" s="2">
        <v>4248696</v>
      </c>
      <c r="C1488" s="3" t="s">
        <v>2935</v>
      </c>
      <c r="D1488" s="4">
        <v>3531.2973017999998</v>
      </c>
      <c r="E1488" s="3" t="s">
        <v>2936</v>
      </c>
      <c r="F1488" s="3" t="s">
        <v>2937</v>
      </c>
      <c r="G1488" s="3" t="s">
        <v>3044</v>
      </c>
      <c r="H1488" s="3" t="s">
        <v>3066</v>
      </c>
      <c r="I1488" s="3" t="s">
        <v>3226</v>
      </c>
      <c r="J1488" s="4">
        <v>56.944443999999997</v>
      </c>
      <c r="K1488" s="4">
        <v>6.2529380000000003</v>
      </c>
      <c r="L1488" s="4">
        <v>-9.4551280000000002</v>
      </c>
      <c r="M1488" s="4">
        <v>-1.482127</v>
      </c>
      <c r="N1488" s="4">
        <v>30.540541000000001</v>
      </c>
      <c r="O1488" s="4">
        <v>18.403908999999999</v>
      </c>
      <c r="P1488" s="4">
        <v>4.358727</v>
      </c>
      <c r="Q1488" s="4">
        <v>13.196209</v>
      </c>
      <c r="R1488" s="4">
        <v>18.446065999999998</v>
      </c>
      <c r="S1488" s="3" t="s">
        <v>5514</v>
      </c>
      <c r="T1488" s="4">
        <v>22.6</v>
      </c>
      <c r="U1488" s="4">
        <v>3531.2973017999998</v>
      </c>
      <c r="V1488" s="10">
        <v>3698.897301</v>
      </c>
      <c r="W1488" s="4">
        <v>1.1858407079646001</v>
      </c>
      <c r="X1488" s="4">
        <v>26.278700000000001</v>
      </c>
      <c r="Y1488" s="4">
        <v>13.49</v>
      </c>
      <c r="Z1488" s="4">
        <v>30.540541000000001</v>
      </c>
      <c r="AA1488" s="10">
        <v>19.538848591200001</v>
      </c>
      <c r="AB1488" s="10">
        <v>19.538848591200001</v>
      </c>
      <c r="AC1488" s="4">
        <v>2.8134920000000001</v>
      </c>
      <c r="AD1488" s="4">
        <v>2.7288075731491999</v>
      </c>
      <c r="AE1488" s="4">
        <v>2.7288075731491999</v>
      </c>
      <c r="AF1488" s="4">
        <v>13.196209</v>
      </c>
      <c r="AG1488" s="4">
        <v>12.222095085187</v>
      </c>
      <c r="AH1488" s="4">
        <v>12.222095085187</v>
      </c>
      <c r="AI1488" s="4">
        <v>4.358727</v>
      </c>
      <c r="AJ1488" s="4">
        <v>8.4139990000000004</v>
      </c>
    </row>
    <row r="1489" spans="1:36" x14ac:dyDescent="0.3">
      <c r="A1489" s="1" t="s">
        <v>1534</v>
      </c>
      <c r="B1489" s="2">
        <v>14006300</v>
      </c>
      <c r="C1489" s="3" t="s">
        <v>2935</v>
      </c>
      <c r="D1489" s="4">
        <v>3542.4524764500002</v>
      </c>
      <c r="E1489" s="3" t="s">
        <v>3093</v>
      </c>
      <c r="F1489" s="3" t="s">
        <v>3093</v>
      </c>
      <c r="G1489" s="3" t="s">
        <v>3172</v>
      </c>
      <c r="H1489" s="3" t="s">
        <v>3173</v>
      </c>
      <c r="I1489" s="3" t="s">
        <v>3274</v>
      </c>
      <c r="J1489" s="4">
        <v>101.44422299999999</v>
      </c>
      <c r="K1489" s="4">
        <v>38.337893000000001</v>
      </c>
      <c r="L1489" s="4">
        <v>1.58212</v>
      </c>
      <c r="M1489" s="4">
        <v>1.6331659999999999</v>
      </c>
      <c r="N1489" s="4">
        <v>155.57692299999999</v>
      </c>
      <c r="O1489" s="4" t="s">
        <v>2924</v>
      </c>
      <c r="P1489" s="4">
        <v>2.7100360000000001</v>
      </c>
      <c r="Q1489" s="4">
        <v>11.702705999999999</v>
      </c>
      <c r="R1489" s="4" t="s">
        <v>2924</v>
      </c>
      <c r="S1489" s="3" t="s">
        <v>5275</v>
      </c>
      <c r="T1489" s="4">
        <v>40.450000000000003</v>
      </c>
      <c r="U1489" s="4">
        <v>3542.4524764500002</v>
      </c>
      <c r="V1489" s="10">
        <v>6341.5674760000002</v>
      </c>
      <c r="W1489" s="4">
        <v>4.0543881334981497</v>
      </c>
      <c r="X1489" s="4">
        <v>44.2</v>
      </c>
      <c r="Y1489" s="4">
        <v>19.88</v>
      </c>
      <c r="Z1489" s="4">
        <v>155.57692299999999</v>
      </c>
      <c r="AA1489" s="10">
        <v>23.2337736932</v>
      </c>
      <c r="AB1489" s="10">
        <v>51.798542725700003</v>
      </c>
      <c r="AC1489" s="4">
        <v>5.8948989999999997</v>
      </c>
      <c r="AD1489" s="4">
        <v>4.7509417320409</v>
      </c>
      <c r="AE1489" s="4">
        <v>5.4123671431203002</v>
      </c>
      <c r="AF1489" s="4">
        <v>11.702705999999999</v>
      </c>
      <c r="AG1489" s="4">
        <v>9.1980479372529</v>
      </c>
      <c r="AH1489" s="4">
        <v>10.472058109982299</v>
      </c>
      <c r="AI1489" s="4">
        <v>2.7100360000000001</v>
      </c>
      <c r="AJ1489" s="4">
        <v>5.0292180000000002</v>
      </c>
    </row>
    <row r="1490" spans="1:36" x14ac:dyDescent="0.3">
      <c r="A1490" s="1" t="s">
        <v>1398</v>
      </c>
      <c r="B1490" s="2">
        <v>119045424</v>
      </c>
      <c r="C1490" s="3" t="s">
        <v>2940</v>
      </c>
      <c r="D1490" s="4">
        <v>3550.7631999999999</v>
      </c>
      <c r="E1490" s="3" t="s">
        <v>2930</v>
      </c>
      <c r="F1490" s="3" t="s">
        <v>2953</v>
      </c>
      <c r="G1490" s="3" t="s">
        <v>2954</v>
      </c>
      <c r="H1490" s="3" t="s">
        <v>2955</v>
      </c>
      <c r="I1490" s="3" t="s">
        <v>3254</v>
      </c>
      <c r="J1490" s="4">
        <v>-3.8109760000000001</v>
      </c>
      <c r="K1490" s="4">
        <v>23.182040000000001</v>
      </c>
      <c r="L1490" s="4">
        <v>-8.5507249999999999</v>
      </c>
      <c r="M1490" s="4">
        <v>-3.2579530000000001</v>
      </c>
      <c r="N1490" s="4" t="s">
        <v>2934</v>
      </c>
      <c r="O1490" s="4" t="s">
        <v>2934</v>
      </c>
      <c r="P1490" s="4" t="s">
        <v>2934</v>
      </c>
      <c r="Q1490" s="4" t="s">
        <v>2934</v>
      </c>
      <c r="R1490" s="4" t="s">
        <v>2934</v>
      </c>
      <c r="S1490" s="3" t="s">
        <v>5140</v>
      </c>
      <c r="T1490" s="4">
        <v>25.24</v>
      </c>
      <c r="U1490" s="4">
        <v>3550.7631999999999</v>
      </c>
      <c r="V1490" s="10" t="s">
        <v>2934</v>
      </c>
      <c r="W1490" s="4">
        <v>0</v>
      </c>
      <c r="X1490" s="4">
        <v>31.18</v>
      </c>
      <c r="Y1490" s="4">
        <v>16.579999999999998</v>
      </c>
      <c r="Z1490" s="4" t="s">
        <v>2934</v>
      </c>
      <c r="AA1490" s="10" t="s">
        <v>2934</v>
      </c>
      <c r="AB1490" s="10" t="s">
        <v>2934</v>
      </c>
      <c r="AC1490" s="4" t="s">
        <v>2934</v>
      </c>
      <c r="AD1490" s="4" t="s">
        <v>2934</v>
      </c>
      <c r="AE1490" s="4" t="s">
        <v>2934</v>
      </c>
      <c r="AF1490" s="4" t="s">
        <v>2934</v>
      </c>
      <c r="AG1490" s="4" t="s">
        <v>2934</v>
      </c>
      <c r="AH1490" s="4" t="s">
        <v>2934</v>
      </c>
      <c r="AI1490" s="4" t="s">
        <v>2934</v>
      </c>
      <c r="AJ1490" s="4" t="s">
        <v>2934</v>
      </c>
    </row>
    <row r="1491" spans="1:36" x14ac:dyDescent="0.3">
      <c r="A1491" s="1" t="s">
        <v>1046</v>
      </c>
      <c r="B1491" s="2">
        <v>4963369</v>
      </c>
      <c r="C1491" s="3" t="s">
        <v>2919</v>
      </c>
      <c r="D1491" s="4">
        <v>3556.5331591999998</v>
      </c>
      <c r="E1491" s="3" t="s">
        <v>2945</v>
      </c>
      <c r="F1491" s="3" t="s">
        <v>2990</v>
      </c>
      <c r="G1491" s="3" t="s">
        <v>2990</v>
      </c>
      <c r="H1491" s="3" t="s">
        <v>2991</v>
      </c>
      <c r="I1491" s="3" t="s">
        <v>2992</v>
      </c>
      <c r="J1491" s="4">
        <v>10.093503</v>
      </c>
      <c r="K1491" s="4">
        <v>-0.82073399999999996</v>
      </c>
      <c r="L1491" s="4">
        <v>16.815059999999999</v>
      </c>
      <c r="M1491" s="4">
        <v>7.0895520000000003</v>
      </c>
      <c r="N1491" s="4">
        <v>26.65119</v>
      </c>
      <c r="O1491" s="4">
        <v>70.864198000000002</v>
      </c>
      <c r="P1491" s="4">
        <v>3.723948</v>
      </c>
      <c r="Q1491" s="4">
        <v>35.225270000000002</v>
      </c>
      <c r="R1491" s="4">
        <v>47.356651999999997</v>
      </c>
      <c r="S1491" s="3" t="s">
        <v>4788</v>
      </c>
      <c r="T1491" s="4">
        <v>45.92</v>
      </c>
      <c r="U1491" s="4">
        <v>3556.5331591999998</v>
      </c>
      <c r="V1491" s="10">
        <v>3243.8951590000001</v>
      </c>
      <c r="W1491" s="4">
        <v>0</v>
      </c>
      <c r="X1491" s="4">
        <v>63.625</v>
      </c>
      <c r="Y1491" s="4">
        <v>37.21</v>
      </c>
      <c r="Z1491" s="4">
        <v>26.65119</v>
      </c>
      <c r="AA1491" s="10">
        <v>31.214737271400001</v>
      </c>
      <c r="AB1491" s="10">
        <v>39.322475123700002</v>
      </c>
      <c r="AC1491" s="4">
        <v>4.3701829999999999</v>
      </c>
      <c r="AD1491" s="4">
        <v>4.0396304527745004</v>
      </c>
      <c r="AE1491" s="4">
        <v>4.2435909880692</v>
      </c>
      <c r="AF1491" s="4">
        <v>35.225270000000002</v>
      </c>
      <c r="AG1491" s="4">
        <v>19.535817579913299</v>
      </c>
      <c r="AH1491" s="4">
        <v>25.958082735180501</v>
      </c>
      <c r="AI1491" s="4">
        <v>3.723948</v>
      </c>
      <c r="AJ1491" s="4">
        <v>4.780843</v>
      </c>
    </row>
    <row r="1492" spans="1:36" x14ac:dyDescent="0.3">
      <c r="A1492" s="1" t="s">
        <v>925</v>
      </c>
      <c r="B1492" s="2">
        <v>4167648</v>
      </c>
      <c r="C1492" s="3" t="s">
        <v>2935</v>
      </c>
      <c r="D1492" s="4">
        <v>3560.3983211499999</v>
      </c>
      <c r="E1492" s="3" t="s">
        <v>2936</v>
      </c>
      <c r="F1492" s="3" t="s">
        <v>2937</v>
      </c>
      <c r="G1492" s="3" t="s">
        <v>3035</v>
      </c>
      <c r="H1492" s="3" t="s">
        <v>3035</v>
      </c>
      <c r="I1492" s="3" t="s">
        <v>3434</v>
      </c>
      <c r="J1492" s="4">
        <v>42.551020000000001</v>
      </c>
      <c r="K1492" s="4">
        <v>42.551020000000001</v>
      </c>
      <c r="L1492" s="4">
        <v>8.0266009999999994</v>
      </c>
      <c r="M1492" s="4">
        <v>4.1138769999999996</v>
      </c>
      <c r="N1492" s="4" t="s">
        <v>2934</v>
      </c>
      <c r="O1492" s="4" t="s">
        <v>2934</v>
      </c>
      <c r="P1492" s="4" t="s">
        <v>2934</v>
      </c>
      <c r="Q1492" s="4">
        <v>10.720340999999999</v>
      </c>
      <c r="R1492" s="4" t="s">
        <v>2934</v>
      </c>
      <c r="S1492" s="3" t="s">
        <v>4667</v>
      </c>
      <c r="T1492" s="4">
        <v>69.849999999999994</v>
      </c>
      <c r="U1492" s="4">
        <v>3560.3983211499999</v>
      </c>
      <c r="V1492" s="10">
        <v>3843.7273209999998</v>
      </c>
      <c r="W1492" s="4">
        <v>0</v>
      </c>
      <c r="X1492" s="4">
        <v>73.73</v>
      </c>
      <c r="Y1492" s="4">
        <v>40.049999999999997</v>
      </c>
      <c r="Z1492" s="4" t="s">
        <v>2934</v>
      </c>
      <c r="AA1492" s="10">
        <v>26.8995263218</v>
      </c>
      <c r="AB1492" s="10" t="s">
        <v>2934</v>
      </c>
      <c r="AC1492" s="4">
        <v>1.4101459999999999</v>
      </c>
      <c r="AD1492" s="4">
        <v>1.3225159592275999</v>
      </c>
      <c r="AE1492" s="4">
        <v>1.3901321043596999</v>
      </c>
      <c r="AF1492" s="4">
        <v>10.720340999999999</v>
      </c>
      <c r="AG1492" s="4">
        <v>17.557255013468101</v>
      </c>
      <c r="AH1492" s="4">
        <v>17.514291956164001</v>
      </c>
      <c r="AI1492" s="4" t="s">
        <v>2934</v>
      </c>
      <c r="AJ1492" s="4" t="s">
        <v>2934</v>
      </c>
    </row>
    <row r="1493" spans="1:36" x14ac:dyDescent="0.3">
      <c r="A1493" s="1" t="s">
        <v>2299</v>
      </c>
      <c r="B1493" s="2">
        <v>4094676</v>
      </c>
      <c r="C1493" s="3" t="s">
        <v>2935</v>
      </c>
      <c r="D1493" s="4">
        <v>3564.9898120900002</v>
      </c>
      <c r="E1493" s="3" t="s">
        <v>2925</v>
      </c>
      <c r="F1493" s="3" t="s">
        <v>2926</v>
      </c>
      <c r="G1493" s="3" t="s">
        <v>2927</v>
      </c>
      <c r="H1493" s="3" t="s">
        <v>2928</v>
      </c>
      <c r="I1493" s="3" t="s">
        <v>3655</v>
      </c>
      <c r="J1493" s="4">
        <v>-23.578220999999999</v>
      </c>
      <c r="K1493" s="4">
        <v>-18.817471000000001</v>
      </c>
      <c r="L1493" s="4">
        <v>-18.013603</v>
      </c>
      <c r="M1493" s="4">
        <v>1.022923</v>
      </c>
      <c r="N1493" s="4">
        <v>7.7755640000000001</v>
      </c>
      <c r="O1493" s="4">
        <v>9.4294259999999994</v>
      </c>
      <c r="P1493" s="4">
        <v>1.9820580000000001</v>
      </c>
      <c r="Q1493" s="4">
        <v>4.0430830000000002</v>
      </c>
      <c r="R1493" s="4">
        <v>18.024021999999999</v>
      </c>
      <c r="S1493" s="3" t="s">
        <v>6038</v>
      </c>
      <c r="T1493" s="5">
        <v>81.97</v>
      </c>
      <c r="U1493" s="4">
        <v>3564.9898120900002</v>
      </c>
      <c r="V1493" s="10">
        <v>4775.6898119999996</v>
      </c>
      <c r="W1493" s="4">
        <v>1.4151518848359199</v>
      </c>
      <c r="X1493" s="5">
        <v>112.06</v>
      </c>
      <c r="Y1493" s="4">
        <v>72.260000000000005</v>
      </c>
      <c r="Z1493" s="4">
        <v>7.7755640000000001</v>
      </c>
      <c r="AA1493" s="10">
        <v>7.7257304428999998</v>
      </c>
      <c r="AB1493" s="10">
        <v>8.2287134615999999</v>
      </c>
      <c r="AC1493" s="4">
        <v>0.69730300000000001</v>
      </c>
      <c r="AD1493" s="4">
        <v>0.69470921905119998</v>
      </c>
      <c r="AE1493" s="4">
        <v>0.70472688171529996</v>
      </c>
      <c r="AF1493" s="4">
        <v>4.0430830000000002</v>
      </c>
      <c r="AG1493" s="4">
        <v>6.3130984838590001</v>
      </c>
      <c r="AH1493" s="4">
        <v>6.5865224212835001</v>
      </c>
      <c r="AI1493" s="4">
        <v>1.9820580000000001</v>
      </c>
      <c r="AJ1493" s="4">
        <v>4.4086480000000003</v>
      </c>
    </row>
    <row r="1494" spans="1:36" x14ac:dyDescent="0.3">
      <c r="A1494" s="1" t="s">
        <v>2001</v>
      </c>
      <c r="B1494" s="2">
        <v>4437746</v>
      </c>
      <c r="C1494" s="3" t="s">
        <v>2940</v>
      </c>
      <c r="D1494" s="4">
        <v>3569.70096483</v>
      </c>
      <c r="E1494" s="3" t="s">
        <v>2930</v>
      </c>
      <c r="F1494" s="3" t="s">
        <v>2953</v>
      </c>
      <c r="G1494" s="3" t="s">
        <v>2953</v>
      </c>
      <c r="H1494" s="3" t="s">
        <v>3040</v>
      </c>
      <c r="I1494" s="3" t="s">
        <v>3211</v>
      </c>
      <c r="J1494" s="4">
        <v>92.130517999999995</v>
      </c>
      <c r="K1494" s="4">
        <v>31.537451000000001</v>
      </c>
      <c r="L1494" s="4">
        <v>-7.9116840000000002</v>
      </c>
      <c r="M1494" s="4">
        <v>-1.086957</v>
      </c>
      <c r="N1494" s="4">
        <v>29.528023999999998</v>
      </c>
      <c r="O1494" s="4">
        <v>28.276835999999999</v>
      </c>
      <c r="P1494" s="4">
        <v>4.9044590000000001</v>
      </c>
      <c r="Q1494" s="4">
        <v>17.516134999999998</v>
      </c>
      <c r="R1494" s="4">
        <v>4.8429270000000004</v>
      </c>
      <c r="S1494" s="3" t="s">
        <v>5740</v>
      </c>
      <c r="T1494" s="4">
        <v>10.01</v>
      </c>
      <c r="U1494" s="4">
        <v>3569.70096483</v>
      </c>
      <c r="V1494" s="10">
        <v>3072.0279639999999</v>
      </c>
      <c r="W1494" s="4">
        <v>0</v>
      </c>
      <c r="X1494" s="4">
        <v>11.29</v>
      </c>
      <c r="Y1494" s="5">
        <v>4.22</v>
      </c>
      <c r="Z1494" s="4">
        <v>29.528023999999998</v>
      </c>
      <c r="AA1494" s="10">
        <v>34.316078162399997</v>
      </c>
      <c r="AB1494" s="10">
        <v>29.333333333300001</v>
      </c>
      <c r="AC1494" s="4">
        <v>3.267083</v>
      </c>
      <c r="AD1494" s="4">
        <v>2.9997097611932002</v>
      </c>
      <c r="AE1494" s="4">
        <v>3.2158832998397</v>
      </c>
      <c r="AF1494" s="4">
        <v>17.516134999999998</v>
      </c>
      <c r="AG1494" s="4">
        <v>12.6557930170485</v>
      </c>
      <c r="AH1494" s="4">
        <v>11.7281454527241</v>
      </c>
      <c r="AI1494" s="4">
        <v>4.9044590000000001</v>
      </c>
      <c r="AJ1494" s="4">
        <v>6.4664080000000004</v>
      </c>
    </row>
    <row r="1495" spans="1:36" x14ac:dyDescent="0.3">
      <c r="A1495" s="1" t="s">
        <v>1076</v>
      </c>
      <c r="B1495" s="2">
        <v>100294</v>
      </c>
      <c r="C1495" s="3" t="s">
        <v>2919</v>
      </c>
      <c r="D1495" s="4">
        <v>3576.79991565</v>
      </c>
      <c r="E1495" s="3" t="s">
        <v>2930</v>
      </c>
      <c r="F1495" s="3" t="s">
        <v>2931</v>
      </c>
      <c r="G1495" s="3" t="s">
        <v>2931</v>
      </c>
      <c r="H1495" s="3" t="s">
        <v>2932</v>
      </c>
      <c r="I1495" s="3" t="s">
        <v>2933</v>
      </c>
      <c r="J1495" s="4">
        <v>19.380316000000001</v>
      </c>
      <c r="K1495" s="4">
        <v>9.5928609999999992</v>
      </c>
      <c r="L1495" s="4">
        <v>-9.2797780000000003</v>
      </c>
      <c r="M1495" s="4">
        <v>0.255102</v>
      </c>
      <c r="N1495" s="4">
        <v>12.4367088607595</v>
      </c>
      <c r="O1495" s="4">
        <v>15.632458</v>
      </c>
      <c r="P1495" s="4">
        <v>1.1874549999999999</v>
      </c>
      <c r="Q1495" s="4" t="s">
        <v>2934</v>
      </c>
      <c r="R1495" s="4" t="s">
        <v>2934</v>
      </c>
      <c r="S1495" s="3" t="s">
        <v>4818</v>
      </c>
      <c r="T1495" s="4">
        <v>19.649999999999999</v>
      </c>
      <c r="U1495" s="4">
        <v>3576.79991565</v>
      </c>
      <c r="V1495" s="10" t="s">
        <v>2934</v>
      </c>
      <c r="W1495" s="4">
        <v>3.66412213740458</v>
      </c>
      <c r="X1495" s="4">
        <v>22.49</v>
      </c>
      <c r="Y1495" s="4">
        <v>13.87</v>
      </c>
      <c r="Z1495" s="4">
        <v>12.428843000000001</v>
      </c>
      <c r="AA1495" s="10">
        <v>11.4337251251</v>
      </c>
      <c r="AB1495" s="10">
        <v>11.330285015699999</v>
      </c>
      <c r="AC1495" s="4" t="s">
        <v>2934</v>
      </c>
      <c r="AD1495" s="4" t="s">
        <v>2934</v>
      </c>
      <c r="AE1495" s="4" t="s">
        <v>2934</v>
      </c>
      <c r="AF1495" s="4" t="s">
        <v>2934</v>
      </c>
      <c r="AG1495" s="4" t="s">
        <v>2934</v>
      </c>
      <c r="AH1495" s="4" t="s">
        <v>2934</v>
      </c>
      <c r="AI1495" s="4">
        <v>1.1874549999999999</v>
      </c>
      <c r="AJ1495" s="4">
        <v>1.570492</v>
      </c>
    </row>
    <row r="1496" spans="1:36" x14ac:dyDescent="0.3">
      <c r="A1496" s="1" t="s">
        <v>1855</v>
      </c>
      <c r="B1496" s="2">
        <v>4162569</v>
      </c>
      <c r="C1496" s="3" t="s">
        <v>2935</v>
      </c>
      <c r="D1496" s="4">
        <v>3579.0275956800001</v>
      </c>
      <c r="E1496" s="3" t="s">
        <v>3093</v>
      </c>
      <c r="F1496" s="3" t="s">
        <v>3093</v>
      </c>
      <c r="G1496" s="3" t="s">
        <v>3094</v>
      </c>
      <c r="H1496" s="3" t="s">
        <v>3147</v>
      </c>
      <c r="I1496" s="3" t="s">
        <v>3148</v>
      </c>
      <c r="J1496" s="4">
        <v>-2.778527</v>
      </c>
      <c r="K1496" s="4">
        <v>2.4736989999999999</v>
      </c>
      <c r="L1496" s="4">
        <v>-17.073170999999999</v>
      </c>
      <c r="M1496" s="4">
        <v>1.3213379999999999</v>
      </c>
      <c r="N1496" s="4">
        <v>4.3474069999999996</v>
      </c>
      <c r="O1496" s="4">
        <v>31.837456</v>
      </c>
      <c r="P1496" s="4">
        <v>1.5470470000000001</v>
      </c>
      <c r="Q1496" s="4">
        <v>2.9286219999999998</v>
      </c>
      <c r="R1496" s="4" t="s">
        <v>2924</v>
      </c>
      <c r="S1496" s="3" t="s">
        <v>5595</v>
      </c>
      <c r="T1496" s="4">
        <v>36.04</v>
      </c>
      <c r="U1496" s="4">
        <v>3579.0275956800001</v>
      </c>
      <c r="V1496" s="10">
        <v>5497.770595</v>
      </c>
      <c r="W1496" s="4">
        <v>4.6614872364039899</v>
      </c>
      <c r="X1496" s="4">
        <v>44.31</v>
      </c>
      <c r="Y1496" s="4">
        <v>31.13</v>
      </c>
      <c r="Z1496" s="4">
        <v>4.3474069999999996</v>
      </c>
      <c r="AA1496" s="10">
        <v>7.4418220486999997</v>
      </c>
      <c r="AB1496" s="10">
        <v>6.6756193563000004</v>
      </c>
      <c r="AC1496" s="4">
        <v>2.7484289999999998</v>
      </c>
      <c r="AD1496" s="4">
        <v>2.3785041548119001</v>
      </c>
      <c r="AE1496" s="4">
        <v>2.4414495583222999</v>
      </c>
      <c r="AF1496" s="4">
        <v>2.9286219999999998</v>
      </c>
      <c r="AG1496" s="4">
        <v>3.3135504040493999</v>
      </c>
      <c r="AH1496" s="4">
        <v>3.3872235453871999</v>
      </c>
      <c r="AI1496" s="4">
        <v>1.5470470000000001</v>
      </c>
      <c r="AJ1496" s="4">
        <v>1.5470470000000001</v>
      </c>
    </row>
    <row r="1497" spans="1:36" x14ac:dyDescent="0.3">
      <c r="A1497" s="1" t="s">
        <v>2062</v>
      </c>
      <c r="B1497" s="2">
        <v>4217494</v>
      </c>
      <c r="C1497" s="3" t="s">
        <v>2919</v>
      </c>
      <c r="D1497" s="4">
        <v>3580.0531228700002</v>
      </c>
      <c r="E1497" s="3" t="s">
        <v>3093</v>
      </c>
      <c r="F1497" s="3" t="s">
        <v>3093</v>
      </c>
      <c r="G1497" s="3" t="s">
        <v>3094</v>
      </c>
      <c r="H1497" s="3" t="s">
        <v>3145</v>
      </c>
      <c r="I1497" s="3" t="s">
        <v>3419</v>
      </c>
      <c r="J1497" s="4">
        <v>13.667712</v>
      </c>
      <c r="K1497" s="4">
        <v>-2.579259</v>
      </c>
      <c r="L1497" s="4">
        <v>-6.8823829999999999</v>
      </c>
      <c r="M1497" s="4">
        <v>-0.38461499999999998</v>
      </c>
      <c r="N1497" s="4">
        <v>21.455621000000001</v>
      </c>
      <c r="O1497" s="4">
        <v>1.6686609999999999</v>
      </c>
      <c r="P1497" s="4">
        <v>2.4486759999999999</v>
      </c>
      <c r="Q1497" s="4">
        <v>8.3419889999999999</v>
      </c>
      <c r="R1497" s="4">
        <v>18.041886000000002</v>
      </c>
      <c r="S1497" s="3" t="s">
        <v>5801</v>
      </c>
      <c r="T1497" s="4">
        <v>18.13</v>
      </c>
      <c r="U1497" s="4">
        <v>3580.0531228700002</v>
      </c>
      <c r="V1497" s="10">
        <v>24467.053122000001</v>
      </c>
      <c r="W1497" s="4">
        <v>7.0049641478212896</v>
      </c>
      <c r="X1497" s="4">
        <v>20.100000000000001</v>
      </c>
      <c r="Y1497" s="4">
        <v>15.785</v>
      </c>
      <c r="Z1497" s="4">
        <v>21.455621000000001</v>
      </c>
      <c r="AA1497" s="10">
        <v>14.031421716500001</v>
      </c>
      <c r="AB1497" s="10">
        <v>23.440429245499999</v>
      </c>
      <c r="AC1497" s="4">
        <v>0.48575600000000002</v>
      </c>
      <c r="AD1497" s="4">
        <v>0.4486071040388</v>
      </c>
      <c r="AE1497" s="4">
        <v>0.4770187436387</v>
      </c>
      <c r="AF1497" s="4">
        <v>8.3419889999999999</v>
      </c>
      <c r="AG1497" s="4">
        <v>8.9414461430244003</v>
      </c>
      <c r="AH1497" s="4">
        <v>8.8203690701609005</v>
      </c>
      <c r="AI1497" s="4">
        <v>2.4486759999999999</v>
      </c>
      <c r="AJ1497" s="4" t="s">
        <v>2924</v>
      </c>
    </row>
    <row r="1498" spans="1:36" x14ac:dyDescent="0.3">
      <c r="A1498" s="1" t="s">
        <v>2013</v>
      </c>
      <c r="B1498" s="2">
        <v>4854564</v>
      </c>
      <c r="C1498" s="3" t="s">
        <v>2919</v>
      </c>
      <c r="D1498" s="4">
        <v>3581.9017847099999</v>
      </c>
      <c r="E1498" s="3" t="s">
        <v>2925</v>
      </c>
      <c r="F1498" s="3" t="s">
        <v>2996</v>
      </c>
      <c r="G1498" s="3" t="s">
        <v>2997</v>
      </c>
      <c r="H1498" s="3" t="s">
        <v>2997</v>
      </c>
      <c r="I1498" s="3" t="s">
        <v>2998</v>
      </c>
      <c r="J1498" s="4">
        <v>54.187192000000003</v>
      </c>
      <c r="K1498" s="4">
        <v>95.218294999999998</v>
      </c>
      <c r="L1498" s="4">
        <v>-3.4943469999999999</v>
      </c>
      <c r="M1498" s="4">
        <v>0.10661</v>
      </c>
      <c r="N1498" s="4" t="s">
        <v>2924</v>
      </c>
      <c r="O1498" s="4" t="s">
        <v>2924</v>
      </c>
      <c r="P1498" s="4" t="s">
        <v>2924</v>
      </c>
      <c r="Q1498" s="4" t="s">
        <v>2924</v>
      </c>
      <c r="R1498" s="4">
        <v>13.119674</v>
      </c>
      <c r="S1498" s="3" t="s">
        <v>5752</v>
      </c>
      <c r="T1498" s="4">
        <v>9.39</v>
      </c>
      <c r="U1498" s="4">
        <v>3581.9017847099999</v>
      </c>
      <c r="V1498" s="10">
        <v>4914.3017840000002</v>
      </c>
      <c r="W1498" s="4">
        <v>0</v>
      </c>
      <c r="X1498" s="4">
        <v>10.895</v>
      </c>
      <c r="Y1498" s="5">
        <v>2.7</v>
      </c>
      <c r="Z1498" s="4" t="s">
        <v>2924</v>
      </c>
      <c r="AA1498" s="10" t="s">
        <v>2924</v>
      </c>
      <c r="AB1498" s="10" t="s">
        <v>2924</v>
      </c>
      <c r="AC1498" s="4">
        <v>1.826403</v>
      </c>
      <c r="AD1498" s="4">
        <v>2.007343462048</v>
      </c>
      <c r="AE1498" s="4">
        <v>1.9884450855885001</v>
      </c>
      <c r="AF1498" s="4" t="s">
        <v>2924</v>
      </c>
      <c r="AG1498" s="4">
        <v>18.6507811442087</v>
      </c>
      <c r="AH1498" s="4">
        <v>17.852780221758302</v>
      </c>
      <c r="AI1498" s="4" t="s">
        <v>2924</v>
      </c>
      <c r="AJ1498" s="4" t="s">
        <v>2924</v>
      </c>
    </row>
    <row r="1499" spans="1:36" x14ac:dyDescent="0.3">
      <c r="A1499" s="1" t="s">
        <v>2078</v>
      </c>
      <c r="B1499" s="2">
        <v>4094354</v>
      </c>
      <c r="C1499" s="3" t="s">
        <v>2919</v>
      </c>
      <c r="D1499" s="4">
        <v>3582.4711229999998</v>
      </c>
      <c r="E1499" s="3" t="s">
        <v>2945</v>
      </c>
      <c r="F1499" s="3" t="s">
        <v>2990</v>
      </c>
      <c r="G1499" s="3" t="s">
        <v>2990</v>
      </c>
      <c r="H1499" s="3" t="s">
        <v>3029</v>
      </c>
      <c r="I1499" s="3" t="s">
        <v>3030</v>
      </c>
      <c r="J1499" s="18">
        <v>-23.273657</v>
      </c>
      <c r="K1499" s="18">
        <v>-0.89664900000000003</v>
      </c>
      <c r="L1499" s="18">
        <v>-2.7327469999999998</v>
      </c>
      <c r="M1499" s="18">
        <v>2.1069689999999999</v>
      </c>
      <c r="N1499" s="4">
        <v>96.923077000000006</v>
      </c>
      <c r="O1499" s="4">
        <v>57.429352999999999</v>
      </c>
      <c r="P1499" s="4">
        <v>4.7796070000000004</v>
      </c>
      <c r="Q1499" s="4">
        <v>62.30939</v>
      </c>
      <c r="R1499" s="4">
        <v>65.910049000000001</v>
      </c>
      <c r="S1499" s="3" t="s">
        <v>5817</v>
      </c>
      <c r="T1499" s="4">
        <v>63</v>
      </c>
      <c r="U1499" s="4">
        <v>3582.4711229999998</v>
      </c>
      <c r="V1499" s="10">
        <v>3278.7201230000001</v>
      </c>
      <c r="W1499" s="4">
        <v>1.3333333333333299</v>
      </c>
      <c r="X1499" s="18">
        <v>85</v>
      </c>
      <c r="Y1499" s="18">
        <v>56.63</v>
      </c>
      <c r="Z1499" s="4">
        <v>96.923077000000006</v>
      </c>
      <c r="AA1499" s="10">
        <v>47.127468581599999</v>
      </c>
      <c r="AB1499" s="10">
        <v>55.3734190009</v>
      </c>
      <c r="AC1499" s="4">
        <v>8.1311409999999995</v>
      </c>
      <c r="AD1499" s="4">
        <v>7.2207053573001998</v>
      </c>
      <c r="AE1499" s="4">
        <v>7.8279283618713</v>
      </c>
      <c r="AF1499" s="4">
        <v>62.30939</v>
      </c>
      <c r="AG1499" s="4">
        <v>28.3626308217993</v>
      </c>
      <c r="AH1499" s="4">
        <v>32.6240808258706</v>
      </c>
      <c r="AI1499" s="4">
        <v>4.7796070000000004</v>
      </c>
      <c r="AJ1499" s="4">
        <v>5.5462629999999997</v>
      </c>
    </row>
    <row r="1500" spans="1:36" x14ac:dyDescent="0.3">
      <c r="A1500" s="1" t="s">
        <v>2475</v>
      </c>
      <c r="B1500" s="2">
        <v>1984125</v>
      </c>
      <c r="C1500" s="3" t="s">
        <v>2919</v>
      </c>
      <c r="D1500" s="4">
        <v>3586.4896489500002</v>
      </c>
      <c r="E1500" s="3" t="s">
        <v>2930</v>
      </c>
      <c r="F1500" s="3" t="s">
        <v>2931</v>
      </c>
      <c r="G1500" s="3" t="s">
        <v>2931</v>
      </c>
      <c r="H1500" s="3" t="s">
        <v>2932</v>
      </c>
      <c r="I1500" s="3" t="s">
        <v>2933</v>
      </c>
      <c r="J1500" s="4">
        <v>20.083552999999998</v>
      </c>
      <c r="K1500" s="4">
        <v>10.131971</v>
      </c>
      <c r="L1500" s="4">
        <v>-13.012777</v>
      </c>
      <c r="M1500" s="4">
        <v>1.094177</v>
      </c>
      <c r="N1500" s="4" t="s">
        <v>2924</v>
      </c>
      <c r="O1500" s="4">
        <v>6.3682610000000004</v>
      </c>
      <c r="P1500" s="4">
        <v>1.174237</v>
      </c>
      <c r="Q1500" s="4" t="s">
        <v>2934</v>
      </c>
      <c r="R1500" s="4" t="s">
        <v>2934</v>
      </c>
      <c r="S1500" s="3" t="s">
        <v>6213</v>
      </c>
      <c r="T1500" s="4">
        <v>77.61</v>
      </c>
      <c r="U1500" s="4">
        <v>3586.4896489500002</v>
      </c>
      <c r="V1500" s="10" t="s">
        <v>2934</v>
      </c>
      <c r="W1500" s="4">
        <v>0</v>
      </c>
      <c r="X1500" s="4">
        <v>91.8</v>
      </c>
      <c r="Y1500" s="4">
        <v>54.68</v>
      </c>
      <c r="Z1500" s="4" t="s">
        <v>2924</v>
      </c>
      <c r="AA1500" s="10">
        <v>15.0977531368</v>
      </c>
      <c r="AB1500" s="10">
        <v>18.867282367400001</v>
      </c>
      <c r="AC1500" s="4" t="s">
        <v>2934</v>
      </c>
      <c r="AD1500" s="4" t="s">
        <v>2934</v>
      </c>
      <c r="AE1500" s="4" t="s">
        <v>2934</v>
      </c>
      <c r="AF1500" s="4" t="s">
        <v>2934</v>
      </c>
      <c r="AG1500" s="4" t="s">
        <v>2934</v>
      </c>
      <c r="AH1500" s="4" t="s">
        <v>2934</v>
      </c>
      <c r="AI1500" s="4">
        <v>1.174237</v>
      </c>
      <c r="AJ1500" s="4">
        <v>1.174823</v>
      </c>
    </row>
    <row r="1501" spans="1:36" x14ac:dyDescent="0.3">
      <c r="A1501" s="1" t="s">
        <v>270</v>
      </c>
      <c r="B1501" s="2">
        <v>5273947</v>
      </c>
      <c r="C1501" s="3" t="s">
        <v>2940</v>
      </c>
      <c r="D1501" s="4">
        <v>3592.4035348699999</v>
      </c>
      <c r="E1501" s="3" t="s">
        <v>2920</v>
      </c>
      <c r="F1501" s="3" t="s">
        <v>2921</v>
      </c>
      <c r="G1501" s="3" t="s">
        <v>2941</v>
      </c>
      <c r="H1501" s="3" t="s">
        <v>2941</v>
      </c>
      <c r="I1501" s="3" t="s">
        <v>2942</v>
      </c>
      <c r="J1501" s="4">
        <v>232.70718199999999</v>
      </c>
      <c r="K1501" s="4">
        <v>-28.868414999999999</v>
      </c>
      <c r="L1501" s="4">
        <v>-30.510038999999999</v>
      </c>
      <c r="M1501" s="4">
        <v>-5.3739790000000003</v>
      </c>
      <c r="N1501" s="4" t="s">
        <v>2924</v>
      </c>
      <c r="O1501" s="4" t="s">
        <v>2924</v>
      </c>
      <c r="P1501" s="4">
        <v>2.381367</v>
      </c>
      <c r="Q1501" s="4" t="s">
        <v>2924</v>
      </c>
      <c r="R1501" s="4" t="s">
        <v>2924</v>
      </c>
      <c r="S1501" s="3" t="s">
        <v>4015</v>
      </c>
      <c r="T1501" s="4">
        <v>30.11</v>
      </c>
      <c r="U1501" s="4">
        <v>3592.4035348699999</v>
      </c>
      <c r="V1501" s="10">
        <v>2011.4115340000001</v>
      </c>
      <c r="W1501" s="4">
        <v>0</v>
      </c>
      <c r="X1501" s="4">
        <v>56</v>
      </c>
      <c r="Y1501" s="4">
        <v>8.86</v>
      </c>
      <c r="Z1501" s="4" t="s">
        <v>2924</v>
      </c>
      <c r="AA1501" s="10" t="s">
        <v>2924</v>
      </c>
      <c r="AB1501" s="10" t="s">
        <v>2924</v>
      </c>
      <c r="AC1501" s="4">
        <v>198.81501800000001</v>
      </c>
      <c r="AD1501" s="4">
        <v>284.1297793535993</v>
      </c>
      <c r="AE1501" s="4">
        <v>204.92196362895419</v>
      </c>
      <c r="AF1501" s="4" t="s">
        <v>2924</v>
      </c>
      <c r="AG1501" s="4" t="s">
        <v>2924</v>
      </c>
      <c r="AH1501" s="4" t="s">
        <v>2924</v>
      </c>
      <c r="AI1501" s="4">
        <v>2.381367</v>
      </c>
      <c r="AJ1501" s="4">
        <v>2.381367</v>
      </c>
    </row>
    <row r="1502" spans="1:36" x14ac:dyDescent="0.3">
      <c r="A1502" s="1" t="s">
        <v>513</v>
      </c>
      <c r="B1502" s="2">
        <v>4281313</v>
      </c>
      <c r="C1502" s="3" t="s">
        <v>2919</v>
      </c>
      <c r="D1502" s="4">
        <v>3593.60663088</v>
      </c>
      <c r="E1502" s="3" t="s">
        <v>2925</v>
      </c>
      <c r="F1502" s="3" t="s">
        <v>2996</v>
      </c>
      <c r="G1502" s="3" t="s">
        <v>3230</v>
      </c>
      <c r="H1502" s="3" t="s">
        <v>3231</v>
      </c>
      <c r="I1502" s="3" t="s">
        <v>3288</v>
      </c>
      <c r="J1502" s="4">
        <v>27.889330999999999</v>
      </c>
      <c r="K1502" s="4">
        <v>2.656199</v>
      </c>
      <c r="L1502" s="4">
        <v>-14.067769999999999</v>
      </c>
      <c r="M1502" s="4">
        <v>-2.6378210000000002</v>
      </c>
      <c r="N1502" s="4">
        <v>25.098517000000001</v>
      </c>
      <c r="O1502" s="4">
        <v>24.912330000000001</v>
      </c>
      <c r="P1502" s="5">
        <v>3.4710939999999999</v>
      </c>
      <c r="Q1502" s="4">
        <v>17.209693000000001</v>
      </c>
      <c r="R1502" s="4">
        <v>37.216310999999997</v>
      </c>
      <c r="S1502" s="3" t="s">
        <v>4256</v>
      </c>
      <c r="T1502" s="4">
        <v>443.29</v>
      </c>
      <c r="U1502" s="4">
        <v>3593.60663088</v>
      </c>
      <c r="V1502" s="10">
        <v>3245.2576300000001</v>
      </c>
      <c r="W1502" s="4">
        <v>0</v>
      </c>
      <c r="X1502" s="4">
        <v>544.08000000000004</v>
      </c>
      <c r="Y1502" s="4">
        <v>304.10000000000002</v>
      </c>
      <c r="Z1502" s="4">
        <v>25.098517000000001</v>
      </c>
      <c r="AA1502" s="10">
        <v>20.223083941599999</v>
      </c>
      <c r="AB1502" s="10">
        <v>22.944616977199999</v>
      </c>
      <c r="AC1502" s="4">
        <v>1.7523489999999999</v>
      </c>
      <c r="AD1502" s="4">
        <v>1.6121612134571</v>
      </c>
      <c r="AE1502" s="4">
        <v>1.6631353069689001</v>
      </c>
      <c r="AF1502" s="4">
        <v>17.209693000000001</v>
      </c>
      <c r="AG1502" s="4">
        <v>13.048228898829</v>
      </c>
      <c r="AH1502" s="4">
        <v>15.590919214702801</v>
      </c>
      <c r="AI1502" s="5">
        <v>3.4710939999999999</v>
      </c>
      <c r="AJ1502" s="4">
        <v>4.0521589999999996</v>
      </c>
    </row>
    <row r="1503" spans="1:36" x14ac:dyDescent="0.3">
      <c r="A1503" s="1" t="s">
        <v>599</v>
      </c>
      <c r="B1503" s="2">
        <v>4121438</v>
      </c>
      <c r="C1503" s="3" t="s">
        <v>2919</v>
      </c>
      <c r="D1503" s="4">
        <v>3594.6374541800001</v>
      </c>
      <c r="E1503" s="3" t="s">
        <v>3102</v>
      </c>
      <c r="F1503" s="3" t="s">
        <v>3142</v>
      </c>
      <c r="G1503" s="3" t="s">
        <v>3143</v>
      </c>
      <c r="H1503" s="3" t="s">
        <v>3144</v>
      </c>
      <c r="I1503" s="3" t="s">
        <v>3351</v>
      </c>
      <c r="J1503" s="4">
        <v>-0.38127800000000001</v>
      </c>
      <c r="K1503" s="4">
        <v>-0.967194</v>
      </c>
      <c r="L1503" s="4">
        <v>-8.2354369999999992</v>
      </c>
      <c r="M1503" s="4">
        <v>-2.0299969999999998</v>
      </c>
      <c r="N1503" s="4">
        <v>92.402439000000001</v>
      </c>
      <c r="O1503" s="4" t="s">
        <v>2924</v>
      </c>
      <c r="P1503" s="4">
        <v>11.106714</v>
      </c>
      <c r="Q1503" s="4">
        <v>25.922052000000001</v>
      </c>
      <c r="R1503" s="4">
        <v>32.705748999999997</v>
      </c>
      <c r="S1503" s="3" t="s">
        <v>4342</v>
      </c>
      <c r="T1503" s="4">
        <v>75.77</v>
      </c>
      <c r="U1503" s="4">
        <v>3594.6374541800001</v>
      </c>
      <c r="V1503" s="10">
        <v>5593.0714539999999</v>
      </c>
      <c r="W1503" s="4">
        <v>5.2527385508776598</v>
      </c>
      <c r="X1503" s="4">
        <v>86.76</v>
      </c>
      <c r="Y1503" s="4">
        <v>50.8</v>
      </c>
      <c r="Z1503" s="4">
        <v>92.402439000000001</v>
      </c>
      <c r="AA1503" s="10" t="s">
        <v>2924</v>
      </c>
      <c r="AB1503" s="10" t="s">
        <v>2924</v>
      </c>
      <c r="AC1503" s="4">
        <v>5.7305299999999999</v>
      </c>
      <c r="AD1503" s="4">
        <v>5.2916260392358998</v>
      </c>
      <c r="AE1503" s="4">
        <v>5.3613392525289996</v>
      </c>
      <c r="AF1503" s="4">
        <v>25.922052000000001</v>
      </c>
      <c r="AG1503" s="4">
        <v>20.257544069465101</v>
      </c>
      <c r="AH1503" s="4">
        <v>16.2128318881255</v>
      </c>
      <c r="AI1503" s="4">
        <v>11.106714</v>
      </c>
      <c r="AJ1503" s="4" t="s">
        <v>2924</v>
      </c>
    </row>
    <row r="1504" spans="1:36" x14ac:dyDescent="0.3">
      <c r="A1504" s="1" t="s">
        <v>1296</v>
      </c>
      <c r="B1504" s="2">
        <v>13433787</v>
      </c>
      <c r="C1504" s="3" t="s">
        <v>2919</v>
      </c>
      <c r="D1504" s="4">
        <v>3594.75580911</v>
      </c>
      <c r="E1504" s="3" t="s">
        <v>2920</v>
      </c>
      <c r="F1504" s="3" t="s">
        <v>2921</v>
      </c>
      <c r="G1504" s="3" t="s">
        <v>2941</v>
      </c>
      <c r="H1504" s="3" t="s">
        <v>2941</v>
      </c>
      <c r="I1504" s="3" t="s">
        <v>2942</v>
      </c>
      <c r="J1504" s="4">
        <v>-41.870401000000001</v>
      </c>
      <c r="K1504" s="4">
        <v>-12.598144</v>
      </c>
      <c r="L1504" s="4">
        <v>-14.758093000000001</v>
      </c>
      <c r="M1504" s="4">
        <v>-5.2977569999999998</v>
      </c>
      <c r="N1504" s="4" t="s">
        <v>2924</v>
      </c>
      <c r="O1504" s="4" t="s">
        <v>2924</v>
      </c>
      <c r="P1504" s="4">
        <v>7.99282</v>
      </c>
      <c r="Q1504" s="4" t="s">
        <v>2924</v>
      </c>
      <c r="R1504" s="4" t="s">
        <v>2924</v>
      </c>
      <c r="S1504" s="3" t="s">
        <v>5038</v>
      </c>
      <c r="T1504" s="4">
        <v>24.49</v>
      </c>
      <c r="U1504" s="4">
        <v>3594.75580911</v>
      </c>
      <c r="V1504" s="10">
        <v>3121.861809</v>
      </c>
      <c r="W1504" s="4">
        <v>0</v>
      </c>
      <c r="X1504" s="4">
        <v>45.58</v>
      </c>
      <c r="Y1504" s="4">
        <v>23.91</v>
      </c>
      <c r="Z1504" s="4" t="s">
        <v>2924</v>
      </c>
      <c r="AA1504" s="10" t="s">
        <v>2924</v>
      </c>
      <c r="AB1504" s="10" t="s">
        <v>2924</v>
      </c>
      <c r="AC1504" s="4" t="s">
        <v>2934</v>
      </c>
      <c r="AD1504" s="4" t="s">
        <v>2934</v>
      </c>
      <c r="AE1504" s="4" t="s">
        <v>2934</v>
      </c>
      <c r="AF1504" s="4" t="s">
        <v>2924</v>
      </c>
      <c r="AG1504" s="4" t="s">
        <v>2924</v>
      </c>
      <c r="AH1504" s="4" t="s">
        <v>2924</v>
      </c>
      <c r="AI1504" s="4">
        <v>7.99282</v>
      </c>
      <c r="AJ1504" s="4">
        <v>7.99282</v>
      </c>
    </row>
    <row r="1505" spans="1:36" x14ac:dyDescent="0.3">
      <c r="A1505" s="1" t="s">
        <v>2556</v>
      </c>
      <c r="B1505" s="2">
        <v>4135930</v>
      </c>
      <c r="C1505" s="3" t="s">
        <v>2935</v>
      </c>
      <c r="D1505" s="4">
        <v>3607.7153848799999</v>
      </c>
      <c r="E1505" s="3" t="s">
        <v>2930</v>
      </c>
      <c r="F1505" s="3" t="s">
        <v>2953</v>
      </c>
      <c r="G1505" s="3" t="s">
        <v>2953</v>
      </c>
      <c r="H1505" s="3" t="s">
        <v>3040</v>
      </c>
      <c r="I1505" s="3" t="s">
        <v>3211</v>
      </c>
      <c r="J1505" s="4">
        <v>-10.402685</v>
      </c>
      <c r="K1505" s="4">
        <v>-12.171053000000001</v>
      </c>
      <c r="L1505" s="4">
        <v>-3.0853000000000002</v>
      </c>
      <c r="M1505" s="5">
        <v>-0.28011200000000003</v>
      </c>
      <c r="N1505" s="4">
        <v>5.4797330000000004</v>
      </c>
      <c r="O1505" s="4">
        <v>8.9</v>
      </c>
      <c r="P1505" s="4">
        <v>5.5279499999999997</v>
      </c>
      <c r="Q1505" s="4">
        <v>5.155589</v>
      </c>
      <c r="R1505" s="4" t="s">
        <v>2924</v>
      </c>
      <c r="S1505" s="3" t="s">
        <v>6294</v>
      </c>
      <c r="T1505" s="5">
        <v>10.68</v>
      </c>
      <c r="U1505" s="4">
        <v>3607.7153848799999</v>
      </c>
      <c r="V1505" s="10">
        <v>5096.8153840000004</v>
      </c>
      <c r="W1505" s="4">
        <v>8.8014981273408193</v>
      </c>
      <c r="X1505" s="4">
        <v>14.186299999999999</v>
      </c>
      <c r="Y1505" s="5">
        <v>10.39</v>
      </c>
      <c r="Z1505" s="4">
        <v>5.4797330000000004</v>
      </c>
      <c r="AA1505" s="10">
        <v>5.9778349938000002</v>
      </c>
      <c r="AB1505" s="10">
        <v>6.0550396298000004</v>
      </c>
      <c r="AC1505" s="4">
        <v>1.212431</v>
      </c>
      <c r="AD1505" s="4">
        <v>1.2177052451190999</v>
      </c>
      <c r="AE1505" s="4">
        <v>1.2192746190982</v>
      </c>
      <c r="AF1505" s="4">
        <v>5.155589</v>
      </c>
      <c r="AG1505" s="4">
        <v>5.141378280244</v>
      </c>
      <c r="AH1505" s="4">
        <v>5.3640485267697002</v>
      </c>
      <c r="AI1505" s="4">
        <v>5.5279499999999997</v>
      </c>
      <c r="AJ1505" s="4" t="s">
        <v>2924</v>
      </c>
    </row>
    <row r="1506" spans="1:36" x14ac:dyDescent="0.3">
      <c r="A1506" s="1" t="s">
        <v>1822</v>
      </c>
      <c r="B1506" s="2">
        <v>9714278</v>
      </c>
      <c r="C1506" s="3" t="s">
        <v>2919</v>
      </c>
      <c r="D1506" s="4">
        <v>3633.0089139000002</v>
      </c>
      <c r="E1506" s="3" t="s">
        <v>3093</v>
      </c>
      <c r="F1506" s="3" t="s">
        <v>3093</v>
      </c>
      <c r="G1506" s="3" t="s">
        <v>3094</v>
      </c>
      <c r="H1506" s="3" t="s">
        <v>3145</v>
      </c>
      <c r="I1506" s="3" t="s">
        <v>3600</v>
      </c>
      <c r="J1506" s="4">
        <v>-61.701563999999998</v>
      </c>
      <c r="K1506" s="4">
        <v>47.901739999999997</v>
      </c>
      <c r="L1506" s="4">
        <v>37.881678999999998</v>
      </c>
      <c r="M1506" s="4">
        <v>20.819398</v>
      </c>
      <c r="N1506" s="4">
        <v>15.966851</v>
      </c>
      <c r="O1506" s="4" t="s">
        <v>2924</v>
      </c>
      <c r="P1506" s="4">
        <v>1.8950819999999999</v>
      </c>
      <c r="Q1506" s="4">
        <v>11.807691999999999</v>
      </c>
      <c r="R1506" s="4" t="s">
        <v>2924</v>
      </c>
      <c r="S1506" s="3" t="s">
        <v>5563</v>
      </c>
      <c r="T1506" s="4">
        <v>14.45</v>
      </c>
      <c r="U1506" s="4">
        <v>3633.0089139000002</v>
      </c>
      <c r="V1506" s="10">
        <v>12389.692913000001</v>
      </c>
      <c r="W1506" s="4">
        <v>2.7681660899653999</v>
      </c>
      <c r="X1506" s="4">
        <v>38.29</v>
      </c>
      <c r="Y1506" s="4">
        <v>7.82</v>
      </c>
      <c r="Z1506" s="4">
        <v>15.966851</v>
      </c>
      <c r="AA1506" s="10">
        <v>67.744960149999997</v>
      </c>
      <c r="AB1506" s="10">
        <v>43.3504335043</v>
      </c>
      <c r="AC1506" s="4">
        <v>5.1241989999999999</v>
      </c>
      <c r="AD1506" s="4">
        <v>4.7384229743562001</v>
      </c>
      <c r="AE1506" s="4">
        <v>5.3764833502652003</v>
      </c>
      <c r="AF1506" s="4">
        <v>11.807691999999999</v>
      </c>
      <c r="AG1506" s="4">
        <v>12.2235407680481</v>
      </c>
      <c r="AH1506" s="4">
        <v>13.8964321949574</v>
      </c>
      <c r="AI1506" s="4">
        <v>1.8950819999999999</v>
      </c>
      <c r="AJ1506" s="4">
        <v>5.104203</v>
      </c>
    </row>
    <row r="1507" spans="1:36" x14ac:dyDescent="0.3">
      <c r="A1507" s="1" t="s">
        <v>648</v>
      </c>
      <c r="B1507" s="2">
        <v>4113470</v>
      </c>
      <c r="C1507" s="3" t="s">
        <v>2935</v>
      </c>
      <c r="D1507" s="4">
        <v>3634.6246596800001</v>
      </c>
      <c r="E1507" s="3" t="s">
        <v>2936</v>
      </c>
      <c r="F1507" s="3" t="s">
        <v>3056</v>
      </c>
      <c r="G1507" s="3" t="s">
        <v>3064</v>
      </c>
      <c r="H1507" s="3" t="s">
        <v>3064</v>
      </c>
      <c r="I1507" s="3" t="s">
        <v>3124</v>
      </c>
      <c r="J1507" s="4">
        <v>-17.561847</v>
      </c>
      <c r="K1507" s="4">
        <v>-8.1630520000000004</v>
      </c>
      <c r="L1507" s="4">
        <v>-6.116765</v>
      </c>
      <c r="M1507" s="4">
        <v>-1.3840440000000001</v>
      </c>
      <c r="N1507" s="4">
        <v>5.8151419999999998</v>
      </c>
      <c r="O1507" s="4">
        <v>33.386667000000003</v>
      </c>
      <c r="P1507" s="4">
        <v>1.5693999999999999</v>
      </c>
      <c r="Q1507" s="4">
        <v>4.1156180000000004</v>
      </c>
      <c r="R1507" s="4" t="s">
        <v>2924</v>
      </c>
      <c r="S1507" s="3" t="s">
        <v>4391</v>
      </c>
      <c r="T1507" s="4">
        <v>87.64</v>
      </c>
      <c r="U1507" s="4">
        <v>3634.6246596800001</v>
      </c>
      <c r="V1507" s="10">
        <v>4459.6256590000003</v>
      </c>
      <c r="W1507" s="4">
        <v>7.3482428115016001</v>
      </c>
      <c r="X1507" s="4">
        <v>114</v>
      </c>
      <c r="Y1507" s="4">
        <v>80.010000000000005</v>
      </c>
      <c r="Z1507" s="4">
        <v>5.8151419999999998</v>
      </c>
      <c r="AA1507" s="10">
        <v>5.6306537827999996</v>
      </c>
      <c r="AB1507" s="10">
        <v>6.0790357888999997</v>
      </c>
      <c r="AC1507" s="4">
        <v>1.2813479999999999</v>
      </c>
      <c r="AD1507" s="4">
        <v>1.2437516547678</v>
      </c>
      <c r="AE1507" s="4">
        <v>1.2777476769084</v>
      </c>
      <c r="AF1507" s="4">
        <v>4.1156180000000004</v>
      </c>
      <c r="AG1507" s="4">
        <v>4.0317103996302999</v>
      </c>
      <c r="AH1507" s="4">
        <v>4.0851535248949</v>
      </c>
      <c r="AI1507" s="4">
        <v>1.5693999999999999</v>
      </c>
      <c r="AJ1507" s="4">
        <v>1.6358379999999999</v>
      </c>
    </row>
    <row r="1508" spans="1:36" x14ac:dyDescent="0.3">
      <c r="A1508" s="1" t="s">
        <v>576</v>
      </c>
      <c r="B1508" s="2">
        <v>5317848</v>
      </c>
      <c r="C1508" s="3" t="s">
        <v>2935</v>
      </c>
      <c r="D1508" s="4">
        <v>3637.26626304</v>
      </c>
      <c r="E1508" s="3" t="s">
        <v>2936</v>
      </c>
      <c r="F1508" s="3" t="s">
        <v>2966</v>
      </c>
      <c r="G1508" s="3" t="s">
        <v>3082</v>
      </c>
      <c r="H1508" s="3" t="s">
        <v>3118</v>
      </c>
      <c r="I1508" s="3" t="s">
        <v>3345</v>
      </c>
      <c r="J1508" s="10">
        <v>-44.708423000000003</v>
      </c>
      <c r="K1508" s="10">
        <v>-26.436782000000001</v>
      </c>
      <c r="L1508" s="10">
        <v>-11.111110999999999</v>
      </c>
      <c r="M1508" s="10">
        <v>2.811245</v>
      </c>
      <c r="N1508" s="4" t="s">
        <v>2924</v>
      </c>
      <c r="O1508" s="4">
        <v>9.499072</v>
      </c>
      <c r="P1508" s="4">
        <v>0.65962399999999999</v>
      </c>
      <c r="Q1508" s="4">
        <v>7.8931019999999998</v>
      </c>
      <c r="R1508" s="4">
        <v>11.046552</v>
      </c>
      <c r="S1508" s="3" t="s">
        <v>4319</v>
      </c>
      <c r="T1508" s="5">
        <v>5.12</v>
      </c>
      <c r="U1508" s="4">
        <v>3637.26626304</v>
      </c>
      <c r="V1508" s="10">
        <v>7991.7662630000004</v>
      </c>
      <c r="W1508" s="4">
        <v>0</v>
      </c>
      <c r="X1508" s="5">
        <v>9.6050000000000004</v>
      </c>
      <c r="Y1508" s="5">
        <v>4.25</v>
      </c>
      <c r="Z1508" s="4" t="s">
        <v>2924</v>
      </c>
      <c r="AA1508" s="10">
        <v>7.0757324488000002</v>
      </c>
      <c r="AB1508" s="10">
        <v>7.1177345584999996</v>
      </c>
      <c r="AC1508" s="4">
        <v>3.1007090000000002</v>
      </c>
      <c r="AD1508" s="4">
        <v>3.1248322388737</v>
      </c>
      <c r="AE1508" s="4">
        <v>3.1284410434657999</v>
      </c>
      <c r="AF1508" s="4">
        <v>7.8931019999999998</v>
      </c>
      <c r="AG1508" s="4">
        <v>7.6583221507252004</v>
      </c>
      <c r="AH1508" s="4">
        <v>7.6006587839227002</v>
      </c>
      <c r="AI1508" s="4">
        <v>0.65962399999999999</v>
      </c>
      <c r="AJ1508" s="4" t="s">
        <v>2924</v>
      </c>
    </row>
    <row r="1509" spans="1:36" x14ac:dyDescent="0.3">
      <c r="A1509" s="1" t="s">
        <v>1736</v>
      </c>
      <c r="B1509" s="2">
        <v>4570533</v>
      </c>
      <c r="C1509" s="3" t="s">
        <v>2935</v>
      </c>
      <c r="D1509" s="4">
        <v>3642.9366562800001</v>
      </c>
      <c r="E1509" s="3" t="s">
        <v>2945</v>
      </c>
      <c r="F1509" s="3" t="s">
        <v>3021</v>
      </c>
      <c r="G1509" s="3" t="s">
        <v>3027</v>
      </c>
      <c r="H1509" s="3" t="s">
        <v>3028</v>
      </c>
      <c r="I1509" s="3" t="s">
        <v>3181</v>
      </c>
      <c r="J1509" s="4">
        <v>71.902439000000001</v>
      </c>
      <c r="K1509" s="4">
        <v>59.457014000000001</v>
      </c>
      <c r="L1509" s="4">
        <v>8.2309579999999993</v>
      </c>
      <c r="M1509" s="4">
        <v>-1.509223</v>
      </c>
      <c r="N1509" s="4" t="s">
        <v>2924</v>
      </c>
      <c r="O1509" s="4">
        <v>63.154122000000001</v>
      </c>
      <c r="P1509" s="4">
        <v>2.3979309999999998</v>
      </c>
      <c r="Q1509" s="4">
        <v>23.597776</v>
      </c>
      <c r="R1509" s="4">
        <v>27.645994000000002</v>
      </c>
      <c r="S1509" s="3" t="s">
        <v>5477</v>
      </c>
      <c r="T1509" s="4">
        <v>17.62</v>
      </c>
      <c r="U1509" s="4">
        <v>3642.9366562800001</v>
      </c>
      <c r="V1509" s="10">
        <v>4280.6366559999997</v>
      </c>
      <c r="W1509" s="4">
        <v>0</v>
      </c>
      <c r="X1509" s="4">
        <v>18.809999999999999</v>
      </c>
      <c r="Y1509" s="5">
        <v>9.11</v>
      </c>
      <c r="Z1509" s="4" t="s">
        <v>2924</v>
      </c>
      <c r="AA1509" s="10">
        <v>37.489361702099998</v>
      </c>
      <c r="AB1509" s="10">
        <v>45.117017462900002</v>
      </c>
      <c r="AC1509" s="4">
        <v>5.1148720000000001</v>
      </c>
      <c r="AD1509" s="4">
        <v>4.8344652611759003</v>
      </c>
      <c r="AE1509" s="4">
        <v>5.0270358002422002</v>
      </c>
      <c r="AF1509" s="4">
        <v>23.597776</v>
      </c>
      <c r="AG1509" s="4">
        <v>19.903735375487599</v>
      </c>
      <c r="AH1509" s="4">
        <v>21.437792452134701</v>
      </c>
      <c r="AI1509" s="4">
        <v>2.3979309999999998</v>
      </c>
      <c r="AJ1509" s="4" t="s">
        <v>2924</v>
      </c>
    </row>
    <row r="1510" spans="1:36" x14ac:dyDescent="0.3">
      <c r="A1510" s="1" t="s">
        <v>880</v>
      </c>
      <c r="B1510" s="2">
        <v>4121899</v>
      </c>
      <c r="C1510" s="3" t="s">
        <v>2935</v>
      </c>
      <c r="D1510" s="4">
        <v>3642.9997505800002</v>
      </c>
      <c r="E1510" s="3" t="s">
        <v>2936</v>
      </c>
      <c r="F1510" s="3" t="s">
        <v>2937</v>
      </c>
      <c r="G1510" s="3" t="s">
        <v>3044</v>
      </c>
      <c r="H1510" s="3" t="s">
        <v>3066</v>
      </c>
      <c r="I1510" s="3" t="s">
        <v>3421</v>
      </c>
      <c r="J1510" s="4">
        <v>10.718387</v>
      </c>
      <c r="K1510" s="4">
        <v>7.255871</v>
      </c>
      <c r="L1510" s="4">
        <v>-7.701308</v>
      </c>
      <c r="M1510" s="4">
        <v>0.18473600000000001</v>
      </c>
      <c r="N1510" s="4">
        <v>67.683306999999999</v>
      </c>
      <c r="O1510" s="4">
        <v>29.473504999999999</v>
      </c>
      <c r="P1510" s="4">
        <v>2.4987400000000002</v>
      </c>
      <c r="Q1510" s="4">
        <v>16.247216999999999</v>
      </c>
      <c r="R1510" s="4">
        <v>27.991439</v>
      </c>
      <c r="S1510" s="3" t="s">
        <v>4623</v>
      </c>
      <c r="T1510" s="4">
        <v>173.54</v>
      </c>
      <c r="U1510" s="4">
        <v>3642.9997505800002</v>
      </c>
      <c r="V1510" s="10">
        <v>4087.7997500000001</v>
      </c>
      <c r="W1510" s="4">
        <v>0.69148323153163505</v>
      </c>
      <c r="X1510" s="5">
        <v>197.94</v>
      </c>
      <c r="Y1510" s="4">
        <v>136.68</v>
      </c>
      <c r="Z1510" s="4">
        <v>67.683306999999999</v>
      </c>
      <c r="AA1510" s="10">
        <v>23.409277919400001</v>
      </c>
      <c r="AB1510" s="10">
        <v>25.2851021297</v>
      </c>
      <c r="AC1510" s="4">
        <v>3.9328460000000001</v>
      </c>
      <c r="AD1510" s="4">
        <v>3.8419170582706998</v>
      </c>
      <c r="AE1510" s="4">
        <v>3.9290655036523998</v>
      </c>
      <c r="AF1510" s="4">
        <v>16.247216999999999</v>
      </c>
      <c r="AG1510" s="4">
        <v>15.4723684708554</v>
      </c>
      <c r="AH1510" s="4">
        <v>16.234311953931702</v>
      </c>
      <c r="AI1510" s="4">
        <v>2.4987400000000002</v>
      </c>
      <c r="AJ1510" s="4" t="s">
        <v>2924</v>
      </c>
    </row>
    <row r="1511" spans="1:36" x14ac:dyDescent="0.3">
      <c r="A1511" s="1" t="s">
        <v>1637</v>
      </c>
      <c r="B1511" s="2">
        <v>4006323</v>
      </c>
      <c r="C1511" s="3" t="s">
        <v>2935</v>
      </c>
      <c r="D1511" s="4">
        <v>3644.6610843799999</v>
      </c>
      <c r="E1511" s="3" t="s">
        <v>2925</v>
      </c>
      <c r="F1511" s="3" t="s">
        <v>2996</v>
      </c>
      <c r="G1511" s="3" t="s">
        <v>3230</v>
      </c>
      <c r="H1511" s="3" t="s">
        <v>3231</v>
      </c>
      <c r="I1511" s="3" t="s">
        <v>3391</v>
      </c>
      <c r="J1511" s="4">
        <v>-2.7370410000000001</v>
      </c>
      <c r="K1511" s="4">
        <v>-21.235816</v>
      </c>
      <c r="L1511" s="4">
        <v>-18.579069</v>
      </c>
      <c r="M1511" s="4">
        <v>0</v>
      </c>
      <c r="N1511" s="4">
        <v>7.1968839999999998</v>
      </c>
      <c r="O1511" s="4">
        <v>28.583316</v>
      </c>
      <c r="P1511" s="4">
        <v>1.2809189999999999</v>
      </c>
      <c r="Q1511" s="4">
        <v>5.7969020000000002</v>
      </c>
      <c r="R1511" s="4">
        <v>73.598984999999999</v>
      </c>
      <c r="S1511" s="3" t="s">
        <v>5378</v>
      </c>
      <c r="T1511" s="4">
        <v>133.97</v>
      </c>
      <c r="U1511" s="4">
        <v>3644.6610843799999</v>
      </c>
      <c r="V1511" s="10">
        <v>3908.4280840000001</v>
      </c>
      <c r="W1511" s="4">
        <v>0</v>
      </c>
      <c r="X1511" s="4">
        <v>176.18</v>
      </c>
      <c r="Y1511" s="4">
        <v>109.92</v>
      </c>
      <c r="Z1511" s="4">
        <v>7.1968839999999998</v>
      </c>
      <c r="AA1511" s="10">
        <v>6.6000601034999997</v>
      </c>
      <c r="AB1511" s="10">
        <v>6.7570600609999998</v>
      </c>
      <c r="AC1511" s="4">
        <v>0.91489799999999999</v>
      </c>
      <c r="AD1511" s="4">
        <v>0.83945705105349999</v>
      </c>
      <c r="AE1511" s="4">
        <v>0.87477966919579997</v>
      </c>
      <c r="AF1511" s="4">
        <v>5.7969020000000002</v>
      </c>
      <c r="AG1511" s="4">
        <v>4.9224535062971997</v>
      </c>
      <c r="AH1511" s="4">
        <v>5.0172375917843004</v>
      </c>
      <c r="AI1511" s="4">
        <v>1.2809189999999999</v>
      </c>
      <c r="AJ1511" s="4">
        <v>1.2883469999999999</v>
      </c>
    </row>
    <row r="1512" spans="1:36" x14ac:dyDescent="0.3">
      <c r="A1512" s="1" t="s">
        <v>2201</v>
      </c>
      <c r="B1512" s="2">
        <v>4810605</v>
      </c>
      <c r="C1512" s="3" t="s">
        <v>2956</v>
      </c>
      <c r="D1512" s="4">
        <v>3652.2576296500001</v>
      </c>
      <c r="E1512" s="3" t="s">
        <v>2945</v>
      </c>
      <c r="F1512" s="3" t="s">
        <v>2946</v>
      </c>
      <c r="G1512" s="3" t="s">
        <v>2947</v>
      </c>
      <c r="H1512" s="3" t="s">
        <v>2989</v>
      </c>
      <c r="I1512" s="3" t="s">
        <v>2949</v>
      </c>
      <c r="J1512" s="4">
        <v>-28.959275999999999</v>
      </c>
      <c r="K1512" s="4">
        <v>40.178570999999998</v>
      </c>
      <c r="L1512" s="4">
        <v>-11.156022999999999</v>
      </c>
      <c r="M1512" s="4">
        <v>-4.8484850000000002</v>
      </c>
      <c r="N1512" s="4">
        <v>215.490196</v>
      </c>
      <c r="O1512" s="4" t="s">
        <v>2924</v>
      </c>
      <c r="P1512" s="4">
        <v>1.296449</v>
      </c>
      <c r="Q1512" s="4">
        <v>23.213322000000002</v>
      </c>
      <c r="R1512" s="4" t="s">
        <v>2924</v>
      </c>
      <c r="S1512" s="3" t="s">
        <v>5940</v>
      </c>
      <c r="T1512" s="5">
        <v>10.99</v>
      </c>
      <c r="U1512" s="4">
        <v>3652.2576296500001</v>
      </c>
      <c r="V1512" s="10">
        <v>3137.5126289999998</v>
      </c>
      <c r="W1512" s="4">
        <v>0</v>
      </c>
      <c r="X1512" s="4">
        <v>18.36</v>
      </c>
      <c r="Y1512" s="5">
        <v>6.3550000000000004</v>
      </c>
      <c r="Z1512" s="4">
        <v>215.490196</v>
      </c>
      <c r="AA1512" s="10" t="s">
        <v>2924</v>
      </c>
      <c r="AB1512" s="10" t="s">
        <v>2924</v>
      </c>
      <c r="AC1512" s="4">
        <v>10.026821</v>
      </c>
      <c r="AD1512" s="4">
        <v>4.8497085302127001</v>
      </c>
      <c r="AE1512" s="4">
        <v>8.5357514709318991</v>
      </c>
      <c r="AF1512" s="4">
        <v>23.213322000000002</v>
      </c>
      <c r="AG1512" s="4">
        <v>19.4061262435334</v>
      </c>
      <c r="AH1512" s="4">
        <v>16.796054899618301</v>
      </c>
      <c r="AI1512" s="4">
        <v>1.296449</v>
      </c>
      <c r="AJ1512" s="4">
        <v>1.3494600000000001</v>
      </c>
    </row>
    <row r="1513" spans="1:36" x14ac:dyDescent="0.3">
      <c r="A1513" s="1" t="s">
        <v>31</v>
      </c>
      <c r="B1513" s="2">
        <v>5294845</v>
      </c>
      <c r="C1513" s="3" t="s">
        <v>2919</v>
      </c>
      <c r="D1513" s="4">
        <v>3654.5511934000001</v>
      </c>
      <c r="E1513" s="3" t="s">
        <v>2936</v>
      </c>
      <c r="F1513" s="3" t="s">
        <v>2966</v>
      </c>
      <c r="G1513" s="3" t="s">
        <v>2967</v>
      </c>
      <c r="H1513" s="3" t="s">
        <v>2999</v>
      </c>
      <c r="I1513" s="3" t="s">
        <v>3000</v>
      </c>
      <c r="J1513" s="4">
        <v>43.894388999999997</v>
      </c>
      <c r="K1513" s="4">
        <v>6.5493649999999999</v>
      </c>
      <c r="L1513" s="4">
        <v>-4.0070449999999997</v>
      </c>
      <c r="M1513" s="4">
        <v>-0.41114699999999998</v>
      </c>
      <c r="N1513" s="4" t="s">
        <v>2924</v>
      </c>
      <c r="O1513" s="4" t="s">
        <v>2924</v>
      </c>
      <c r="P1513" s="4">
        <v>7.982424</v>
      </c>
      <c r="Q1513" s="4" t="s">
        <v>2924</v>
      </c>
      <c r="R1513" s="4" t="s">
        <v>2924</v>
      </c>
      <c r="S1513" s="3" t="s">
        <v>3778</v>
      </c>
      <c r="T1513" s="4">
        <v>21.8</v>
      </c>
      <c r="U1513" s="4">
        <v>3654.5511934000001</v>
      </c>
      <c r="V1513" s="10">
        <v>3523.157193</v>
      </c>
      <c r="W1513" s="4">
        <v>0</v>
      </c>
      <c r="X1513" s="4">
        <v>23.456</v>
      </c>
      <c r="Y1513" s="4">
        <v>12.84</v>
      </c>
      <c r="Z1513" s="4" t="s">
        <v>2924</v>
      </c>
      <c r="AA1513" s="10">
        <v>77.635327635300001</v>
      </c>
      <c r="AB1513" s="10" t="s">
        <v>2924</v>
      </c>
      <c r="AC1513" s="4">
        <v>5.911149</v>
      </c>
      <c r="AD1513" s="4">
        <v>4.6666132337021002</v>
      </c>
      <c r="AE1513" s="4">
        <v>5.5625096958681004</v>
      </c>
      <c r="AF1513" s="4" t="s">
        <v>2924</v>
      </c>
      <c r="AG1513" s="4">
        <v>48.941779425921702</v>
      </c>
      <c r="AH1513" s="4">
        <v>134.9615797270167</v>
      </c>
      <c r="AI1513" s="4">
        <v>7.982424</v>
      </c>
      <c r="AJ1513" s="4">
        <v>32.200885999999997</v>
      </c>
    </row>
    <row r="1514" spans="1:36" x14ac:dyDescent="0.3">
      <c r="A1514" s="1" t="s">
        <v>809</v>
      </c>
      <c r="B1514" s="2">
        <v>4024401</v>
      </c>
      <c r="C1514" s="3" t="s">
        <v>2935</v>
      </c>
      <c r="D1514" s="4">
        <v>3656.6946373999999</v>
      </c>
      <c r="E1514" s="3" t="s">
        <v>2945</v>
      </c>
      <c r="F1514" s="3" t="s">
        <v>2946</v>
      </c>
      <c r="G1514" s="3" t="s">
        <v>2984</v>
      </c>
      <c r="H1514" s="3" t="s">
        <v>2985</v>
      </c>
      <c r="I1514" s="3" t="s">
        <v>3262</v>
      </c>
      <c r="J1514" s="4">
        <v>-11.674683</v>
      </c>
      <c r="K1514" s="4">
        <v>-2.5096530000000001</v>
      </c>
      <c r="L1514" s="4">
        <v>-9.7408400000000004</v>
      </c>
      <c r="M1514" s="4">
        <v>-1.941748</v>
      </c>
      <c r="N1514" s="4">
        <v>159.05511799999999</v>
      </c>
      <c r="O1514" s="4">
        <v>3.7187039999999998</v>
      </c>
      <c r="P1514" s="4">
        <v>1.226472</v>
      </c>
      <c r="Q1514" s="4">
        <v>4.113416</v>
      </c>
      <c r="R1514" s="4">
        <v>6.379702</v>
      </c>
      <c r="S1514" s="3" t="s">
        <v>4552</v>
      </c>
      <c r="T1514" s="4">
        <v>20.2</v>
      </c>
      <c r="U1514" s="4">
        <v>3656.6946373999999</v>
      </c>
      <c r="V1514" s="10">
        <v>7387.6946369999996</v>
      </c>
      <c r="W1514" s="4">
        <v>0</v>
      </c>
      <c r="X1514" s="4">
        <v>24.83</v>
      </c>
      <c r="Y1514" s="4">
        <v>14.785</v>
      </c>
      <c r="Z1514" s="4">
        <v>159.05511799999999</v>
      </c>
      <c r="AA1514" s="10">
        <v>6.4695897254999997</v>
      </c>
      <c r="AB1514" s="10">
        <v>6.3540994950999998</v>
      </c>
      <c r="AC1514" s="4">
        <v>0.55705700000000002</v>
      </c>
      <c r="AD1514" s="4">
        <v>0.57646090614580003</v>
      </c>
      <c r="AE1514" s="4">
        <v>0.56890376924649999</v>
      </c>
      <c r="AF1514" s="4">
        <v>4.113416</v>
      </c>
      <c r="AG1514" s="4">
        <v>3.8726373010985</v>
      </c>
      <c r="AH1514" s="4">
        <v>3.8440194346629002</v>
      </c>
      <c r="AI1514" s="4">
        <v>1.226472</v>
      </c>
      <c r="AJ1514" s="4">
        <v>7.9653</v>
      </c>
    </row>
    <row r="1515" spans="1:36" x14ac:dyDescent="0.3">
      <c r="A1515" s="1" t="s">
        <v>2897</v>
      </c>
      <c r="B1515" s="2">
        <v>19912563</v>
      </c>
      <c r="C1515" s="3" t="s">
        <v>2919</v>
      </c>
      <c r="D1515" s="4">
        <v>3660.3109282999999</v>
      </c>
      <c r="E1515" s="3" t="s">
        <v>3102</v>
      </c>
      <c r="F1515" s="3" t="s">
        <v>3103</v>
      </c>
      <c r="G1515" s="3" t="s">
        <v>3104</v>
      </c>
      <c r="H1515" s="3" t="s">
        <v>3104</v>
      </c>
      <c r="I1515" s="3" t="s">
        <v>3205</v>
      </c>
      <c r="J1515" s="4">
        <v>-42.347214999999998</v>
      </c>
      <c r="K1515" s="4">
        <v>1.5238100000000001</v>
      </c>
      <c r="L1515" s="4">
        <v>-3.0909089999999999</v>
      </c>
      <c r="M1515" s="4">
        <v>-1.2048190000000001</v>
      </c>
      <c r="N1515" s="4" t="s">
        <v>2924</v>
      </c>
      <c r="O1515" s="4">
        <v>11.740088</v>
      </c>
      <c r="P1515" s="4">
        <v>2.1911610000000001</v>
      </c>
      <c r="Q1515" s="4">
        <v>17.510822999999998</v>
      </c>
      <c r="R1515" s="4">
        <v>10.716333000000001</v>
      </c>
      <c r="S1515" s="3" t="s">
        <v>6635</v>
      </c>
      <c r="T1515" s="4">
        <v>10.66</v>
      </c>
      <c r="U1515" s="4">
        <v>3660.3109282999999</v>
      </c>
      <c r="V1515" s="10">
        <v>4871.5109279999997</v>
      </c>
      <c r="W1515" s="4">
        <v>0</v>
      </c>
      <c r="X1515" s="4">
        <v>18.89</v>
      </c>
      <c r="Y1515" s="4">
        <v>7.65</v>
      </c>
      <c r="Z1515" s="4" t="s">
        <v>2924</v>
      </c>
      <c r="AA1515" s="10">
        <v>11.6147308781</v>
      </c>
      <c r="AB1515" s="10">
        <v>11.485212519499999</v>
      </c>
      <c r="AC1515" s="4">
        <v>3.9878119999999999</v>
      </c>
      <c r="AD1515" s="4">
        <v>4.1209876000975001</v>
      </c>
      <c r="AE1515" s="4">
        <v>4.0504668394722998</v>
      </c>
      <c r="AF1515" s="4">
        <v>17.510822999999998</v>
      </c>
      <c r="AG1515" s="4">
        <v>10.5211128619263</v>
      </c>
      <c r="AH1515" s="4">
        <v>10.814208819584101</v>
      </c>
      <c r="AI1515" s="4">
        <v>2.1911610000000001</v>
      </c>
      <c r="AJ1515" s="4" t="s">
        <v>2924</v>
      </c>
    </row>
    <row r="1516" spans="1:36" x14ac:dyDescent="0.3">
      <c r="A1516" s="1" t="s">
        <v>83</v>
      </c>
      <c r="B1516" s="2">
        <v>14092075</v>
      </c>
      <c r="C1516" s="3" t="s">
        <v>2935</v>
      </c>
      <c r="D1516" s="4">
        <v>3679.6188024899998</v>
      </c>
      <c r="E1516" s="3" t="s">
        <v>2936</v>
      </c>
      <c r="F1516" s="3" t="s">
        <v>2966</v>
      </c>
      <c r="G1516" s="3" t="s">
        <v>3082</v>
      </c>
      <c r="H1516" s="3" t="s">
        <v>3083</v>
      </c>
      <c r="I1516" s="3" t="s">
        <v>3084</v>
      </c>
      <c r="J1516" s="4">
        <v>-18.991793999999999</v>
      </c>
      <c r="K1516" s="4">
        <v>-4.8209369999999998</v>
      </c>
      <c r="L1516" s="4">
        <v>-13.516895999999999</v>
      </c>
      <c r="M1516" s="4">
        <v>0.72886300000000004</v>
      </c>
      <c r="N1516" s="4" t="s">
        <v>2924</v>
      </c>
      <c r="O1516" s="4">
        <v>28.791667</v>
      </c>
      <c r="P1516" s="4">
        <v>0.85129999999999995</v>
      </c>
      <c r="Q1516" s="4">
        <v>11.673613</v>
      </c>
      <c r="R1516" s="4">
        <v>8.3915179999999996</v>
      </c>
      <c r="S1516" s="3" t="s">
        <v>3830</v>
      </c>
      <c r="T1516" s="4">
        <v>6.91</v>
      </c>
      <c r="U1516" s="4">
        <v>3679.6188024899998</v>
      </c>
      <c r="V1516" s="10">
        <v>5521.618802</v>
      </c>
      <c r="W1516" s="4">
        <v>2.31548480463097</v>
      </c>
      <c r="X1516" s="4">
        <v>10.38</v>
      </c>
      <c r="Y1516" s="5">
        <v>6.15</v>
      </c>
      <c r="Z1516" s="4" t="s">
        <v>2924</v>
      </c>
      <c r="AA1516" s="10">
        <v>11.442291770100001</v>
      </c>
      <c r="AB1516" s="10">
        <v>13.311244244899999</v>
      </c>
      <c r="AC1516" s="4">
        <v>1.6443179999999999</v>
      </c>
      <c r="AD1516" s="4">
        <v>2.3002684076149</v>
      </c>
      <c r="AE1516" s="4">
        <v>2.3597247646168</v>
      </c>
      <c r="AF1516" s="4">
        <v>11.673613</v>
      </c>
      <c r="AG1516" s="4">
        <v>8.7366155793058997</v>
      </c>
      <c r="AH1516" s="4">
        <v>9.5283227151291996</v>
      </c>
      <c r="AI1516" s="4">
        <v>0.85129999999999995</v>
      </c>
      <c r="AJ1516" s="4" t="s">
        <v>2924</v>
      </c>
    </row>
    <row r="1517" spans="1:36" x14ac:dyDescent="0.3">
      <c r="A1517" s="1" t="s">
        <v>871</v>
      </c>
      <c r="B1517" s="2">
        <v>4295769</v>
      </c>
      <c r="C1517" s="3" t="s">
        <v>2935</v>
      </c>
      <c r="D1517" s="4">
        <v>3690.5323361199999</v>
      </c>
      <c r="E1517" s="3" t="s">
        <v>2936</v>
      </c>
      <c r="F1517" s="3" t="s">
        <v>2937</v>
      </c>
      <c r="G1517" s="3" t="s">
        <v>2993</v>
      </c>
      <c r="H1517" s="3" t="s">
        <v>2994</v>
      </c>
      <c r="I1517" s="3" t="s">
        <v>3417</v>
      </c>
      <c r="J1517" s="4">
        <v>-8.2012680000000007</v>
      </c>
      <c r="K1517" s="4">
        <v>-8.7615669999999994</v>
      </c>
      <c r="L1517" s="4">
        <v>-3.7190940000000001</v>
      </c>
      <c r="M1517" s="4">
        <v>0.23794100000000001</v>
      </c>
      <c r="N1517" s="4">
        <v>13.144235</v>
      </c>
      <c r="O1517" s="4">
        <v>18.833570000000002</v>
      </c>
      <c r="P1517" s="4">
        <v>2.0075379999999998</v>
      </c>
      <c r="Q1517" s="4">
        <v>8.052899</v>
      </c>
      <c r="R1517" s="4">
        <v>42.188926000000002</v>
      </c>
      <c r="S1517" s="3" t="s">
        <v>4614</v>
      </c>
      <c r="T1517" s="4">
        <v>92.68</v>
      </c>
      <c r="U1517" s="4">
        <v>3690.5323361199999</v>
      </c>
      <c r="V1517" s="10">
        <v>4520.406336</v>
      </c>
      <c r="W1517" s="4">
        <v>1.03582218385844</v>
      </c>
      <c r="X1517" s="4">
        <v>112.53</v>
      </c>
      <c r="Y1517" s="4">
        <v>86.41</v>
      </c>
      <c r="Z1517" s="4">
        <v>13.144235</v>
      </c>
      <c r="AA1517" s="10">
        <v>10.0724897568</v>
      </c>
      <c r="AB1517" s="10">
        <v>10.307317772999999</v>
      </c>
      <c r="AC1517" s="4">
        <v>1.288286</v>
      </c>
      <c r="AD1517" s="4">
        <v>1.1994728886046999</v>
      </c>
      <c r="AE1517" s="4">
        <v>1.2246115962460999</v>
      </c>
      <c r="AF1517" s="4">
        <v>8.052899</v>
      </c>
      <c r="AG1517" s="4">
        <v>8.3361311620277991</v>
      </c>
      <c r="AH1517" s="4">
        <v>8.3011777357450995</v>
      </c>
      <c r="AI1517" s="4">
        <v>2.0075379999999998</v>
      </c>
      <c r="AJ1517" s="4">
        <v>5.2408960000000002</v>
      </c>
    </row>
    <row r="1518" spans="1:36" x14ac:dyDescent="0.3">
      <c r="A1518" s="1" t="s">
        <v>1185</v>
      </c>
      <c r="B1518" s="2">
        <v>4191821</v>
      </c>
      <c r="C1518" s="3" t="s">
        <v>2935</v>
      </c>
      <c r="D1518" s="4">
        <v>3694.4323961199998</v>
      </c>
      <c r="E1518" s="3" t="s">
        <v>3031</v>
      </c>
      <c r="F1518" s="3" t="s">
        <v>3031</v>
      </c>
      <c r="G1518" s="3" t="s">
        <v>3032</v>
      </c>
      <c r="H1518" s="3" t="s">
        <v>3068</v>
      </c>
      <c r="I1518" s="3" t="s">
        <v>3495</v>
      </c>
      <c r="J1518" s="4">
        <v>-16.926667999999999</v>
      </c>
      <c r="K1518" s="4">
        <v>-15.557498000000001</v>
      </c>
      <c r="L1518" s="4">
        <v>-11.223418000000001</v>
      </c>
      <c r="M1518" s="4">
        <v>-0.777582</v>
      </c>
      <c r="N1518" s="4">
        <v>20.944565000000001</v>
      </c>
      <c r="O1518" s="4">
        <v>14.46631</v>
      </c>
      <c r="P1518" s="4">
        <v>2.00623</v>
      </c>
      <c r="Q1518" s="4">
        <v>9.1841980000000003</v>
      </c>
      <c r="R1518" s="4">
        <v>15.010146000000001</v>
      </c>
      <c r="S1518" s="3" t="s">
        <v>4927</v>
      </c>
      <c r="T1518" s="4">
        <v>67.63</v>
      </c>
      <c r="U1518" s="4">
        <v>3694.4323961199998</v>
      </c>
      <c r="V1518" s="10">
        <v>5701.6603960000002</v>
      </c>
      <c r="W1518" s="4">
        <v>1.3159840307555799</v>
      </c>
      <c r="X1518" s="4">
        <v>87.665000000000006</v>
      </c>
      <c r="Y1518" s="4">
        <v>67.16</v>
      </c>
      <c r="Z1518" s="4">
        <v>20.944565000000001</v>
      </c>
      <c r="AA1518" s="10">
        <v>15.113862381800001</v>
      </c>
      <c r="AB1518" s="10">
        <v>16.238591806900001</v>
      </c>
      <c r="AC1518" s="4">
        <v>1.606857</v>
      </c>
      <c r="AD1518" s="4">
        <v>1.5794045118590001</v>
      </c>
      <c r="AE1518" s="4">
        <v>1.5960189646675</v>
      </c>
      <c r="AF1518" s="4">
        <v>9.1841980000000003</v>
      </c>
      <c r="AG1518" s="4">
        <v>8.7982042014775992</v>
      </c>
      <c r="AH1518" s="4">
        <v>9.2565309527316995</v>
      </c>
      <c r="AI1518" s="4">
        <v>2.00623</v>
      </c>
      <c r="AJ1518" s="4" t="s">
        <v>2924</v>
      </c>
    </row>
    <row r="1519" spans="1:36" x14ac:dyDescent="0.3">
      <c r="A1519" s="1" t="s">
        <v>272</v>
      </c>
      <c r="B1519" s="2">
        <v>4394651</v>
      </c>
      <c r="C1519" s="3" t="s">
        <v>2935</v>
      </c>
      <c r="D1519" s="4">
        <v>3695.6917598</v>
      </c>
      <c r="E1519" s="3" t="s">
        <v>3031</v>
      </c>
      <c r="F1519" s="3" t="s">
        <v>3031</v>
      </c>
      <c r="G1519" s="3" t="s">
        <v>3032</v>
      </c>
      <c r="H1519" s="3" t="s">
        <v>3068</v>
      </c>
      <c r="I1519" s="3" t="s">
        <v>3069</v>
      </c>
      <c r="J1519" s="4">
        <v>-2.694251</v>
      </c>
      <c r="K1519" s="4">
        <v>-19.757985000000001</v>
      </c>
      <c r="L1519" s="4">
        <v>-21.119344999999999</v>
      </c>
      <c r="M1519" s="4">
        <v>-2.5301209999999998</v>
      </c>
      <c r="N1519" s="4">
        <v>24.815950999999998</v>
      </c>
      <c r="O1519" s="4">
        <v>22.572545000000002</v>
      </c>
      <c r="P1519" s="4">
        <v>1.5640099999999999</v>
      </c>
      <c r="Q1519" s="4">
        <v>9.0743019999999994</v>
      </c>
      <c r="R1519" s="4">
        <v>11.902502999999999</v>
      </c>
      <c r="S1519" s="3" t="s">
        <v>4017</v>
      </c>
      <c r="T1519" s="4">
        <v>40.450000000000003</v>
      </c>
      <c r="U1519" s="4">
        <v>3695.6917598</v>
      </c>
      <c r="V1519" s="10">
        <v>5274.8917590000001</v>
      </c>
      <c r="W1519" s="4">
        <v>2.6699629171817101</v>
      </c>
      <c r="X1519" s="4">
        <v>54.68</v>
      </c>
      <c r="Y1519" s="4">
        <v>35.5</v>
      </c>
      <c r="Z1519" s="4">
        <v>24.679683000000001</v>
      </c>
      <c r="AA1519" s="10">
        <v>14.364856706499999</v>
      </c>
      <c r="AB1519" s="10">
        <v>15.2343720576</v>
      </c>
      <c r="AC1519" s="4">
        <v>1.641785</v>
      </c>
      <c r="AD1519" s="4">
        <v>1.5734646194522</v>
      </c>
      <c r="AE1519" s="4">
        <v>1.6208234242016999</v>
      </c>
      <c r="AF1519" s="4">
        <v>9.0743019999999994</v>
      </c>
      <c r="AG1519" s="4">
        <v>9.4638638205478003</v>
      </c>
      <c r="AH1519" s="4">
        <v>9.9851570368057008</v>
      </c>
      <c r="AI1519" s="4">
        <v>1.5640099999999999</v>
      </c>
      <c r="AJ1519" s="4" t="s">
        <v>2924</v>
      </c>
    </row>
    <row r="1520" spans="1:36" x14ac:dyDescent="0.3">
      <c r="A1520" s="1" t="s">
        <v>224</v>
      </c>
      <c r="B1520" s="2">
        <v>4588939</v>
      </c>
      <c r="C1520" s="3" t="s">
        <v>2935</v>
      </c>
      <c r="D1520" s="4">
        <v>3699.098</v>
      </c>
      <c r="E1520" s="3" t="s">
        <v>2945</v>
      </c>
      <c r="F1520" s="3" t="s">
        <v>2946</v>
      </c>
      <c r="G1520" s="3" t="s">
        <v>2984</v>
      </c>
      <c r="H1520" s="3" t="s">
        <v>2985</v>
      </c>
      <c r="I1520" s="3" t="s">
        <v>3084</v>
      </c>
      <c r="J1520" s="4">
        <v>-12.97702</v>
      </c>
      <c r="K1520" s="4">
        <v>-10.357754999999999</v>
      </c>
      <c r="L1520" s="4">
        <v>-8.0127500000000005</v>
      </c>
      <c r="M1520" s="4">
        <v>-0.214618</v>
      </c>
      <c r="N1520" s="4">
        <v>21.133838000000001</v>
      </c>
      <c r="O1520" s="4">
        <v>9.9453359999999993</v>
      </c>
      <c r="P1520" s="4">
        <v>2.0846930000000001</v>
      </c>
      <c r="Q1520" s="4">
        <v>10.340426000000001</v>
      </c>
      <c r="R1520" s="4">
        <v>12.569642</v>
      </c>
      <c r="S1520" s="3" t="s">
        <v>3971</v>
      </c>
      <c r="T1520" s="4">
        <v>83.69</v>
      </c>
      <c r="U1520" s="4">
        <v>3699.098</v>
      </c>
      <c r="V1520" s="10">
        <v>4638.1980000000003</v>
      </c>
      <c r="W1520" s="4">
        <v>0</v>
      </c>
      <c r="X1520" s="4">
        <v>106.42</v>
      </c>
      <c r="Y1520" s="4">
        <v>82.75</v>
      </c>
      <c r="Z1520" s="4">
        <v>21.133838000000001</v>
      </c>
      <c r="AA1520" s="10">
        <v>15.8916127072</v>
      </c>
      <c r="AB1520" s="10">
        <v>16.222827877899999</v>
      </c>
      <c r="AC1520" s="4">
        <v>1.107286</v>
      </c>
      <c r="AD1520" s="4">
        <v>1.1269889302727001</v>
      </c>
      <c r="AE1520" s="4">
        <v>1.1271369661091999</v>
      </c>
      <c r="AF1520" s="4">
        <v>10.340426000000001</v>
      </c>
      <c r="AG1520" s="4">
        <v>10.397751957621701</v>
      </c>
      <c r="AH1520" s="4">
        <v>10.3888598368123</v>
      </c>
      <c r="AI1520" s="4">
        <v>2.0846930000000001</v>
      </c>
      <c r="AJ1520" s="4" t="s">
        <v>2924</v>
      </c>
    </row>
    <row r="1521" spans="1:36" x14ac:dyDescent="0.3">
      <c r="A1521" s="1" t="s">
        <v>172</v>
      </c>
      <c r="B1521" s="2">
        <v>4187996</v>
      </c>
      <c r="C1521" s="3" t="s">
        <v>2935</v>
      </c>
      <c r="D1521" s="4">
        <v>3704.4430035999999</v>
      </c>
      <c r="E1521" s="3" t="s">
        <v>2976</v>
      </c>
      <c r="F1521" s="3" t="s">
        <v>2977</v>
      </c>
      <c r="G1521" s="3" t="s">
        <v>3156</v>
      </c>
      <c r="H1521" s="3" t="s">
        <v>3156</v>
      </c>
      <c r="I1521" s="3" t="s">
        <v>2979</v>
      </c>
      <c r="J1521" s="4">
        <v>-7.0439489999999996</v>
      </c>
      <c r="K1521" s="4">
        <v>1.981506</v>
      </c>
      <c r="L1521" s="4">
        <v>-4.6913580000000001</v>
      </c>
      <c r="M1521" s="4">
        <v>-1.089046</v>
      </c>
      <c r="N1521" s="4">
        <v>18.164705882352902</v>
      </c>
      <c r="O1521" s="4">
        <v>9.0557180000000006</v>
      </c>
      <c r="P1521" s="4">
        <v>1.123645</v>
      </c>
      <c r="Q1521" s="4">
        <v>11.462225999999999</v>
      </c>
      <c r="R1521" s="4">
        <v>14.652077999999999</v>
      </c>
      <c r="S1521" s="3" t="s">
        <v>3919</v>
      </c>
      <c r="T1521" s="4">
        <v>15.44</v>
      </c>
      <c r="U1521" s="4">
        <v>3704.4430035999999</v>
      </c>
      <c r="V1521" s="10">
        <v>5306.3800030000002</v>
      </c>
      <c r="W1521" s="4">
        <v>6.2176165803108798</v>
      </c>
      <c r="X1521" s="4">
        <v>17.074999999999999</v>
      </c>
      <c r="Y1521" s="4">
        <v>13.600099999999999</v>
      </c>
      <c r="Z1521" s="4">
        <v>17.974388999999999</v>
      </c>
      <c r="AA1521" s="10">
        <v>18.586734079599999</v>
      </c>
      <c r="AB1521" s="10">
        <v>17.849710982600001</v>
      </c>
      <c r="AC1521" s="4">
        <v>3.7610209999999999</v>
      </c>
      <c r="AD1521" s="4">
        <v>3.6561094498493998</v>
      </c>
      <c r="AE1521" s="4">
        <v>3.7225258214372001</v>
      </c>
      <c r="AF1521" s="4">
        <v>11.462225999999999</v>
      </c>
      <c r="AG1521" s="4">
        <v>11.2864432914918</v>
      </c>
      <c r="AH1521" s="4">
        <v>11.415647371767699</v>
      </c>
      <c r="AI1521" s="4">
        <v>1.123645</v>
      </c>
      <c r="AJ1521" s="4">
        <v>1.123645</v>
      </c>
    </row>
    <row r="1522" spans="1:36" x14ac:dyDescent="0.3">
      <c r="A1522" s="1" t="s">
        <v>1001</v>
      </c>
      <c r="B1522" s="2">
        <v>5732357</v>
      </c>
      <c r="C1522" s="3" t="s">
        <v>2940</v>
      </c>
      <c r="D1522" s="4">
        <v>3705.4607433800002</v>
      </c>
      <c r="E1522" s="3" t="s">
        <v>2930</v>
      </c>
      <c r="F1522" s="3" t="s">
        <v>2953</v>
      </c>
      <c r="G1522" s="3" t="s">
        <v>2954</v>
      </c>
      <c r="H1522" s="3" t="s">
        <v>2955</v>
      </c>
      <c r="I1522" s="3"/>
      <c r="J1522" s="4">
        <v>38.804608000000002</v>
      </c>
      <c r="K1522" s="4">
        <v>19.210422999999999</v>
      </c>
      <c r="L1522" s="4">
        <v>0.181115</v>
      </c>
      <c r="M1522" s="4">
        <v>-1.241682</v>
      </c>
      <c r="N1522" s="4" t="s">
        <v>2934</v>
      </c>
      <c r="O1522" s="4" t="s">
        <v>2934</v>
      </c>
      <c r="P1522" s="4" t="s">
        <v>2934</v>
      </c>
      <c r="Q1522" s="4" t="s">
        <v>2934</v>
      </c>
      <c r="R1522" s="4" t="s">
        <v>2934</v>
      </c>
      <c r="S1522" s="3" t="s">
        <v>4743</v>
      </c>
      <c r="T1522" s="4">
        <v>121.69</v>
      </c>
      <c r="U1522" s="4">
        <v>3705.4607433800002</v>
      </c>
      <c r="V1522" s="10" t="s">
        <v>2934</v>
      </c>
      <c r="W1522" s="4">
        <v>0</v>
      </c>
      <c r="X1522" s="4">
        <v>131.13</v>
      </c>
      <c r="Y1522" s="4">
        <v>83.06</v>
      </c>
      <c r="Z1522" s="4" t="s">
        <v>2934</v>
      </c>
      <c r="AA1522" s="10" t="s">
        <v>2934</v>
      </c>
      <c r="AB1522" s="10" t="s">
        <v>2934</v>
      </c>
      <c r="AC1522" s="4" t="s">
        <v>2934</v>
      </c>
      <c r="AD1522" s="4" t="s">
        <v>2934</v>
      </c>
      <c r="AE1522" s="4" t="s">
        <v>2934</v>
      </c>
      <c r="AF1522" s="4" t="s">
        <v>2934</v>
      </c>
      <c r="AG1522" s="4" t="s">
        <v>2934</v>
      </c>
      <c r="AH1522" s="4" t="s">
        <v>2934</v>
      </c>
      <c r="AI1522" s="4" t="s">
        <v>2934</v>
      </c>
      <c r="AJ1522" s="4" t="s">
        <v>2934</v>
      </c>
    </row>
    <row r="1523" spans="1:36" x14ac:dyDescent="0.3">
      <c r="A1523" s="1" t="s">
        <v>339</v>
      </c>
      <c r="B1523" s="2">
        <v>106997565</v>
      </c>
      <c r="C1523" s="3" t="s">
        <v>2935</v>
      </c>
      <c r="D1523" s="4">
        <v>3707.1415383600001</v>
      </c>
      <c r="E1523" s="3" t="s">
        <v>2920</v>
      </c>
      <c r="F1523" s="3" t="s">
        <v>2921</v>
      </c>
      <c r="G1523" s="3" t="s">
        <v>2941</v>
      </c>
      <c r="H1523" s="3" t="s">
        <v>2941</v>
      </c>
      <c r="I1523" s="3" t="s">
        <v>2942</v>
      </c>
      <c r="J1523" s="4">
        <v>-14.345794</v>
      </c>
      <c r="K1523" s="4">
        <v>-28.117647000000002</v>
      </c>
      <c r="L1523" s="4">
        <v>-20.957308999999999</v>
      </c>
      <c r="M1523" s="4">
        <v>1.1031439999999999</v>
      </c>
      <c r="N1523" s="4" t="s">
        <v>2924</v>
      </c>
      <c r="O1523" s="4" t="s">
        <v>2924</v>
      </c>
      <c r="P1523" s="4">
        <v>11.009009000000001</v>
      </c>
      <c r="Q1523" s="4" t="s">
        <v>2924</v>
      </c>
      <c r="R1523" s="4" t="s">
        <v>2924</v>
      </c>
      <c r="S1523" s="3" t="s">
        <v>4084</v>
      </c>
      <c r="T1523" s="4">
        <v>36.659999999999997</v>
      </c>
      <c r="U1523" s="4">
        <v>3707.1415383600001</v>
      </c>
      <c r="V1523" s="10">
        <v>3357.3135379999999</v>
      </c>
      <c r="W1523" s="4">
        <v>0</v>
      </c>
      <c r="X1523" s="4">
        <v>62.21</v>
      </c>
      <c r="Y1523" s="4">
        <v>26.8</v>
      </c>
      <c r="Z1523" s="4" t="s">
        <v>2924</v>
      </c>
      <c r="AA1523" s="10" t="s">
        <v>2924</v>
      </c>
      <c r="AB1523" s="10" t="s">
        <v>2924</v>
      </c>
      <c r="AC1523" s="4" t="s">
        <v>2934</v>
      </c>
      <c r="AD1523" s="4">
        <v>198.37002794764979</v>
      </c>
      <c r="AE1523" s="4" t="s">
        <v>2924</v>
      </c>
      <c r="AF1523" s="4" t="s">
        <v>2924</v>
      </c>
      <c r="AG1523" s="4" t="s">
        <v>2924</v>
      </c>
      <c r="AH1523" s="4" t="s">
        <v>2924</v>
      </c>
      <c r="AI1523" s="4">
        <v>11.009009000000001</v>
      </c>
      <c r="AJ1523" s="4">
        <v>11.746235</v>
      </c>
    </row>
    <row r="1524" spans="1:36" x14ac:dyDescent="0.3">
      <c r="A1524" s="1" t="s">
        <v>1699</v>
      </c>
      <c r="B1524" s="2">
        <v>103365</v>
      </c>
      <c r="C1524" s="3" t="s">
        <v>2935</v>
      </c>
      <c r="D1524" s="4">
        <v>3708.75808646</v>
      </c>
      <c r="E1524" s="3" t="s">
        <v>2930</v>
      </c>
      <c r="F1524" s="3" t="s">
        <v>2957</v>
      </c>
      <c r="G1524" s="3" t="s">
        <v>2957</v>
      </c>
      <c r="H1524" s="3" t="s">
        <v>3113</v>
      </c>
      <c r="I1524" s="3" t="s">
        <v>3125</v>
      </c>
      <c r="J1524" s="4">
        <v>79.522915999999995</v>
      </c>
      <c r="K1524" s="4">
        <v>5.9307290000000004</v>
      </c>
      <c r="L1524" s="4">
        <v>-15.053900000000001</v>
      </c>
      <c r="M1524" s="4">
        <v>-1.774454</v>
      </c>
      <c r="N1524" s="4">
        <v>6.6382556987115997</v>
      </c>
      <c r="O1524" s="4">
        <v>3.7693191769931702</v>
      </c>
      <c r="P1524" s="4">
        <v>1.9914959999999999</v>
      </c>
      <c r="Q1524" s="4">
        <v>4.6758540000000002</v>
      </c>
      <c r="R1524" s="4">
        <v>5.1596000000000002</v>
      </c>
      <c r="S1524" s="3" t="s">
        <v>5440</v>
      </c>
      <c r="T1524" s="4">
        <v>66.98</v>
      </c>
      <c r="U1524" s="4">
        <v>3708.75808646</v>
      </c>
      <c r="V1524" s="10">
        <v>3680.5660859999998</v>
      </c>
      <c r="W1524" s="4">
        <v>1.8960883845924199</v>
      </c>
      <c r="X1524" s="4">
        <v>80.72</v>
      </c>
      <c r="Y1524" s="4">
        <v>36.962200000000003</v>
      </c>
      <c r="Z1524" s="4">
        <v>6.6428640000000003</v>
      </c>
      <c r="AA1524" s="10">
        <v>12.090252707499999</v>
      </c>
      <c r="AB1524" s="10">
        <v>13.263366336600001</v>
      </c>
      <c r="AC1524" s="4">
        <v>0.67282900000000001</v>
      </c>
      <c r="AD1524" s="4">
        <v>0.66269353319589996</v>
      </c>
      <c r="AE1524" s="4">
        <v>0.694670954216</v>
      </c>
      <c r="AF1524" s="4">
        <v>4.6758540000000002</v>
      </c>
      <c r="AG1524" s="4" t="s">
        <v>2934</v>
      </c>
      <c r="AH1524" s="4" t="s">
        <v>2934</v>
      </c>
      <c r="AI1524" s="4">
        <v>1.9914959999999999</v>
      </c>
      <c r="AJ1524" s="4">
        <v>2.0472540000000001</v>
      </c>
    </row>
    <row r="1525" spans="1:36" x14ac:dyDescent="0.3">
      <c r="A1525" s="1" t="s">
        <v>1690</v>
      </c>
      <c r="B1525" s="2">
        <v>4010692</v>
      </c>
      <c r="C1525" s="3" t="s">
        <v>2935</v>
      </c>
      <c r="D1525" s="4">
        <v>3710.7659134</v>
      </c>
      <c r="E1525" s="3"/>
      <c r="F1525" s="3"/>
      <c r="G1525" s="3"/>
      <c r="H1525" s="3"/>
      <c r="I1525" s="3" t="s">
        <v>3353</v>
      </c>
      <c r="J1525" s="4">
        <v>-8.0808079999999993</v>
      </c>
      <c r="K1525" s="4">
        <v>-33.600876</v>
      </c>
      <c r="L1525" s="4">
        <v>-9.2269330000000007</v>
      </c>
      <c r="M1525" s="5">
        <v>0.55248600000000003</v>
      </c>
      <c r="N1525" s="4">
        <v>9.4056850000000001</v>
      </c>
      <c r="O1525" s="4">
        <v>75.206612000000007</v>
      </c>
      <c r="P1525" s="4">
        <v>1.213495</v>
      </c>
      <c r="Q1525" s="4">
        <v>7.4830259999999997</v>
      </c>
      <c r="R1525" s="4">
        <v>68.822625000000002</v>
      </c>
      <c r="S1525" s="3" t="s">
        <v>5431</v>
      </c>
      <c r="T1525" s="4">
        <v>18.2</v>
      </c>
      <c r="U1525" s="4">
        <v>3710.7659134</v>
      </c>
      <c r="V1525" s="10">
        <v>6149.7489130000004</v>
      </c>
      <c r="W1525" s="4">
        <v>2.8571428571428599</v>
      </c>
      <c r="X1525" s="4">
        <v>30.52</v>
      </c>
      <c r="Y1525" s="4">
        <v>14.914999999999999</v>
      </c>
      <c r="Z1525" s="4">
        <v>9.3525179999999999</v>
      </c>
      <c r="AA1525" s="10">
        <v>18.7628865979</v>
      </c>
      <c r="AB1525" s="10">
        <v>14.0929047644</v>
      </c>
      <c r="AC1525" s="4">
        <v>1.3828339999999999</v>
      </c>
      <c r="AD1525" s="4">
        <v>3.0528455807163999</v>
      </c>
      <c r="AE1525" s="4">
        <v>1.4990619177339</v>
      </c>
      <c r="AF1525" s="4">
        <v>7.4830259999999997</v>
      </c>
      <c r="AG1525" s="4">
        <v>11.6995050869242</v>
      </c>
      <c r="AH1525" s="4">
        <v>8.8896292906482</v>
      </c>
      <c r="AI1525" s="4">
        <v>1.213495</v>
      </c>
      <c r="AJ1525" s="4">
        <v>1.444674</v>
      </c>
    </row>
    <row r="1526" spans="1:36" x14ac:dyDescent="0.3">
      <c r="A1526" s="1" t="s">
        <v>566</v>
      </c>
      <c r="B1526" s="2">
        <v>4152750</v>
      </c>
      <c r="C1526" s="3" t="s">
        <v>2935</v>
      </c>
      <c r="D1526" s="4">
        <v>3713.5210178000002</v>
      </c>
      <c r="E1526" s="3" t="s">
        <v>3102</v>
      </c>
      <c r="F1526" s="3" t="s">
        <v>3103</v>
      </c>
      <c r="G1526" s="3" t="s">
        <v>3196</v>
      </c>
      <c r="H1526" s="3" t="s">
        <v>3197</v>
      </c>
      <c r="I1526" s="3" t="s">
        <v>3341</v>
      </c>
      <c r="J1526" s="4">
        <v>119.659333</v>
      </c>
      <c r="K1526" s="4">
        <v>11.170977000000001</v>
      </c>
      <c r="L1526" s="4">
        <v>-9.4499709999999997</v>
      </c>
      <c r="M1526" s="4">
        <v>0.38923099999999999</v>
      </c>
      <c r="N1526" s="4">
        <v>18.826034</v>
      </c>
      <c r="O1526" s="4">
        <v>16.238195000000001</v>
      </c>
      <c r="P1526" s="4">
        <v>6.6501929999999998</v>
      </c>
      <c r="Q1526" s="4">
        <v>7.3967000000000001</v>
      </c>
      <c r="R1526" s="4">
        <v>21.199835</v>
      </c>
      <c r="S1526" s="3" t="s">
        <v>4309</v>
      </c>
      <c r="T1526" s="4">
        <v>30.95</v>
      </c>
      <c r="U1526" s="4">
        <v>3713.5210178000002</v>
      </c>
      <c r="V1526" s="10">
        <v>6274.6210170000004</v>
      </c>
      <c r="W1526" s="4">
        <v>0</v>
      </c>
      <c r="X1526" s="4">
        <v>36.28</v>
      </c>
      <c r="Y1526" s="4">
        <v>13.19</v>
      </c>
      <c r="Z1526" s="4">
        <v>18.826034</v>
      </c>
      <c r="AA1526" s="10">
        <v>17.074920004399999</v>
      </c>
      <c r="AB1526" s="10">
        <v>14.2621470176</v>
      </c>
      <c r="AC1526" s="4">
        <v>2.18316</v>
      </c>
      <c r="AD1526" s="4">
        <v>1.9366136963370999</v>
      </c>
      <c r="AE1526" s="4">
        <v>2.0799517905345999</v>
      </c>
      <c r="AF1526" s="4">
        <v>7.3967000000000001</v>
      </c>
      <c r="AG1526" s="4">
        <v>9.1426289887947991</v>
      </c>
      <c r="AH1526" s="4">
        <v>10.609761862996701</v>
      </c>
      <c r="AI1526" s="4">
        <v>6.6501929999999998</v>
      </c>
      <c r="AJ1526" s="4" t="s">
        <v>2924</v>
      </c>
    </row>
    <row r="1527" spans="1:36" x14ac:dyDescent="0.3">
      <c r="A1527" s="1" t="s">
        <v>250</v>
      </c>
      <c r="B1527" s="2">
        <v>29188222</v>
      </c>
      <c r="C1527" s="3" t="s">
        <v>2919</v>
      </c>
      <c r="D1527" s="4">
        <v>3715.0713719999999</v>
      </c>
      <c r="E1527" s="3" t="s">
        <v>2925</v>
      </c>
      <c r="F1527" s="3" t="s">
        <v>2980</v>
      </c>
      <c r="G1527" s="3" t="s">
        <v>2981</v>
      </c>
      <c r="H1527" s="3" t="s">
        <v>3059</v>
      </c>
      <c r="I1527" s="3" t="s">
        <v>3203</v>
      </c>
      <c r="J1527" s="4">
        <v>55.529953999999996</v>
      </c>
      <c r="K1527" s="4">
        <v>6.3829789999999997</v>
      </c>
      <c r="L1527" s="4">
        <v>8.7394280000000002</v>
      </c>
      <c r="M1527" s="4">
        <v>-3.536978</v>
      </c>
      <c r="N1527" s="4">
        <v>22.546607000000002</v>
      </c>
      <c r="O1527" s="4">
        <v>15.812932999999999</v>
      </c>
      <c r="P1527" s="4">
        <v>10.045163000000001</v>
      </c>
      <c r="Q1527" s="4">
        <v>12.70276</v>
      </c>
      <c r="R1527" s="4">
        <v>17.938953999999999</v>
      </c>
      <c r="S1527" s="3" t="s">
        <v>3996</v>
      </c>
      <c r="T1527" s="4">
        <v>27</v>
      </c>
      <c r="U1527" s="4">
        <v>3715.0713719999999</v>
      </c>
      <c r="V1527" s="10">
        <v>3346.2060219999998</v>
      </c>
      <c r="W1527" s="4">
        <v>1.6666666666666701</v>
      </c>
      <c r="X1527" s="4">
        <v>29.9</v>
      </c>
      <c r="Y1527" s="4">
        <v>15.22</v>
      </c>
      <c r="Z1527" s="4">
        <v>22.546607000000002</v>
      </c>
      <c r="AA1527" s="10">
        <v>18.2100973128106</v>
      </c>
      <c r="AB1527" s="10">
        <v>21.351598232288399</v>
      </c>
      <c r="AC1527" s="4">
        <v>3.5194890000000001</v>
      </c>
      <c r="AD1527" s="4">
        <v>3.0023224446204999</v>
      </c>
      <c r="AE1527" s="4">
        <v>3.4219100857146998</v>
      </c>
      <c r="AF1527" s="4">
        <v>12.70276</v>
      </c>
      <c r="AG1527" s="4">
        <v>11.8781724729497</v>
      </c>
      <c r="AH1527" s="4">
        <v>14.0059594889293</v>
      </c>
      <c r="AI1527" s="4">
        <v>10.045163000000001</v>
      </c>
      <c r="AJ1527" s="4">
        <v>10.131679999999999</v>
      </c>
    </row>
    <row r="1528" spans="1:36" x14ac:dyDescent="0.3">
      <c r="A1528" s="1" t="s">
        <v>354</v>
      </c>
      <c r="B1528" s="2">
        <v>4067234</v>
      </c>
      <c r="C1528" s="3" t="s">
        <v>2919</v>
      </c>
      <c r="D1528" s="4">
        <v>3717.7250816800001</v>
      </c>
      <c r="E1528" s="3" t="s">
        <v>2945</v>
      </c>
      <c r="F1528" s="3" t="s">
        <v>2946</v>
      </c>
      <c r="G1528" s="3" t="s">
        <v>2947</v>
      </c>
      <c r="H1528" s="3" t="s">
        <v>2989</v>
      </c>
      <c r="I1528" s="3" t="s">
        <v>2949</v>
      </c>
      <c r="J1528" s="4">
        <v>-13.575548</v>
      </c>
      <c r="K1528" s="4">
        <v>-10.903686</v>
      </c>
      <c r="L1528" s="4">
        <v>-11.041197</v>
      </c>
      <c r="M1528" s="4">
        <v>-1.808413</v>
      </c>
      <c r="N1528" s="4">
        <v>75.993915000000001</v>
      </c>
      <c r="O1528" s="4">
        <v>25.093771</v>
      </c>
      <c r="P1528" s="4">
        <v>6.8510559999999998</v>
      </c>
      <c r="Q1528" s="4">
        <v>19.521445</v>
      </c>
      <c r="R1528" s="4">
        <v>22.060179999999999</v>
      </c>
      <c r="S1528" s="3" t="s">
        <v>4099</v>
      </c>
      <c r="T1528" s="4">
        <v>74.930000000000007</v>
      </c>
      <c r="U1528" s="4">
        <v>3717.7250816800001</v>
      </c>
      <c r="V1528" s="10">
        <v>4727.6840810000003</v>
      </c>
      <c r="W1528" s="4">
        <v>0</v>
      </c>
      <c r="X1528" s="4">
        <v>88.95</v>
      </c>
      <c r="Y1528" s="4">
        <v>66.474999999999994</v>
      </c>
      <c r="Z1528" s="4">
        <v>75.993915000000001</v>
      </c>
      <c r="AA1528" s="10">
        <v>16.785394265200001</v>
      </c>
      <c r="AB1528" s="10">
        <v>18.4465780403</v>
      </c>
      <c r="AC1528" s="4">
        <v>4.1172089999999999</v>
      </c>
      <c r="AD1528" s="4">
        <v>3.9238959661513002</v>
      </c>
      <c r="AE1528" s="4">
        <v>4.0874765295903996</v>
      </c>
      <c r="AF1528" s="4">
        <v>19.521445</v>
      </c>
      <c r="AG1528" s="4">
        <v>11.605523501037201</v>
      </c>
      <c r="AH1528" s="4">
        <v>12.199215773855601</v>
      </c>
      <c r="AI1528" s="4">
        <v>6.8510559999999998</v>
      </c>
      <c r="AJ1528" s="4" t="s">
        <v>2924</v>
      </c>
    </row>
    <row r="1529" spans="1:36" x14ac:dyDescent="0.3">
      <c r="A1529" s="1" t="s">
        <v>1275</v>
      </c>
      <c r="B1529" s="2">
        <v>19880854</v>
      </c>
      <c r="C1529" s="3" t="s">
        <v>2919</v>
      </c>
      <c r="D1529" s="4">
        <v>3720.7635103600001</v>
      </c>
      <c r="E1529" s="3" t="s">
        <v>3102</v>
      </c>
      <c r="F1529" s="3" t="s">
        <v>3103</v>
      </c>
      <c r="G1529" s="3" t="s">
        <v>3104</v>
      </c>
      <c r="H1529" s="3" t="s">
        <v>3104</v>
      </c>
      <c r="I1529" s="3" t="s">
        <v>3515</v>
      </c>
      <c r="J1529" s="4">
        <v>-17.659412</v>
      </c>
      <c r="K1529" s="4">
        <v>-21.151737000000001</v>
      </c>
      <c r="L1529" s="4">
        <v>-8.2925789999999999</v>
      </c>
      <c r="M1529" s="4">
        <v>2.0104069999999998</v>
      </c>
      <c r="N1529" s="4" t="s">
        <v>2924</v>
      </c>
      <c r="O1529" s="4">
        <v>15.626811999999999</v>
      </c>
      <c r="P1529" s="4">
        <v>0.64590999999999998</v>
      </c>
      <c r="Q1529" s="4">
        <v>14.034005000000001</v>
      </c>
      <c r="R1529" s="4">
        <v>17.941554</v>
      </c>
      <c r="S1529" s="3" t="s">
        <v>5017</v>
      </c>
      <c r="T1529" s="4">
        <v>43.13</v>
      </c>
      <c r="U1529" s="4">
        <v>3720.7635103600001</v>
      </c>
      <c r="V1529" s="10">
        <v>5137.1895100000002</v>
      </c>
      <c r="W1529" s="4">
        <v>0</v>
      </c>
      <c r="X1529" s="4">
        <v>58.289099999999998</v>
      </c>
      <c r="Y1529" s="4">
        <v>41.08</v>
      </c>
      <c r="Z1529" s="4" t="s">
        <v>2924</v>
      </c>
      <c r="AA1529" s="10">
        <v>24.9884125144</v>
      </c>
      <c r="AB1529" s="10" t="s">
        <v>2924</v>
      </c>
      <c r="AC1529" s="4">
        <v>1.3253980000000001</v>
      </c>
      <c r="AD1529" s="4">
        <v>1.4070428730991</v>
      </c>
      <c r="AE1529" s="4">
        <v>1.3691064506851001</v>
      </c>
      <c r="AF1529" s="4">
        <v>14.034005000000001</v>
      </c>
      <c r="AG1529" s="4">
        <v>12.2454392010271</v>
      </c>
      <c r="AH1529" s="4">
        <v>13.537446827887701</v>
      </c>
      <c r="AI1529" s="4">
        <v>0.64590999999999998</v>
      </c>
      <c r="AJ1529" s="4">
        <v>1.754464</v>
      </c>
    </row>
    <row r="1530" spans="1:36" x14ac:dyDescent="0.3">
      <c r="A1530" s="1" t="s">
        <v>91</v>
      </c>
      <c r="B1530" s="2">
        <v>4022309</v>
      </c>
      <c r="C1530" s="3" t="s">
        <v>2935</v>
      </c>
      <c r="D1530" s="4">
        <v>3725.2763015300002</v>
      </c>
      <c r="E1530" s="3" t="s">
        <v>3090</v>
      </c>
      <c r="F1530" s="3" t="s">
        <v>3090</v>
      </c>
      <c r="G1530" s="3" t="s">
        <v>3091</v>
      </c>
      <c r="H1530" s="3" t="s">
        <v>3091</v>
      </c>
      <c r="I1530" s="3" t="s">
        <v>3092</v>
      </c>
      <c r="J1530" s="4">
        <v>5.3466319999999996</v>
      </c>
      <c r="K1530" s="4">
        <v>0.108763</v>
      </c>
      <c r="L1530" s="4">
        <v>-0.69358799999999998</v>
      </c>
      <c r="M1530" s="4">
        <v>-0.108527</v>
      </c>
      <c r="N1530" s="4">
        <v>20.657261999999999</v>
      </c>
      <c r="O1530" s="4">
        <v>32.215000000000003</v>
      </c>
      <c r="P1530" s="4">
        <v>1.3157840000000001</v>
      </c>
      <c r="Q1530" s="4">
        <v>12.611006</v>
      </c>
      <c r="R1530" s="4">
        <v>88.966189999999997</v>
      </c>
      <c r="S1530" s="3" t="s">
        <v>3838</v>
      </c>
      <c r="T1530" s="4">
        <v>64.430000000000007</v>
      </c>
      <c r="U1530" s="4">
        <v>3725.2763015300002</v>
      </c>
      <c r="V1530" s="10">
        <v>5982.9763009999997</v>
      </c>
      <c r="W1530" s="4">
        <v>4.3768430855191696</v>
      </c>
      <c r="X1530" s="4">
        <v>65.86</v>
      </c>
      <c r="Y1530" s="4">
        <v>55.86</v>
      </c>
      <c r="Z1530" s="4">
        <v>20.657261999999999</v>
      </c>
      <c r="AA1530" s="10">
        <v>17.250334672000001</v>
      </c>
      <c r="AB1530" s="10">
        <v>17.437077131199999</v>
      </c>
      <c r="AC1530" s="4">
        <v>3.8164039999999999</v>
      </c>
      <c r="AD1530" s="4">
        <v>3.5239464097687998</v>
      </c>
      <c r="AE1530" s="4">
        <v>3.8242098440396002</v>
      </c>
      <c r="AF1530" s="4">
        <v>12.611006</v>
      </c>
      <c r="AG1530" s="4">
        <v>12.480011775020101</v>
      </c>
      <c r="AH1530" s="4">
        <v>13.6753744022857</v>
      </c>
      <c r="AI1530" s="4">
        <v>1.3157840000000001</v>
      </c>
      <c r="AJ1530" s="4">
        <v>1.3921479999999999</v>
      </c>
    </row>
    <row r="1531" spans="1:36" x14ac:dyDescent="0.3">
      <c r="A1531" s="1" t="s">
        <v>477</v>
      </c>
      <c r="B1531" s="2">
        <v>4966153</v>
      </c>
      <c r="C1531" s="3" t="s">
        <v>2940</v>
      </c>
      <c r="D1531" s="4">
        <v>3742.6640522600001</v>
      </c>
      <c r="E1531" s="3" t="s">
        <v>2945</v>
      </c>
      <c r="F1531" s="3" t="s">
        <v>2990</v>
      </c>
      <c r="G1531" s="3" t="s">
        <v>2990</v>
      </c>
      <c r="H1531" s="3" t="s">
        <v>2991</v>
      </c>
      <c r="I1531" s="3" t="s">
        <v>2992</v>
      </c>
      <c r="J1531" s="4">
        <v>18.852695000000001</v>
      </c>
      <c r="K1531" s="4">
        <v>-0.25402200000000003</v>
      </c>
      <c r="L1531" s="4">
        <v>14.703018999999999</v>
      </c>
      <c r="M1531" s="4">
        <v>-1.0737209999999999</v>
      </c>
      <c r="N1531" s="4">
        <v>37.808345000000003</v>
      </c>
      <c r="O1531" s="4" t="s">
        <v>2934</v>
      </c>
      <c r="P1531" s="4">
        <v>7.2838089999999998</v>
      </c>
      <c r="Q1531" s="4">
        <v>32.407279000000003</v>
      </c>
      <c r="R1531" s="4" t="s">
        <v>2934</v>
      </c>
      <c r="S1531" s="3" t="s">
        <v>4220</v>
      </c>
      <c r="T1531" s="4">
        <v>82.46</v>
      </c>
      <c r="U1531" s="4">
        <v>3742.6640522600001</v>
      </c>
      <c r="V1531" s="10">
        <v>3457.6460520000001</v>
      </c>
      <c r="W1531" s="4">
        <v>1.61290322580645</v>
      </c>
      <c r="X1531" s="5">
        <v>140.5</v>
      </c>
      <c r="Y1531" s="4">
        <v>65.180000000000007</v>
      </c>
      <c r="Z1531" s="4">
        <v>37.808345000000003</v>
      </c>
      <c r="AA1531" s="10">
        <v>26.764906358499999</v>
      </c>
      <c r="AB1531" s="10">
        <v>29.523809523800001</v>
      </c>
      <c r="AC1531" s="4">
        <v>8.6305010000000006</v>
      </c>
      <c r="AD1531" s="4">
        <v>7.2570863572539004</v>
      </c>
      <c r="AE1531" s="4">
        <v>8.0981353996482</v>
      </c>
      <c r="AF1531" s="4">
        <v>32.407279000000003</v>
      </c>
      <c r="AG1531" s="4">
        <v>22.548811644673101</v>
      </c>
      <c r="AH1531" s="4">
        <v>25.570912055012801</v>
      </c>
      <c r="AI1531" s="4">
        <v>7.2838089999999998</v>
      </c>
      <c r="AJ1531" s="4">
        <v>8.8013659999999998</v>
      </c>
    </row>
    <row r="1532" spans="1:36" x14ac:dyDescent="0.3">
      <c r="A1532" s="1" t="s">
        <v>59</v>
      </c>
      <c r="B1532" s="2">
        <v>4146470</v>
      </c>
      <c r="C1532" s="3" t="s">
        <v>2919</v>
      </c>
      <c r="D1532" s="4">
        <v>3742.6703083000002</v>
      </c>
      <c r="E1532" s="3" t="s">
        <v>2945</v>
      </c>
      <c r="F1532" s="3" t="s">
        <v>2946</v>
      </c>
      <c r="G1532" s="3" t="s">
        <v>2947</v>
      </c>
      <c r="H1532" s="3" t="s">
        <v>2989</v>
      </c>
      <c r="I1532" s="3" t="s">
        <v>2949</v>
      </c>
      <c r="J1532" s="4">
        <v>59.844375999999997</v>
      </c>
      <c r="K1532" s="4">
        <v>25.571918</v>
      </c>
      <c r="L1532" s="4">
        <v>1.26223</v>
      </c>
      <c r="M1532" s="4">
        <v>-2.2283119999999998</v>
      </c>
      <c r="N1532" s="4">
        <v>39.620105000000002</v>
      </c>
      <c r="O1532" s="4">
        <v>79.101517000000001</v>
      </c>
      <c r="P1532" s="4">
        <v>14.374470000000001</v>
      </c>
      <c r="Q1532" s="4">
        <v>106.96989600000001</v>
      </c>
      <c r="R1532" s="4">
        <v>77.083336000000003</v>
      </c>
      <c r="S1532" s="3" t="s">
        <v>3806</v>
      </c>
      <c r="T1532" s="4">
        <v>135.58000000000001</v>
      </c>
      <c r="U1532" s="4">
        <v>3742.6703083000002</v>
      </c>
      <c r="V1532" s="10">
        <v>3761.917308</v>
      </c>
      <c r="W1532" s="4">
        <v>0</v>
      </c>
      <c r="X1532" s="4">
        <v>142.63999999999999</v>
      </c>
      <c r="Y1532" s="4">
        <v>73.52</v>
      </c>
      <c r="Z1532" s="4">
        <v>39.620105000000002</v>
      </c>
      <c r="AA1532" s="10">
        <v>98.603636363600003</v>
      </c>
      <c r="AB1532" s="10">
        <v>102.3245283018</v>
      </c>
      <c r="AC1532" s="4">
        <v>14.777013</v>
      </c>
      <c r="AD1532" s="4">
        <v>12.181562071960199</v>
      </c>
      <c r="AE1532" s="4">
        <v>13.3438988735828</v>
      </c>
      <c r="AF1532" s="4">
        <v>106.96989600000001</v>
      </c>
      <c r="AG1532" s="4">
        <v>69.088629106015404</v>
      </c>
      <c r="AH1532" s="4">
        <v>74.227369388922895</v>
      </c>
      <c r="AI1532" s="4">
        <v>14.374470000000001</v>
      </c>
      <c r="AJ1532" s="4">
        <v>81.674699000000004</v>
      </c>
    </row>
    <row r="1533" spans="1:36" x14ac:dyDescent="0.3">
      <c r="A1533" s="1" t="s">
        <v>2423</v>
      </c>
      <c r="B1533" s="2">
        <v>7558555</v>
      </c>
      <c r="C1533" s="3" t="s">
        <v>2935</v>
      </c>
      <c r="D1533" s="4">
        <v>3744.2635370399998</v>
      </c>
      <c r="E1533" s="3" t="s">
        <v>2925</v>
      </c>
      <c r="F1533" s="3" t="s">
        <v>2980</v>
      </c>
      <c r="G1533" s="3" t="s">
        <v>2981</v>
      </c>
      <c r="H1533" s="3" t="s">
        <v>3163</v>
      </c>
      <c r="I1533" s="3" t="s">
        <v>3164</v>
      </c>
      <c r="J1533" s="4">
        <v>186.46017699999999</v>
      </c>
      <c r="K1533" s="4">
        <v>-9.9582750000000004</v>
      </c>
      <c r="L1533" s="4">
        <v>-23.709638999999999</v>
      </c>
      <c r="M1533" s="4">
        <v>-7.7777779999999996</v>
      </c>
      <c r="N1533" s="4" t="s">
        <v>2924</v>
      </c>
      <c r="O1533" s="4" t="s">
        <v>2924</v>
      </c>
      <c r="P1533" s="4">
        <v>8.0783629999999995</v>
      </c>
      <c r="Q1533" s="4">
        <v>134.476405</v>
      </c>
      <c r="R1533" s="4" t="s">
        <v>2924</v>
      </c>
      <c r="S1533" s="3" t="s">
        <v>6161</v>
      </c>
      <c r="T1533" s="4">
        <v>32.369999999999997</v>
      </c>
      <c r="U1533" s="4">
        <v>3744.2635370399998</v>
      </c>
      <c r="V1533" s="10">
        <v>3824.1055369999999</v>
      </c>
      <c r="W1533" s="4">
        <v>0</v>
      </c>
      <c r="X1533" s="4">
        <v>45.12</v>
      </c>
      <c r="Y1533" s="5">
        <v>9.66</v>
      </c>
      <c r="Z1533" s="4" t="s">
        <v>2924</v>
      </c>
      <c r="AA1533" s="10" t="s">
        <v>2924</v>
      </c>
      <c r="AB1533" s="10" t="s">
        <v>2924</v>
      </c>
      <c r="AC1533" s="4">
        <v>5.716596</v>
      </c>
      <c r="AD1533" s="4">
        <v>5.0210968706195001</v>
      </c>
      <c r="AE1533" s="4">
        <v>5.6309657832262996</v>
      </c>
      <c r="AF1533" s="4">
        <v>134.476405</v>
      </c>
      <c r="AG1533" s="4">
        <v>114.9564126713101</v>
      </c>
      <c r="AH1533" s="4">
        <v>198.97743494777771</v>
      </c>
      <c r="AI1533" s="4">
        <v>8.0783629999999995</v>
      </c>
      <c r="AJ1533" s="4">
        <v>9.2910450000000004</v>
      </c>
    </row>
    <row r="1534" spans="1:36" x14ac:dyDescent="0.3">
      <c r="A1534" s="1" t="s">
        <v>1030</v>
      </c>
      <c r="B1534" s="2">
        <v>1024119</v>
      </c>
      <c r="C1534" s="3" t="s">
        <v>2935</v>
      </c>
      <c r="D1534" s="4">
        <v>3748.4874928200002</v>
      </c>
      <c r="E1534" s="3" t="s">
        <v>2930</v>
      </c>
      <c r="F1534" s="3" t="s">
        <v>2931</v>
      </c>
      <c r="G1534" s="3" t="s">
        <v>2931</v>
      </c>
      <c r="H1534" s="3" t="s">
        <v>2932</v>
      </c>
      <c r="I1534" s="3" t="s">
        <v>3216</v>
      </c>
      <c r="J1534" s="4">
        <v>-70.576763999999997</v>
      </c>
      <c r="K1534" s="4">
        <v>-21.204189</v>
      </c>
      <c r="L1534" s="4">
        <v>-24.308465999999999</v>
      </c>
      <c r="M1534" s="4">
        <v>-0.220995</v>
      </c>
      <c r="N1534" s="4" t="s">
        <v>2924</v>
      </c>
      <c r="O1534" s="4">
        <v>11.992032</v>
      </c>
      <c r="P1534" s="4">
        <v>0.46476899999999999</v>
      </c>
      <c r="Q1534" s="4" t="s">
        <v>2934</v>
      </c>
      <c r="R1534" s="4" t="s">
        <v>2934</v>
      </c>
      <c r="S1534" s="3" t="s">
        <v>4772</v>
      </c>
      <c r="T1534" s="5">
        <v>9.0299999999999994</v>
      </c>
      <c r="U1534" s="4">
        <v>3748.4874928200002</v>
      </c>
      <c r="V1534" s="10" t="s">
        <v>2934</v>
      </c>
      <c r="W1534" s="4">
        <v>0.44296788482834998</v>
      </c>
      <c r="X1534" s="4">
        <v>31.860030999999999</v>
      </c>
      <c r="Y1534" s="4">
        <v>5.1000050000000003</v>
      </c>
      <c r="Z1534" s="4" t="s">
        <v>2924</v>
      </c>
      <c r="AA1534" s="10" t="s">
        <v>2924</v>
      </c>
      <c r="AB1534" s="10" t="s">
        <v>2924</v>
      </c>
      <c r="AC1534" s="4" t="s">
        <v>2934</v>
      </c>
      <c r="AD1534" s="4" t="s">
        <v>2934</v>
      </c>
      <c r="AE1534" s="4" t="s">
        <v>2934</v>
      </c>
      <c r="AF1534" s="4" t="s">
        <v>2934</v>
      </c>
      <c r="AG1534" s="4" t="s">
        <v>2934</v>
      </c>
      <c r="AH1534" s="4" t="s">
        <v>2934</v>
      </c>
      <c r="AI1534" s="4">
        <v>0.46476899999999999</v>
      </c>
      <c r="AJ1534" s="4">
        <v>0.49672699999999997</v>
      </c>
    </row>
    <row r="1535" spans="1:36" x14ac:dyDescent="0.3">
      <c r="A1535" s="1" t="s">
        <v>1172</v>
      </c>
      <c r="B1535" s="2">
        <v>5273761</v>
      </c>
      <c r="C1535" s="3" t="s">
        <v>2919</v>
      </c>
      <c r="D1535" s="4">
        <v>3761.00238928</v>
      </c>
      <c r="E1535" s="3" t="s">
        <v>2920</v>
      </c>
      <c r="F1535" s="3" t="s">
        <v>2960</v>
      </c>
      <c r="G1535" s="3" t="s">
        <v>2973</v>
      </c>
      <c r="H1535" s="3" t="s">
        <v>3004</v>
      </c>
      <c r="I1535" s="3" t="s">
        <v>2923</v>
      </c>
      <c r="J1535" s="4">
        <v>12.532348000000001</v>
      </c>
      <c r="K1535" s="4">
        <v>33.041958000000001</v>
      </c>
      <c r="L1535" s="4">
        <v>-13.276353</v>
      </c>
      <c r="M1535" s="4">
        <v>-3.8838020000000002</v>
      </c>
      <c r="N1535" s="4" t="s">
        <v>2924</v>
      </c>
      <c r="O1535" s="4" t="s">
        <v>2924</v>
      </c>
      <c r="P1535" s="4" t="s">
        <v>2924</v>
      </c>
      <c r="Q1535" s="4" t="s">
        <v>2924</v>
      </c>
      <c r="R1535" s="4" t="s">
        <v>2924</v>
      </c>
      <c r="S1535" s="3" t="s">
        <v>4914</v>
      </c>
      <c r="T1535" s="4">
        <v>30.44</v>
      </c>
      <c r="U1535" s="4">
        <v>3761.00238928</v>
      </c>
      <c r="V1535" s="10">
        <v>4173.4143889999996</v>
      </c>
      <c r="W1535" s="4">
        <v>0</v>
      </c>
      <c r="X1535" s="4">
        <v>38.53</v>
      </c>
      <c r="Y1535" s="4">
        <v>15.81</v>
      </c>
      <c r="Z1535" s="4" t="s">
        <v>2924</v>
      </c>
      <c r="AA1535" s="10" t="s">
        <v>2924</v>
      </c>
      <c r="AB1535" s="10" t="s">
        <v>2924</v>
      </c>
      <c r="AC1535" s="4">
        <v>6.028715</v>
      </c>
      <c r="AD1535" s="4">
        <v>5.1843528202413998</v>
      </c>
      <c r="AE1535" s="4">
        <v>5.7650470178340996</v>
      </c>
      <c r="AF1535" s="4" t="s">
        <v>2924</v>
      </c>
      <c r="AG1535" s="4" t="s">
        <v>2924</v>
      </c>
      <c r="AH1535" s="4" t="s">
        <v>2924</v>
      </c>
      <c r="AI1535" s="4" t="s">
        <v>2924</v>
      </c>
      <c r="AJ1535" s="4" t="s">
        <v>2924</v>
      </c>
    </row>
    <row r="1536" spans="1:36" x14ac:dyDescent="0.3">
      <c r="A1536" s="1" t="s">
        <v>2512</v>
      </c>
      <c r="B1536" s="2">
        <v>4144107</v>
      </c>
      <c r="C1536" s="3" t="s">
        <v>2935</v>
      </c>
      <c r="D1536" s="4">
        <v>3764.0143729800002</v>
      </c>
      <c r="E1536" s="3" t="s">
        <v>2936</v>
      </c>
      <c r="F1536" s="3" t="s">
        <v>2966</v>
      </c>
      <c r="G1536" s="3" t="s">
        <v>2967</v>
      </c>
      <c r="H1536" s="3" t="s">
        <v>3361</v>
      </c>
      <c r="I1536" s="3" t="s">
        <v>3682</v>
      </c>
      <c r="J1536" s="4">
        <v>155.40166199999999</v>
      </c>
      <c r="K1536" s="4">
        <v>117.623918</v>
      </c>
      <c r="L1536" s="4">
        <v>-3.5901010000000002</v>
      </c>
      <c r="M1536" s="4">
        <v>0.54525599999999996</v>
      </c>
      <c r="N1536" s="4">
        <v>100.948905</v>
      </c>
      <c r="O1536" s="4">
        <v>17.561904999999999</v>
      </c>
      <c r="P1536" s="4">
        <v>2.8577330000000001</v>
      </c>
      <c r="Q1536" s="4">
        <v>10.919003999999999</v>
      </c>
      <c r="R1536" s="4">
        <v>20.551075999999998</v>
      </c>
      <c r="S1536" s="3" t="s">
        <v>6250</v>
      </c>
      <c r="T1536" s="4">
        <v>27.66</v>
      </c>
      <c r="U1536" s="4">
        <v>3764.0143729800002</v>
      </c>
      <c r="V1536" s="10">
        <v>5486.4283720000003</v>
      </c>
      <c r="W1536" s="4">
        <v>0</v>
      </c>
      <c r="X1536" s="4">
        <v>29.86</v>
      </c>
      <c r="Y1536" s="5">
        <v>10.46</v>
      </c>
      <c r="Z1536" s="4">
        <v>100.948905</v>
      </c>
      <c r="AA1536" s="10">
        <v>23.3614864864</v>
      </c>
      <c r="AB1536" s="10">
        <v>81.955555555499998</v>
      </c>
      <c r="AC1536" s="4">
        <v>2.2631320000000001</v>
      </c>
      <c r="AD1536" s="4">
        <v>2.1263910852646002</v>
      </c>
      <c r="AE1536" s="4">
        <v>2.2639399167713998</v>
      </c>
      <c r="AF1536" s="4">
        <v>10.919003999999999</v>
      </c>
      <c r="AG1536" s="4">
        <v>10.159354555455501</v>
      </c>
      <c r="AH1536" s="4">
        <v>11.4961620400637</v>
      </c>
      <c r="AI1536" s="4">
        <v>2.8577330000000001</v>
      </c>
      <c r="AJ1536" s="4">
        <v>8.7227999999999994</v>
      </c>
    </row>
    <row r="1537" spans="1:36" x14ac:dyDescent="0.3">
      <c r="A1537" s="1" t="s">
        <v>743</v>
      </c>
      <c r="B1537" s="2">
        <v>4813221</v>
      </c>
      <c r="C1537" s="3" t="s">
        <v>2919</v>
      </c>
      <c r="D1537" s="4">
        <v>3764.8850179199999</v>
      </c>
      <c r="E1537" s="3" t="s">
        <v>2920</v>
      </c>
      <c r="F1537" s="3" t="s">
        <v>2960</v>
      </c>
      <c r="G1537" s="3" t="s">
        <v>2961</v>
      </c>
      <c r="H1537" s="3" t="s">
        <v>3085</v>
      </c>
      <c r="I1537" s="3" t="s">
        <v>3086</v>
      </c>
      <c r="J1537" s="4">
        <v>-46.782803999999999</v>
      </c>
      <c r="K1537" s="4">
        <v>-29.981515999999999</v>
      </c>
      <c r="L1537" s="4">
        <v>-3.564155</v>
      </c>
      <c r="M1537" s="4">
        <v>1.283423</v>
      </c>
      <c r="N1537" s="4" t="s">
        <v>2924</v>
      </c>
      <c r="O1537" s="4">
        <v>10.688488</v>
      </c>
      <c r="P1537" s="4">
        <v>1.5115719999999999</v>
      </c>
      <c r="Q1537" s="4">
        <v>8.4635580000000008</v>
      </c>
      <c r="R1537" s="4">
        <v>12.600021999999999</v>
      </c>
      <c r="S1537" s="3" t="s">
        <v>4486</v>
      </c>
      <c r="T1537" s="4">
        <v>18.940000000000001</v>
      </c>
      <c r="U1537" s="4">
        <v>3764.8850179199999</v>
      </c>
      <c r="V1537" s="10">
        <v>5803.8850169999996</v>
      </c>
      <c r="W1537" s="4">
        <v>3.3790918690601899</v>
      </c>
      <c r="X1537" s="4">
        <v>37.6</v>
      </c>
      <c r="Y1537" s="4">
        <v>17.21</v>
      </c>
      <c r="Z1537" s="4" t="s">
        <v>2924</v>
      </c>
      <c r="AA1537" s="10">
        <v>10.2102425876</v>
      </c>
      <c r="AB1537" s="10">
        <v>10.2785073914</v>
      </c>
      <c r="AC1537" s="4">
        <v>1.4881759999999999</v>
      </c>
      <c r="AD1537" s="4">
        <v>1.5625201960544</v>
      </c>
      <c r="AE1537" s="4">
        <v>1.5226159333334</v>
      </c>
      <c r="AF1537" s="4">
        <v>8.4635580000000008</v>
      </c>
      <c r="AG1537" s="4">
        <v>9.0015104923802998</v>
      </c>
      <c r="AH1537" s="4">
        <v>8.7742757824933992</v>
      </c>
      <c r="AI1537" s="4">
        <v>1.5115719999999999</v>
      </c>
      <c r="AJ1537" s="4" t="s">
        <v>2924</v>
      </c>
    </row>
    <row r="1538" spans="1:36" x14ac:dyDescent="0.3">
      <c r="A1538" s="1" t="s">
        <v>2438</v>
      </c>
      <c r="B1538" s="2">
        <v>103061</v>
      </c>
      <c r="C1538" s="3" t="s">
        <v>2935</v>
      </c>
      <c r="D1538" s="4">
        <v>3765.7614695399998</v>
      </c>
      <c r="E1538" s="3" t="s">
        <v>2976</v>
      </c>
      <c r="F1538" s="3" t="s">
        <v>2977</v>
      </c>
      <c r="G1538" s="3" t="s">
        <v>2978</v>
      </c>
      <c r="H1538" s="3" t="s">
        <v>2978</v>
      </c>
      <c r="I1538" s="3" t="s">
        <v>2979</v>
      </c>
      <c r="J1538" s="4">
        <v>22.727273</v>
      </c>
      <c r="K1538" s="4">
        <v>3.0909089999999999</v>
      </c>
      <c r="L1538" s="4">
        <v>-8.3018870000000007</v>
      </c>
      <c r="M1538" s="4">
        <v>-0.93185799999999996</v>
      </c>
      <c r="N1538" s="4">
        <v>39.558139534883701</v>
      </c>
      <c r="O1538" s="4">
        <v>15.555555999999999</v>
      </c>
      <c r="P1538" s="4">
        <v>6.5968590000000003</v>
      </c>
      <c r="Q1538" s="4">
        <v>18.240205</v>
      </c>
      <c r="R1538" s="4">
        <v>24.174720000000001</v>
      </c>
      <c r="S1538" s="3" t="s">
        <v>6176</v>
      </c>
      <c r="T1538" s="4">
        <v>34.020000000000003</v>
      </c>
      <c r="U1538" s="4">
        <v>3765.7614695399998</v>
      </c>
      <c r="V1538" s="10">
        <v>5291.743469</v>
      </c>
      <c r="W1538" s="4">
        <v>3.23339212228101</v>
      </c>
      <c r="X1538" s="4">
        <v>37.57</v>
      </c>
      <c r="Y1538" s="4">
        <v>25.67</v>
      </c>
      <c r="Z1538" s="4">
        <v>39.103448</v>
      </c>
      <c r="AA1538" s="10">
        <v>39.516784760100002</v>
      </c>
      <c r="AB1538" s="10">
        <v>42.072718278499998</v>
      </c>
      <c r="AC1538" s="4">
        <v>10.121579000000001</v>
      </c>
      <c r="AD1538" s="4">
        <v>10.2159280622484</v>
      </c>
      <c r="AE1538" s="4">
        <v>10.619016468059501</v>
      </c>
      <c r="AF1538" s="4">
        <v>18.240205</v>
      </c>
      <c r="AG1538" s="4">
        <v>16.755398175308201</v>
      </c>
      <c r="AH1538" s="4">
        <v>17.6851906485456</v>
      </c>
      <c r="AI1538" s="4">
        <v>6.5968590000000003</v>
      </c>
      <c r="AJ1538" s="4">
        <v>7.6397930000000001</v>
      </c>
    </row>
    <row r="1539" spans="1:36" x14ac:dyDescent="0.3">
      <c r="A1539" s="1" t="s">
        <v>2738</v>
      </c>
      <c r="B1539" s="2">
        <v>4812717</v>
      </c>
      <c r="C1539" s="3" t="s">
        <v>2940</v>
      </c>
      <c r="D1539" s="4">
        <v>3779.7816961100002</v>
      </c>
      <c r="E1539" s="3" t="s">
        <v>2920</v>
      </c>
      <c r="F1539" s="3" t="s">
        <v>2921</v>
      </c>
      <c r="G1539" s="3" t="s">
        <v>3109</v>
      </c>
      <c r="H1539" s="3" t="s">
        <v>3109</v>
      </c>
      <c r="I1539" s="3" t="s">
        <v>3048</v>
      </c>
      <c r="J1539" s="4">
        <v>132.344064</v>
      </c>
      <c r="K1539" s="4">
        <v>60.605007000000001</v>
      </c>
      <c r="L1539" s="4">
        <v>15.764411000000001</v>
      </c>
      <c r="M1539" s="4">
        <v>9.9238459999999993</v>
      </c>
      <c r="N1539" s="4" t="s">
        <v>2924</v>
      </c>
      <c r="O1539" s="4" t="s">
        <v>2924</v>
      </c>
      <c r="P1539" s="4">
        <v>28.959247999999999</v>
      </c>
      <c r="Q1539" s="4" t="s">
        <v>2924</v>
      </c>
      <c r="R1539" s="4" t="s">
        <v>2924</v>
      </c>
      <c r="S1539" s="3" t="s">
        <v>6476</v>
      </c>
      <c r="T1539" s="4">
        <v>46.19</v>
      </c>
      <c r="U1539" s="4">
        <v>3779.7816961100002</v>
      </c>
      <c r="V1539" s="10">
        <v>3566.051696</v>
      </c>
      <c r="W1539" s="4">
        <v>0</v>
      </c>
      <c r="X1539" s="4">
        <v>46.97</v>
      </c>
      <c r="Y1539" s="4">
        <v>11.39</v>
      </c>
      <c r="Z1539" s="4" t="s">
        <v>2924</v>
      </c>
      <c r="AA1539" s="10" t="s">
        <v>2924</v>
      </c>
      <c r="AB1539" s="10" t="s">
        <v>2924</v>
      </c>
      <c r="AC1539" s="4" t="s">
        <v>2924</v>
      </c>
      <c r="AD1539" s="4">
        <v>28.184304238367901</v>
      </c>
      <c r="AE1539" s="4">
        <v>163.78154875148749</v>
      </c>
      <c r="AF1539" s="4" t="s">
        <v>2924</v>
      </c>
      <c r="AG1539" s="4" t="s">
        <v>2934</v>
      </c>
      <c r="AH1539" s="4" t="s">
        <v>2934</v>
      </c>
      <c r="AI1539" s="4">
        <v>28.959247999999999</v>
      </c>
      <c r="AJ1539" s="4">
        <v>29.086901999999998</v>
      </c>
    </row>
    <row r="1540" spans="1:36" x14ac:dyDescent="0.3">
      <c r="A1540" s="1" t="s">
        <v>1281</v>
      </c>
      <c r="B1540" s="2">
        <v>4810460</v>
      </c>
      <c r="C1540" s="3" t="s">
        <v>2919</v>
      </c>
      <c r="D1540" s="4">
        <v>3781.83972636</v>
      </c>
      <c r="E1540" s="3" t="s">
        <v>2920</v>
      </c>
      <c r="F1540" s="3" t="s">
        <v>2960</v>
      </c>
      <c r="G1540" s="3" t="s">
        <v>2961</v>
      </c>
      <c r="H1540" s="3" t="s">
        <v>3085</v>
      </c>
      <c r="I1540" s="3" t="s">
        <v>2963</v>
      </c>
      <c r="J1540" s="4">
        <v>54.862642999999998</v>
      </c>
      <c r="K1540" s="4">
        <v>-11.469021</v>
      </c>
      <c r="L1540" s="4">
        <v>-3.3114240000000001</v>
      </c>
      <c r="M1540" s="4">
        <v>-1.50491</v>
      </c>
      <c r="N1540" s="4" t="s">
        <v>2924</v>
      </c>
      <c r="O1540" s="4">
        <v>23.527799000000002</v>
      </c>
      <c r="P1540" s="4">
        <v>1.844166</v>
      </c>
      <c r="Q1540" s="4">
        <v>17.482810000000001</v>
      </c>
      <c r="R1540" s="4">
        <v>15.042275999999999</v>
      </c>
      <c r="S1540" s="3" t="s">
        <v>5023</v>
      </c>
      <c r="T1540" s="4">
        <v>154.46</v>
      </c>
      <c r="U1540" s="4">
        <v>3781.83972636</v>
      </c>
      <c r="V1540" s="10">
        <v>5117.0437259999999</v>
      </c>
      <c r="W1540" s="4">
        <v>0</v>
      </c>
      <c r="X1540" s="4">
        <v>196.26070000000001</v>
      </c>
      <c r="Y1540" s="4">
        <v>86.8</v>
      </c>
      <c r="Z1540" s="4" t="s">
        <v>2924</v>
      </c>
      <c r="AA1540" s="10" t="s">
        <v>2924</v>
      </c>
      <c r="AB1540" s="10" t="s">
        <v>2924</v>
      </c>
      <c r="AC1540" s="4">
        <v>2.18668</v>
      </c>
      <c r="AD1540" s="4">
        <v>2.1612788165231001</v>
      </c>
      <c r="AE1540" s="4">
        <v>2.1974623224535001</v>
      </c>
      <c r="AF1540" s="4">
        <v>17.482810000000001</v>
      </c>
      <c r="AG1540" s="4">
        <v>13.306229784689</v>
      </c>
      <c r="AH1540" s="4">
        <v>14.1888578405331</v>
      </c>
      <c r="AI1540" s="4">
        <v>1.844166</v>
      </c>
      <c r="AJ1540" s="4" t="s">
        <v>2924</v>
      </c>
    </row>
    <row r="1541" spans="1:36" x14ac:dyDescent="0.3">
      <c r="A1541" s="1" t="s">
        <v>2060</v>
      </c>
      <c r="B1541" s="2">
        <v>4586311</v>
      </c>
      <c r="C1541" s="3" t="s">
        <v>2935</v>
      </c>
      <c r="D1541" s="4">
        <v>3782.1193636500002</v>
      </c>
      <c r="E1541" s="3" t="s">
        <v>2930</v>
      </c>
      <c r="F1541" s="3" t="s">
        <v>2953</v>
      </c>
      <c r="G1541" s="3" t="s">
        <v>2954</v>
      </c>
      <c r="H1541" s="3" t="s">
        <v>3244</v>
      </c>
      <c r="I1541" s="3" t="s">
        <v>3155</v>
      </c>
      <c r="J1541" s="4">
        <v>56.640816999999998</v>
      </c>
      <c r="K1541" s="4">
        <v>19.251176999999998</v>
      </c>
      <c r="L1541" s="4">
        <v>-3.4021430000000001</v>
      </c>
      <c r="M1541" s="4">
        <v>2.67679</v>
      </c>
      <c r="N1541" s="4">
        <v>40.5</v>
      </c>
      <c r="O1541" s="4">
        <v>18.7090027803984</v>
      </c>
      <c r="P1541" s="4">
        <v>23.791561000000002</v>
      </c>
      <c r="Q1541" s="4" t="s">
        <v>2934</v>
      </c>
      <c r="R1541" s="4" t="s">
        <v>2934</v>
      </c>
      <c r="S1541" s="3" t="s">
        <v>5799</v>
      </c>
      <c r="T1541" s="4">
        <v>159.57</v>
      </c>
      <c r="U1541" s="4">
        <v>3782.1193636500002</v>
      </c>
      <c r="V1541" s="10" t="s">
        <v>2934</v>
      </c>
      <c r="W1541" s="4">
        <v>0.626684213824654</v>
      </c>
      <c r="X1541" s="4">
        <v>168.92</v>
      </c>
      <c r="Y1541" s="4">
        <v>88.51</v>
      </c>
      <c r="Z1541" s="4">
        <v>42.214286000000001</v>
      </c>
      <c r="AA1541" s="10">
        <v>33.158091596699997</v>
      </c>
      <c r="AB1541" s="10">
        <v>37.097137915200001</v>
      </c>
      <c r="AC1541" s="4" t="s">
        <v>2934</v>
      </c>
      <c r="AD1541" s="4" t="s">
        <v>2934</v>
      </c>
      <c r="AE1541" s="4" t="s">
        <v>2934</v>
      </c>
      <c r="AF1541" s="4" t="s">
        <v>2934</v>
      </c>
      <c r="AG1541" s="4" t="s">
        <v>2934</v>
      </c>
      <c r="AH1541" s="4" t="s">
        <v>2934</v>
      </c>
      <c r="AI1541" s="4">
        <v>23.791561000000002</v>
      </c>
      <c r="AJ1541" s="4" t="s">
        <v>2924</v>
      </c>
    </row>
    <row r="1542" spans="1:36" x14ac:dyDescent="0.3">
      <c r="A1542" s="1" t="s">
        <v>2543</v>
      </c>
      <c r="B1542" s="2">
        <v>4397865</v>
      </c>
      <c r="C1542" s="3" t="s">
        <v>2935</v>
      </c>
      <c r="D1542" s="4">
        <v>3794.230791</v>
      </c>
      <c r="E1542" s="3" t="s">
        <v>3031</v>
      </c>
      <c r="F1542" s="3" t="s">
        <v>3031</v>
      </c>
      <c r="G1542" s="3" t="s">
        <v>3032</v>
      </c>
      <c r="H1542" s="3" t="s">
        <v>3331</v>
      </c>
      <c r="I1542" s="3" t="s">
        <v>3661</v>
      </c>
      <c r="J1542" s="4">
        <v>3.5921569999999998</v>
      </c>
      <c r="K1542" s="4">
        <v>-22.778297999999999</v>
      </c>
      <c r="L1542" s="4">
        <v>-12.875989000000001</v>
      </c>
      <c r="M1542" s="4">
        <v>-3.6193810000000002</v>
      </c>
      <c r="N1542" s="4" t="s">
        <v>2924</v>
      </c>
      <c r="O1542" s="4">
        <v>6.4285019999999999</v>
      </c>
      <c r="P1542" s="4" t="s">
        <v>2924</v>
      </c>
      <c r="Q1542" s="4">
        <v>12.494255000000001</v>
      </c>
      <c r="R1542" s="4">
        <v>8.6225919999999991</v>
      </c>
      <c r="S1542" s="3" t="s">
        <v>6281</v>
      </c>
      <c r="T1542" s="4">
        <v>66.040000000000006</v>
      </c>
      <c r="U1542" s="4">
        <v>3794.230791</v>
      </c>
      <c r="V1542" s="10">
        <v>6239.6307909999996</v>
      </c>
      <c r="W1542" s="4">
        <v>3.9975772259236799</v>
      </c>
      <c r="X1542" s="4">
        <v>93.9</v>
      </c>
      <c r="Y1542" s="4">
        <v>53.43</v>
      </c>
      <c r="Z1542" s="4" t="s">
        <v>2924</v>
      </c>
      <c r="AA1542" s="10">
        <v>20.191396337099999</v>
      </c>
      <c r="AB1542" s="10">
        <v>20.191396337099999</v>
      </c>
      <c r="AC1542" s="4">
        <v>1.7563070000000001</v>
      </c>
      <c r="AD1542" s="4">
        <v>1.7566912156737</v>
      </c>
      <c r="AE1542" s="4">
        <v>1.7566912156737</v>
      </c>
      <c r="AF1542" s="4">
        <v>12.494255000000001</v>
      </c>
      <c r="AG1542" s="4">
        <v>10.7410525198313</v>
      </c>
      <c r="AH1542" s="4">
        <v>10.7410525198313</v>
      </c>
      <c r="AI1542" s="4" t="s">
        <v>2924</v>
      </c>
      <c r="AJ1542" s="4" t="s">
        <v>2924</v>
      </c>
    </row>
    <row r="1543" spans="1:36" x14ac:dyDescent="0.3">
      <c r="A1543" s="1" t="s">
        <v>1233</v>
      </c>
      <c r="B1543" s="2">
        <v>4561493</v>
      </c>
      <c r="C1543" s="3" t="s">
        <v>2935</v>
      </c>
      <c r="D1543" s="4">
        <v>3802.7683348199998</v>
      </c>
      <c r="E1543" s="3" t="s">
        <v>3093</v>
      </c>
      <c r="F1543" s="3" t="s">
        <v>3093</v>
      </c>
      <c r="G1543" s="3" t="s">
        <v>3094</v>
      </c>
      <c r="H1543" s="3" t="s">
        <v>3145</v>
      </c>
      <c r="I1543" s="3" t="s">
        <v>3419</v>
      </c>
      <c r="J1543" s="4">
        <v>15.523237</v>
      </c>
      <c r="K1543" s="4">
        <v>3.8363170000000002</v>
      </c>
      <c r="L1543" s="4">
        <v>-2.06379</v>
      </c>
      <c r="M1543" s="4">
        <v>0.93922700000000003</v>
      </c>
      <c r="N1543" s="4">
        <v>15.443787</v>
      </c>
      <c r="O1543" s="4">
        <v>4.4664469999999996</v>
      </c>
      <c r="P1543" s="4">
        <v>7.1618969999999997</v>
      </c>
      <c r="Q1543" s="4">
        <v>6.5344009999999999</v>
      </c>
      <c r="R1543" s="4">
        <v>14.087137</v>
      </c>
      <c r="S1543" s="3" t="s">
        <v>4975</v>
      </c>
      <c r="T1543" s="4">
        <v>36.54</v>
      </c>
      <c r="U1543" s="4">
        <v>3802.7683348199998</v>
      </c>
      <c r="V1543" s="10">
        <v>7193.0683339999996</v>
      </c>
      <c r="W1543" s="4">
        <v>7.4942528735632203</v>
      </c>
      <c r="X1543" s="4">
        <v>39.11</v>
      </c>
      <c r="Y1543" s="4">
        <v>30.72</v>
      </c>
      <c r="Z1543" s="4">
        <v>15.443787</v>
      </c>
      <c r="AA1543" s="10">
        <v>12.182842663200001</v>
      </c>
      <c r="AB1543" s="10">
        <v>15.193978959600001</v>
      </c>
      <c r="AC1543" s="4">
        <v>4.9399550000000003</v>
      </c>
      <c r="AD1543" s="4">
        <v>4.4393186053204001</v>
      </c>
      <c r="AE1543" s="4">
        <v>4.8366405276286999</v>
      </c>
      <c r="AF1543" s="4">
        <v>6.5344009999999999</v>
      </c>
      <c r="AG1543" s="4">
        <v>5.7902094421134001</v>
      </c>
      <c r="AH1543" s="4">
        <v>6.2963311286551003</v>
      </c>
      <c r="AI1543" s="4">
        <v>7.1618969999999997</v>
      </c>
      <c r="AJ1543" s="4">
        <v>7.1618969999999997</v>
      </c>
    </row>
    <row r="1544" spans="1:36" x14ac:dyDescent="0.3">
      <c r="A1544" s="1" t="s">
        <v>1149</v>
      </c>
      <c r="B1544" s="2">
        <v>4004261</v>
      </c>
      <c r="C1544" s="3" t="s">
        <v>2935</v>
      </c>
      <c r="D1544" s="4">
        <v>3809.0947233299999</v>
      </c>
      <c r="E1544" s="3" t="s">
        <v>2925</v>
      </c>
      <c r="F1544" s="3" t="s">
        <v>2980</v>
      </c>
      <c r="G1544" s="3" t="s">
        <v>3016</v>
      </c>
      <c r="H1544" s="3" t="s">
        <v>3019</v>
      </c>
      <c r="I1544" s="3" t="s">
        <v>3479</v>
      </c>
      <c r="J1544" s="4">
        <v>26.194510000000001</v>
      </c>
      <c r="K1544" s="4">
        <v>7.8437869999999998</v>
      </c>
      <c r="L1544" s="4">
        <v>-6.151103</v>
      </c>
      <c r="M1544" s="4">
        <v>0.12986600000000001</v>
      </c>
      <c r="N1544" s="4">
        <v>17.174762999999999</v>
      </c>
      <c r="O1544" s="4">
        <v>15.057817999999999</v>
      </c>
      <c r="P1544" s="5">
        <v>0.95125099999999996</v>
      </c>
      <c r="Q1544" s="4">
        <v>6.7584869999999997</v>
      </c>
      <c r="R1544" s="4">
        <v>13.682634</v>
      </c>
      <c r="S1544" s="3" t="s">
        <v>4891</v>
      </c>
      <c r="T1544" s="4">
        <v>878.97</v>
      </c>
      <c r="U1544" s="4">
        <v>3809.0947233299999</v>
      </c>
      <c r="V1544" s="10">
        <v>4301.1857229999996</v>
      </c>
      <c r="W1544" s="4">
        <v>0.78273433678055004</v>
      </c>
      <c r="X1544" s="4">
        <v>974</v>
      </c>
      <c r="Y1544" s="4">
        <v>663.46500000000003</v>
      </c>
      <c r="Z1544" s="4">
        <v>17.174762999999999</v>
      </c>
      <c r="AA1544" s="10">
        <v>15.043128529800001</v>
      </c>
      <c r="AB1544" s="10">
        <v>14.06352</v>
      </c>
      <c r="AC1544" s="4">
        <v>0.91283099999999995</v>
      </c>
      <c r="AD1544" s="4">
        <v>0.87609445422139998</v>
      </c>
      <c r="AE1544" s="4">
        <v>0.89356720120489996</v>
      </c>
      <c r="AF1544" s="4">
        <v>6.7584869999999997</v>
      </c>
      <c r="AG1544" s="4">
        <v>11.233182875424401</v>
      </c>
      <c r="AH1544" s="4">
        <v>10.683521418281201</v>
      </c>
      <c r="AI1544" s="5">
        <v>0.95125099999999996</v>
      </c>
      <c r="AJ1544" s="4">
        <v>1.719654</v>
      </c>
    </row>
    <row r="1545" spans="1:36" x14ac:dyDescent="0.3">
      <c r="A1545" s="1" t="s">
        <v>1260</v>
      </c>
      <c r="B1545" s="2">
        <v>4265772</v>
      </c>
      <c r="C1545" s="3" t="s">
        <v>2935</v>
      </c>
      <c r="D1545" s="4">
        <v>3813.3609345599998</v>
      </c>
      <c r="E1545" s="3" t="s">
        <v>2976</v>
      </c>
      <c r="F1545" s="3" t="s">
        <v>3316</v>
      </c>
      <c r="G1545" s="3" t="s">
        <v>3316</v>
      </c>
      <c r="H1545" s="3" t="s">
        <v>3452</v>
      </c>
      <c r="I1545" s="3" t="s">
        <v>3453</v>
      </c>
      <c r="J1545" s="4">
        <v>-10.391584</v>
      </c>
      <c r="K1545" s="4">
        <v>-1.389246</v>
      </c>
      <c r="L1545" s="4">
        <v>-11.763351999999999</v>
      </c>
      <c r="M1545" s="4">
        <v>0.104466</v>
      </c>
      <c r="N1545" s="4">
        <v>38.33</v>
      </c>
      <c r="O1545" s="4">
        <v>27.261735000000002</v>
      </c>
      <c r="P1545" s="4">
        <v>1.4584680000000001</v>
      </c>
      <c r="Q1545" s="4">
        <v>23.047552</v>
      </c>
      <c r="R1545" s="4">
        <v>11.025753</v>
      </c>
      <c r="S1545" s="3" t="s">
        <v>5002</v>
      </c>
      <c r="T1545" s="4">
        <v>76.66</v>
      </c>
      <c r="U1545" s="4">
        <v>3813.3609345599998</v>
      </c>
      <c r="V1545" s="10">
        <v>8784.3209339999994</v>
      </c>
      <c r="W1545" s="4">
        <v>0</v>
      </c>
      <c r="X1545" s="4">
        <v>87.769900000000007</v>
      </c>
      <c r="Y1545" s="4">
        <v>59</v>
      </c>
      <c r="Z1545" s="4">
        <v>76.66</v>
      </c>
      <c r="AA1545" s="10">
        <v>36.600620673100003</v>
      </c>
      <c r="AB1545" s="10">
        <v>23.387566698400001</v>
      </c>
      <c r="AC1545" s="4">
        <v>7.348363</v>
      </c>
      <c r="AD1545" s="4">
        <v>6.2526850428909997</v>
      </c>
      <c r="AE1545" s="4">
        <v>5.2601062440366002</v>
      </c>
      <c r="AF1545" s="4">
        <v>23.047552</v>
      </c>
      <c r="AG1545" s="4">
        <v>21.515849194691501</v>
      </c>
      <c r="AH1545" s="4">
        <v>16.9040822174975</v>
      </c>
      <c r="AI1545" s="4">
        <v>1.4584680000000001</v>
      </c>
      <c r="AJ1545" s="4">
        <v>1.478467</v>
      </c>
    </row>
    <row r="1546" spans="1:36" x14ac:dyDescent="0.3">
      <c r="A1546" s="1" t="s">
        <v>458</v>
      </c>
      <c r="B1546" s="2">
        <v>9796552</v>
      </c>
      <c r="C1546" s="3" t="s">
        <v>2935</v>
      </c>
      <c r="D1546" s="4">
        <v>3817.3982832000002</v>
      </c>
      <c r="E1546" s="3" t="s">
        <v>3093</v>
      </c>
      <c r="F1546" s="3" t="s">
        <v>3093</v>
      </c>
      <c r="G1546" s="3" t="s">
        <v>3172</v>
      </c>
      <c r="H1546" s="3" t="s">
        <v>3173</v>
      </c>
      <c r="I1546" s="3" t="s">
        <v>3174</v>
      </c>
      <c r="J1546" s="4">
        <v>26.145374</v>
      </c>
      <c r="K1546" s="4">
        <v>-2.0523349999999998</v>
      </c>
      <c r="L1546" s="4">
        <v>-15.406204000000001</v>
      </c>
      <c r="M1546" s="4">
        <v>1.0231079999999999</v>
      </c>
      <c r="N1546" s="4">
        <v>20.172595999999999</v>
      </c>
      <c r="O1546" s="4">
        <v>12.425689</v>
      </c>
      <c r="P1546" s="4">
        <v>3.8058209999999999</v>
      </c>
      <c r="Q1546" s="4">
        <v>9.422777</v>
      </c>
      <c r="R1546" s="4">
        <v>14.242217999999999</v>
      </c>
      <c r="S1546" s="3" t="s">
        <v>4201</v>
      </c>
      <c r="T1546" s="4">
        <v>57.27</v>
      </c>
      <c r="U1546" s="4">
        <v>3817.3982832000002</v>
      </c>
      <c r="V1546" s="10">
        <v>3764.889283</v>
      </c>
      <c r="W1546" s="4">
        <v>0.90797974506722501</v>
      </c>
      <c r="X1546" s="4">
        <v>70.010000000000005</v>
      </c>
      <c r="Y1546" s="4">
        <v>37.58</v>
      </c>
      <c r="Z1546" s="4">
        <v>20.172595999999999</v>
      </c>
      <c r="AA1546" s="10">
        <v>17.860038670200002</v>
      </c>
      <c r="AB1546" s="10">
        <v>18.569617421099998</v>
      </c>
      <c r="AC1546" s="4">
        <v>3.3242319999999999</v>
      </c>
      <c r="AD1546" s="4">
        <v>3.2836915421392998</v>
      </c>
      <c r="AE1546" s="4">
        <v>3.3189361462778</v>
      </c>
      <c r="AF1546" s="4">
        <v>9.422777</v>
      </c>
      <c r="AG1546" s="4">
        <v>9.5802780499832991</v>
      </c>
      <c r="AH1546" s="4">
        <v>9.5784765861438004</v>
      </c>
      <c r="AI1546" s="4">
        <v>3.8058209999999999</v>
      </c>
      <c r="AJ1546" s="4">
        <v>6.0398649999999998</v>
      </c>
    </row>
    <row r="1547" spans="1:36" x14ac:dyDescent="0.3">
      <c r="A1547" s="1" t="s">
        <v>2345</v>
      </c>
      <c r="B1547" s="2">
        <v>5005648</v>
      </c>
      <c r="C1547" s="3" t="s">
        <v>2919</v>
      </c>
      <c r="D1547" s="4">
        <v>3818.0621109200001</v>
      </c>
      <c r="E1547" s="3" t="s">
        <v>2920</v>
      </c>
      <c r="F1547" s="3" t="s">
        <v>2921</v>
      </c>
      <c r="G1547" s="3" t="s">
        <v>2922</v>
      </c>
      <c r="H1547" s="3" t="s">
        <v>2922</v>
      </c>
      <c r="I1547" s="3" t="s">
        <v>3217</v>
      </c>
      <c r="J1547" s="4">
        <v>-20</v>
      </c>
      <c r="K1547" s="4">
        <v>-19.570405999999998</v>
      </c>
      <c r="L1547" s="4">
        <v>2.900763</v>
      </c>
      <c r="M1547" s="4">
        <v>1.812689</v>
      </c>
      <c r="N1547" s="4">
        <v>53.92</v>
      </c>
      <c r="O1547" s="4">
        <v>36.730244999999996</v>
      </c>
      <c r="P1547" s="4">
        <v>8.1204820000000009</v>
      </c>
      <c r="Q1547" s="4">
        <v>10.481268999999999</v>
      </c>
      <c r="R1547" s="4">
        <v>21.481010000000001</v>
      </c>
      <c r="S1547" s="3" t="s">
        <v>6084</v>
      </c>
      <c r="T1547" s="4">
        <v>13.48</v>
      </c>
      <c r="U1547" s="4">
        <v>3818.0621109200001</v>
      </c>
      <c r="V1547" s="10">
        <v>5868.2791100000004</v>
      </c>
      <c r="W1547" s="4">
        <v>0</v>
      </c>
      <c r="X1547" s="4">
        <v>17.440000000000001</v>
      </c>
      <c r="Y1547" s="4">
        <v>10.71</v>
      </c>
      <c r="Z1547" s="4">
        <v>53.92</v>
      </c>
      <c r="AA1547" s="10">
        <v>17.764891934600001</v>
      </c>
      <c r="AB1547" s="10">
        <v>19.432871538299999</v>
      </c>
      <c r="AC1547" s="4">
        <v>5.237304</v>
      </c>
      <c r="AD1547" s="4">
        <v>5.1615539778050001</v>
      </c>
      <c r="AE1547" s="4">
        <v>5.3278686509327997</v>
      </c>
      <c r="AF1547" s="4">
        <v>10.481268999999999</v>
      </c>
      <c r="AG1547" s="4">
        <v>10.290736497952601</v>
      </c>
      <c r="AH1547" s="4">
        <v>10.7074195184018</v>
      </c>
      <c r="AI1547" s="4">
        <v>8.1204820000000009</v>
      </c>
      <c r="AJ1547" s="4" t="s">
        <v>2924</v>
      </c>
    </row>
    <row r="1548" spans="1:36" x14ac:dyDescent="0.3">
      <c r="A1548" s="1" t="s">
        <v>107</v>
      </c>
      <c r="B1548" s="2">
        <v>26163748</v>
      </c>
      <c r="C1548" s="3" t="s">
        <v>2940</v>
      </c>
      <c r="D1548" s="4">
        <v>3821.7844254800002</v>
      </c>
      <c r="E1548" s="3" t="s">
        <v>2920</v>
      </c>
      <c r="F1548" s="3" t="s">
        <v>2921</v>
      </c>
      <c r="G1548" s="3" t="s">
        <v>2941</v>
      </c>
      <c r="H1548" s="3" t="s">
        <v>2941</v>
      </c>
      <c r="I1548" s="3" t="s">
        <v>2942</v>
      </c>
      <c r="J1548" s="4">
        <v>10.365854000000001</v>
      </c>
      <c r="K1548" s="4">
        <v>6.4705880000000002</v>
      </c>
      <c r="L1548" s="4">
        <v>8.4760270000000002</v>
      </c>
      <c r="M1548" s="4">
        <v>6.3811920000000004</v>
      </c>
      <c r="N1548" s="4" t="s">
        <v>2924</v>
      </c>
      <c r="O1548" s="4" t="s">
        <v>2924</v>
      </c>
      <c r="P1548" s="4" t="s">
        <v>2924</v>
      </c>
      <c r="Q1548" s="4" t="s">
        <v>2924</v>
      </c>
      <c r="R1548" s="4" t="s">
        <v>2924</v>
      </c>
      <c r="S1548" s="3" t="s">
        <v>3854</v>
      </c>
      <c r="T1548" s="4">
        <v>12.67</v>
      </c>
      <c r="U1548" s="4">
        <v>3821.7844254800002</v>
      </c>
      <c r="V1548" s="10">
        <v>4884.0134250000001</v>
      </c>
      <c r="W1548" s="4">
        <v>0</v>
      </c>
      <c r="X1548" s="4">
        <v>18</v>
      </c>
      <c r="Y1548" s="4">
        <v>9.15</v>
      </c>
      <c r="Z1548" s="4" t="s">
        <v>2924</v>
      </c>
      <c r="AA1548" s="10">
        <v>98.217054263500003</v>
      </c>
      <c r="AB1548" s="10" t="s">
        <v>2924</v>
      </c>
      <c r="AC1548" s="4">
        <v>12.398522</v>
      </c>
      <c r="AD1548" s="4">
        <v>8.1736993787235992</v>
      </c>
      <c r="AE1548" s="4">
        <v>10.749302040097</v>
      </c>
      <c r="AF1548" s="4" t="s">
        <v>2924</v>
      </c>
      <c r="AG1548" s="4">
        <v>16.573135120222801</v>
      </c>
      <c r="AH1548" s="4">
        <v>41.272506510288999</v>
      </c>
      <c r="AI1548" s="4" t="s">
        <v>2924</v>
      </c>
      <c r="AJ1548" s="4" t="s">
        <v>2924</v>
      </c>
    </row>
    <row r="1549" spans="1:36" x14ac:dyDescent="0.3">
      <c r="A1549" s="1" t="s">
        <v>355</v>
      </c>
      <c r="B1549" s="2">
        <v>4824262</v>
      </c>
      <c r="C1549" s="3" t="s">
        <v>2919</v>
      </c>
      <c r="D1549" s="4">
        <v>3824.1138851999999</v>
      </c>
      <c r="E1549" s="3" t="s">
        <v>2945</v>
      </c>
      <c r="F1549" s="3" t="s">
        <v>2946</v>
      </c>
      <c r="G1549" s="3" t="s">
        <v>2947</v>
      </c>
      <c r="H1549" s="3" t="s">
        <v>2989</v>
      </c>
      <c r="I1549" s="3" t="s">
        <v>2949</v>
      </c>
      <c r="J1549" s="4">
        <v>-1.9859070000000001</v>
      </c>
      <c r="K1549" s="4">
        <v>15.799431999999999</v>
      </c>
      <c r="L1549" s="4">
        <v>-1.0989009999999999</v>
      </c>
      <c r="M1549" s="4">
        <v>-3.5156869999999998</v>
      </c>
      <c r="N1549" s="4">
        <v>62.448979999999999</v>
      </c>
      <c r="O1549" s="4">
        <v>23.234624</v>
      </c>
      <c r="P1549" s="4">
        <v>10.386965</v>
      </c>
      <c r="Q1549" s="4">
        <v>56.721774000000003</v>
      </c>
      <c r="R1549" s="4">
        <v>28.882009</v>
      </c>
      <c r="S1549" s="3" t="s">
        <v>4100</v>
      </c>
      <c r="T1549" s="4">
        <v>61.2</v>
      </c>
      <c r="U1549" s="4">
        <v>3824.1138851999999</v>
      </c>
      <c r="V1549" s="10">
        <v>3925.0758850000002</v>
      </c>
      <c r="W1549" s="4">
        <v>0</v>
      </c>
      <c r="X1549" s="4">
        <v>69.31</v>
      </c>
      <c r="Y1549" s="4">
        <v>43.368000000000002</v>
      </c>
      <c r="Z1549" s="4">
        <v>62.448979999999999</v>
      </c>
      <c r="AA1549" s="10">
        <v>28.165124948199999</v>
      </c>
      <c r="AB1549" s="10">
        <v>28.021464808299999</v>
      </c>
      <c r="AC1549" s="4">
        <v>6.1367089999999997</v>
      </c>
      <c r="AD1549" s="4">
        <v>5.6555586222259002</v>
      </c>
      <c r="AE1549" s="4">
        <v>6.0207525960907002</v>
      </c>
      <c r="AF1549" s="4">
        <v>56.721774000000003</v>
      </c>
      <c r="AG1549" s="4">
        <v>22.514715362138599</v>
      </c>
      <c r="AH1549" s="4">
        <v>24.327510039164999</v>
      </c>
      <c r="AI1549" s="4">
        <v>10.386965</v>
      </c>
      <c r="AJ1549" s="4" t="s">
        <v>2924</v>
      </c>
    </row>
    <row r="1550" spans="1:36" x14ac:dyDescent="0.3">
      <c r="A1550" s="1" t="s">
        <v>492</v>
      </c>
      <c r="B1550" s="2">
        <v>5202190</v>
      </c>
      <c r="C1550" s="3" t="s">
        <v>2919</v>
      </c>
      <c r="D1550" s="4">
        <v>3844.45682038</v>
      </c>
      <c r="E1550" s="3" t="s">
        <v>3102</v>
      </c>
      <c r="F1550" s="3" t="s">
        <v>3103</v>
      </c>
      <c r="G1550" s="3" t="s">
        <v>3104</v>
      </c>
      <c r="H1550" s="3" t="s">
        <v>3104</v>
      </c>
      <c r="I1550" s="3" t="s">
        <v>3205</v>
      </c>
      <c r="J1550" s="4">
        <v>53.435431000000001</v>
      </c>
      <c r="K1550" s="4">
        <v>24.856853999999998</v>
      </c>
      <c r="L1550" s="4">
        <v>-1.514346</v>
      </c>
      <c r="M1550" s="4">
        <v>2.8864839999999998</v>
      </c>
      <c r="N1550" s="4" t="s">
        <v>2924</v>
      </c>
      <c r="O1550" s="4">
        <v>48.268228999999998</v>
      </c>
      <c r="P1550" s="4">
        <v>7.9243269999999999</v>
      </c>
      <c r="Q1550" s="4">
        <v>29.257767999999999</v>
      </c>
      <c r="R1550" s="4">
        <v>30.206847</v>
      </c>
      <c r="S1550" s="3" t="s">
        <v>4235</v>
      </c>
      <c r="T1550" s="4">
        <v>37.07</v>
      </c>
      <c r="U1550" s="4">
        <v>3844.45682038</v>
      </c>
      <c r="V1550" s="10">
        <v>3786.5038199999999</v>
      </c>
      <c r="W1550" s="4">
        <v>0</v>
      </c>
      <c r="X1550" s="4">
        <v>39.1</v>
      </c>
      <c r="Y1550" s="4">
        <v>21.18</v>
      </c>
      <c r="Z1550" s="4" t="s">
        <v>2924</v>
      </c>
      <c r="AA1550" s="10">
        <v>19.5919877384</v>
      </c>
      <c r="AB1550" s="10">
        <v>21.532920914200002</v>
      </c>
      <c r="AC1550" s="4">
        <v>4.2594329999999996</v>
      </c>
      <c r="AD1550" s="4">
        <v>3.9335566900107</v>
      </c>
      <c r="AE1550" s="4">
        <v>4.2211759052691002</v>
      </c>
      <c r="AF1550" s="4">
        <v>29.257767999999999</v>
      </c>
      <c r="AG1550" s="4">
        <v>13.842783645168801</v>
      </c>
      <c r="AH1550" s="4">
        <v>15.388854481488799</v>
      </c>
      <c r="AI1550" s="4">
        <v>7.9243269999999999</v>
      </c>
      <c r="AJ1550" s="4">
        <v>9.0370550000000005</v>
      </c>
    </row>
    <row r="1551" spans="1:36" x14ac:dyDescent="0.3">
      <c r="A1551" s="1" t="s">
        <v>592</v>
      </c>
      <c r="B1551" s="2">
        <v>4089422</v>
      </c>
      <c r="C1551" s="3" t="s">
        <v>2935</v>
      </c>
      <c r="D1551" s="4">
        <v>3848.6643185100002</v>
      </c>
      <c r="E1551" s="3" t="s">
        <v>2930</v>
      </c>
      <c r="F1551" s="3" t="s">
        <v>2957</v>
      </c>
      <c r="G1551" s="3" t="s">
        <v>2957</v>
      </c>
      <c r="H1551" s="3" t="s">
        <v>3042</v>
      </c>
      <c r="I1551" s="3" t="s">
        <v>3348</v>
      </c>
      <c r="J1551" s="4">
        <v>33.655914000000003</v>
      </c>
      <c r="K1551" s="4">
        <v>8.8441329999999994</v>
      </c>
      <c r="L1551" s="4">
        <v>-7.146414</v>
      </c>
      <c r="M1551" s="4">
        <v>1.3866229999999999</v>
      </c>
      <c r="N1551" s="4">
        <v>15.0362903225806</v>
      </c>
      <c r="O1551" s="4">
        <v>6.5871750000000002</v>
      </c>
      <c r="P1551" s="4">
        <v>1.4418280000000001</v>
      </c>
      <c r="Q1551" s="4">
        <v>7.0487789999999997</v>
      </c>
      <c r="R1551" s="4">
        <v>7.2210200000000002</v>
      </c>
      <c r="S1551" s="3" t="s">
        <v>4335</v>
      </c>
      <c r="T1551" s="4">
        <v>37.29</v>
      </c>
      <c r="U1551" s="4">
        <v>3848.6643185100002</v>
      </c>
      <c r="V1551" s="10">
        <v>6988.8643179999999</v>
      </c>
      <c r="W1551" s="4">
        <v>1.7162778224725099</v>
      </c>
      <c r="X1551" s="4">
        <v>40.909999999999997</v>
      </c>
      <c r="Y1551" s="4">
        <v>24.92</v>
      </c>
      <c r="Z1551" s="4">
        <v>15.024174</v>
      </c>
      <c r="AA1551" s="10">
        <v>10.0851926977</v>
      </c>
      <c r="AB1551" s="10">
        <v>9.9973190348000003</v>
      </c>
      <c r="AC1551" s="4">
        <v>1.5452520000000001</v>
      </c>
      <c r="AD1551" s="4">
        <v>1.8261753355718</v>
      </c>
      <c r="AE1551" s="4">
        <v>1.8487102735159999</v>
      </c>
      <c r="AF1551" s="4">
        <v>7.0487789999999997</v>
      </c>
      <c r="AG1551" s="4" t="s">
        <v>2934</v>
      </c>
      <c r="AH1551" s="4" t="s">
        <v>2934</v>
      </c>
      <c r="AI1551" s="4">
        <v>1.4418280000000001</v>
      </c>
      <c r="AJ1551" s="4">
        <v>1.4418280000000001</v>
      </c>
    </row>
    <row r="1552" spans="1:36" x14ac:dyDescent="0.3">
      <c r="A1552" s="1" t="s">
        <v>243</v>
      </c>
      <c r="B1552" s="2">
        <v>100575</v>
      </c>
      <c r="C1552" s="3" t="s">
        <v>2935</v>
      </c>
      <c r="D1552" s="4">
        <v>3850.3609535999999</v>
      </c>
      <c r="E1552" s="3" t="s">
        <v>2930</v>
      </c>
      <c r="F1552" s="3" t="s">
        <v>2931</v>
      </c>
      <c r="G1552" s="3" t="s">
        <v>2931</v>
      </c>
      <c r="H1552" s="3" t="s">
        <v>2932</v>
      </c>
      <c r="I1552" s="3" t="s">
        <v>2933</v>
      </c>
      <c r="J1552" s="4">
        <v>4.2145590000000004</v>
      </c>
      <c r="K1552" s="4">
        <v>2.6138509999999999</v>
      </c>
      <c r="L1552" s="4">
        <v>-9.8484850000000002</v>
      </c>
      <c r="M1552" s="4">
        <v>0.63424999999999998</v>
      </c>
      <c r="N1552" s="4">
        <v>15.8008298755187</v>
      </c>
      <c r="O1552" s="4">
        <v>13.668342000000001</v>
      </c>
      <c r="P1552" s="4">
        <v>1.0742799999999999</v>
      </c>
      <c r="Q1552" s="4" t="s">
        <v>2934</v>
      </c>
      <c r="R1552" s="4" t="s">
        <v>2934</v>
      </c>
      <c r="S1552" s="3" t="s">
        <v>3990</v>
      </c>
      <c r="T1552" s="4">
        <v>38.08</v>
      </c>
      <c r="U1552" s="4">
        <v>3850.3609535999999</v>
      </c>
      <c r="V1552" s="10" t="s">
        <v>2934</v>
      </c>
      <c r="W1552" s="4">
        <v>3.5714285714285698</v>
      </c>
      <c r="X1552" s="4">
        <v>44.54</v>
      </c>
      <c r="Y1552" s="4">
        <v>30.43</v>
      </c>
      <c r="Z1552" s="4">
        <v>15.986566</v>
      </c>
      <c r="AA1552" s="10">
        <v>12.725146198799999</v>
      </c>
      <c r="AB1552" s="10">
        <v>12.9084745762</v>
      </c>
      <c r="AC1552" s="4" t="s">
        <v>2934</v>
      </c>
      <c r="AD1552" s="4" t="s">
        <v>2934</v>
      </c>
      <c r="AE1552" s="4" t="s">
        <v>2934</v>
      </c>
      <c r="AF1552" s="4" t="s">
        <v>2934</v>
      </c>
      <c r="AG1552" s="4" t="s">
        <v>2934</v>
      </c>
      <c r="AH1552" s="4" t="s">
        <v>2934</v>
      </c>
      <c r="AI1552" s="4">
        <v>1.0742799999999999</v>
      </c>
      <c r="AJ1552" s="5">
        <v>1.8190500000000001</v>
      </c>
    </row>
    <row r="1553" spans="1:36" x14ac:dyDescent="0.3">
      <c r="A1553" s="1" t="s">
        <v>1807</v>
      </c>
      <c r="B1553" s="2">
        <v>4089081</v>
      </c>
      <c r="C1553" s="3" t="s">
        <v>2935</v>
      </c>
      <c r="D1553" s="4">
        <v>3853.4369494600001</v>
      </c>
      <c r="E1553" s="3" t="s">
        <v>2930</v>
      </c>
      <c r="F1553" s="3" t="s">
        <v>2953</v>
      </c>
      <c r="G1553" s="3" t="s">
        <v>3101</v>
      </c>
      <c r="H1553" s="3" t="s">
        <v>3101</v>
      </c>
      <c r="I1553" s="3" t="s">
        <v>3041</v>
      </c>
      <c r="J1553" s="4">
        <v>20.369530999999998</v>
      </c>
      <c r="K1553" s="4">
        <v>-5.1366800000000001</v>
      </c>
      <c r="L1553" s="4">
        <v>-2.3630010000000001</v>
      </c>
      <c r="M1553" s="4">
        <v>0.32120900000000002</v>
      </c>
      <c r="N1553" s="4">
        <v>35.396667000000001</v>
      </c>
      <c r="O1553" s="4">
        <v>8.1684619999999999</v>
      </c>
      <c r="P1553" s="4">
        <v>1.171106</v>
      </c>
      <c r="Q1553" s="4" t="s">
        <v>2934</v>
      </c>
      <c r="R1553" s="4" t="s">
        <v>2934</v>
      </c>
      <c r="S1553" s="3" t="s">
        <v>5548</v>
      </c>
      <c r="T1553" s="4">
        <v>106.19</v>
      </c>
      <c r="U1553" s="4">
        <v>3853.4369494600001</v>
      </c>
      <c r="V1553" s="10" t="s">
        <v>2934</v>
      </c>
      <c r="W1553" s="4">
        <v>1.0547132498352001</v>
      </c>
      <c r="X1553" s="4">
        <v>127.32</v>
      </c>
      <c r="Y1553" s="4">
        <v>82.22</v>
      </c>
      <c r="Z1553" s="4">
        <v>35.396667000000001</v>
      </c>
      <c r="AA1553" s="10" t="s">
        <v>2934</v>
      </c>
      <c r="AB1553" s="10" t="s">
        <v>2934</v>
      </c>
      <c r="AC1553" s="4" t="s">
        <v>2934</v>
      </c>
      <c r="AD1553" s="4" t="s">
        <v>2934</v>
      </c>
      <c r="AE1553" s="4" t="s">
        <v>2934</v>
      </c>
      <c r="AF1553" s="4" t="s">
        <v>2934</v>
      </c>
      <c r="AG1553" s="4" t="s">
        <v>2934</v>
      </c>
      <c r="AH1553" s="4" t="s">
        <v>2934</v>
      </c>
      <c r="AI1553" s="4">
        <v>1.171106</v>
      </c>
      <c r="AJ1553" s="4">
        <v>1.245441</v>
      </c>
    </row>
    <row r="1554" spans="1:36" x14ac:dyDescent="0.3">
      <c r="A1554" s="1" t="s">
        <v>1199</v>
      </c>
      <c r="B1554" s="2">
        <v>4001590</v>
      </c>
      <c r="C1554" s="3" t="s">
        <v>2935</v>
      </c>
      <c r="D1554" s="4">
        <v>3855.4527182400002</v>
      </c>
      <c r="E1554" s="3" t="s">
        <v>2925</v>
      </c>
      <c r="F1554" s="3" t="s">
        <v>3011</v>
      </c>
      <c r="G1554" s="3" t="s">
        <v>3443</v>
      </c>
      <c r="H1554" s="3" t="s">
        <v>3496</v>
      </c>
      <c r="I1554" s="3" t="s">
        <v>3497</v>
      </c>
      <c r="J1554" s="4">
        <v>-17.806732</v>
      </c>
      <c r="K1554" s="4">
        <v>-23.088646000000001</v>
      </c>
      <c r="L1554" s="4">
        <v>-10.25489</v>
      </c>
      <c r="M1554" s="4">
        <v>-1.5284549999999999</v>
      </c>
      <c r="N1554" s="4">
        <v>6.8740069999999998</v>
      </c>
      <c r="O1554" s="4">
        <v>5.2909309999999996</v>
      </c>
      <c r="P1554" s="4">
        <v>1.123604</v>
      </c>
      <c r="Q1554" s="4">
        <v>12.342230000000001</v>
      </c>
      <c r="R1554" s="4">
        <v>10.519137000000001</v>
      </c>
      <c r="S1554" s="3" t="s">
        <v>4941</v>
      </c>
      <c r="T1554" s="4">
        <v>30.28</v>
      </c>
      <c r="U1554" s="4">
        <v>3855.4527182400002</v>
      </c>
      <c r="V1554" s="10">
        <v>10457.213718000001</v>
      </c>
      <c r="W1554" s="4">
        <v>2.2787318361955098</v>
      </c>
      <c r="X1554" s="4">
        <v>44.16</v>
      </c>
      <c r="Y1554" s="4">
        <v>29.74</v>
      </c>
      <c r="Z1554" s="4">
        <v>6.8740069999999998</v>
      </c>
      <c r="AA1554" s="10">
        <v>8.5120737638000001</v>
      </c>
      <c r="AB1554" s="10">
        <v>8.2866502282999992</v>
      </c>
      <c r="AC1554" s="4">
        <v>1.883367</v>
      </c>
      <c r="AD1554" s="4">
        <v>2.5173630509787999</v>
      </c>
      <c r="AE1554" s="4">
        <v>2.5066314214532999</v>
      </c>
      <c r="AF1554" s="4">
        <v>12.342230000000001</v>
      </c>
      <c r="AG1554" s="4">
        <v>14.6696488656961</v>
      </c>
      <c r="AH1554" s="4">
        <v>14.0516537183219</v>
      </c>
      <c r="AI1554" s="4">
        <v>1.123604</v>
      </c>
      <c r="AJ1554" s="4">
        <v>1.144585</v>
      </c>
    </row>
    <row r="1555" spans="1:36" x14ac:dyDescent="0.3">
      <c r="A1555" s="1" t="s">
        <v>2451</v>
      </c>
      <c r="B1555" s="2">
        <v>4985503</v>
      </c>
      <c r="C1555" s="3" t="s">
        <v>2935</v>
      </c>
      <c r="D1555" s="4">
        <v>3855.4942479199999</v>
      </c>
      <c r="E1555" s="3" t="s">
        <v>2936</v>
      </c>
      <c r="F1555" s="3" t="s">
        <v>2937</v>
      </c>
      <c r="G1555" s="3" t="s">
        <v>2943</v>
      </c>
      <c r="H1555" s="3" t="s">
        <v>2943</v>
      </c>
      <c r="I1555" s="3" t="s">
        <v>3677</v>
      </c>
      <c r="J1555" s="4">
        <v>79.479326</v>
      </c>
      <c r="K1555" s="4">
        <v>19.002030999999999</v>
      </c>
      <c r="L1555" s="4">
        <v>2.987698</v>
      </c>
      <c r="M1555" s="4">
        <v>2.4731450000000001</v>
      </c>
      <c r="N1555" s="4">
        <v>25.653532999999999</v>
      </c>
      <c r="O1555" s="4">
        <v>45.858021000000001</v>
      </c>
      <c r="P1555" s="4">
        <v>6.2865900000000003</v>
      </c>
      <c r="Q1555" s="4">
        <v>15.789408</v>
      </c>
      <c r="R1555" s="4">
        <v>39.275756000000001</v>
      </c>
      <c r="S1555" s="3" t="s">
        <v>6189</v>
      </c>
      <c r="T1555" s="4">
        <v>82.04</v>
      </c>
      <c r="U1555" s="4">
        <v>3855.4942479199999</v>
      </c>
      <c r="V1555" s="10">
        <v>3852.8682469999999</v>
      </c>
      <c r="W1555" s="4">
        <v>0.58508044856167696</v>
      </c>
      <c r="X1555" s="4">
        <v>86.08</v>
      </c>
      <c r="Y1555" s="4">
        <v>40.94</v>
      </c>
      <c r="Z1555" s="4">
        <v>25.653532999999999</v>
      </c>
      <c r="AA1555" s="10">
        <v>19.612718144799999</v>
      </c>
      <c r="AB1555" s="10">
        <v>22.6629834254</v>
      </c>
      <c r="AC1555" s="4">
        <v>4.5584689999999997</v>
      </c>
      <c r="AD1555" s="4">
        <v>3.9614516363523999</v>
      </c>
      <c r="AE1555" s="4">
        <v>4.3294370966226996</v>
      </c>
      <c r="AF1555" s="4">
        <v>15.789408</v>
      </c>
      <c r="AG1555" s="4">
        <v>12.083570633755199</v>
      </c>
      <c r="AH1555" s="4">
        <v>14.0095384730063</v>
      </c>
      <c r="AI1555" s="4">
        <v>6.2865900000000003</v>
      </c>
      <c r="AJ1555" s="4">
        <v>6.5811010000000003</v>
      </c>
    </row>
    <row r="1556" spans="1:36" x14ac:dyDescent="0.3">
      <c r="A1556" s="1" t="s">
        <v>2645</v>
      </c>
      <c r="B1556" s="2">
        <v>1022041</v>
      </c>
      <c r="C1556" s="3" t="s">
        <v>2935</v>
      </c>
      <c r="D1556" s="4">
        <v>3858.9281741</v>
      </c>
      <c r="E1556" s="3" t="s">
        <v>2930</v>
      </c>
      <c r="F1556" s="3" t="s">
        <v>2931</v>
      </c>
      <c r="G1556" s="3" t="s">
        <v>2931</v>
      </c>
      <c r="H1556" s="3" t="s">
        <v>2932</v>
      </c>
      <c r="I1556" s="3" t="s">
        <v>2933</v>
      </c>
      <c r="J1556" s="4">
        <v>10.560492</v>
      </c>
      <c r="K1556" s="4">
        <v>13.032844000000001</v>
      </c>
      <c r="L1556" s="4">
        <v>-5.3263100000000003</v>
      </c>
      <c r="M1556" s="4">
        <v>2.373418</v>
      </c>
      <c r="N1556" s="4">
        <v>21.006493506493499</v>
      </c>
      <c r="O1556" s="4">
        <v>23.856932</v>
      </c>
      <c r="P1556" s="4">
        <v>1.1628320000000001</v>
      </c>
      <c r="Q1556" s="4" t="s">
        <v>2934</v>
      </c>
      <c r="R1556" s="4" t="s">
        <v>2934</v>
      </c>
      <c r="S1556" s="3" t="s">
        <v>6383</v>
      </c>
      <c r="T1556" s="4">
        <v>32.35</v>
      </c>
      <c r="U1556" s="4">
        <v>3858.9281741</v>
      </c>
      <c r="V1556" s="10" t="s">
        <v>2934</v>
      </c>
      <c r="W1556" s="4">
        <v>2.96754250386399</v>
      </c>
      <c r="X1556" s="4">
        <v>35.380000000000003</v>
      </c>
      <c r="Y1556" s="4">
        <v>24.04</v>
      </c>
      <c r="Z1556" s="4">
        <v>21.102414</v>
      </c>
      <c r="AA1556" s="10">
        <v>14.386729520499999</v>
      </c>
      <c r="AB1556" s="10">
        <v>14.441964285699999</v>
      </c>
      <c r="AC1556" s="4" t="s">
        <v>2934</v>
      </c>
      <c r="AD1556" s="4" t="s">
        <v>2934</v>
      </c>
      <c r="AE1556" s="4" t="s">
        <v>2934</v>
      </c>
      <c r="AF1556" s="4" t="s">
        <v>2934</v>
      </c>
      <c r="AG1556" s="4" t="s">
        <v>2934</v>
      </c>
      <c r="AH1556" s="4" t="s">
        <v>2934</v>
      </c>
      <c r="AI1556" s="4">
        <v>1.1628320000000001</v>
      </c>
      <c r="AJ1556" s="4">
        <v>1.6467290000000001</v>
      </c>
    </row>
    <row r="1557" spans="1:36" x14ac:dyDescent="0.3">
      <c r="A1557" s="1" t="s">
        <v>2652</v>
      </c>
      <c r="B1557" s="2">
        <v>4354067</v>
      </c>
      <c r="C1557" s="3" t="s">
        <v>2919</v>
      </c>
      <c r="D1557" s="4">
        <v>3864.4414852999998</v>
      </c>
      <c r="E1557" s="3" t="s">
        <v>3031</v>
      </c>
      <c r="F1557" s="3" t="s">
        <v>3031</v>
      </c>
      <c r="G1557" s="3" t="s">
        <v>3371</v>
      </c>
      <c r="H1557" s="3" t="s">
        <v>3371</v>
      </c>
      <c r="I1557" s="3" t="s">
        <v>3706</v>
      </c>
      <c r="J1557" s="4">
        <v>194.29129599999999</v>
      </c>
      <c r="K1557" s="4">
        <v>41.938861000000003</v>
      </c>
      <c r="L1557" s="4">
        <v>-11.840821999999999</v>
      </c>
      <c r="M1557" s="4">
        <v>1.9781869999999999</v>
      </c>
      <c r="N1557" s="4">
        <v>39.378449000000003</v>
      </c>
      <c r="O1557" s="4">
        <v>45.588433000000002</v>
      </c>
      <c r="P1557" s="4">
        <v>8.1493059999999993</v>
      </c>
      <c r="Q1557" s="4">
        <v>25.831923</v>
      </c>
      <c r="R1557" s="4">
        <v>62.021259000000001</v>
      </c>
      <c r="S1557" s="3" t="s">
        <v>6390</v>
      </c>
      <c r="T1557" s="4">
        <v>135.58000000000001</v>
      </c>
      <c r="U1557" s="4">
        <v>3864.4414852999998</v>
      </c>
      <c r="V1557" s="10">
        <v>3614.5834850000001</v>
      </c>
      <c r="W1557" s="4">
        <v>0.14751438265230901</v>
      </c>
      <c r="X1557" s="4">
        <v>159.5299</v>
      </c>
      <c r="Y1557" s="4">
        <v>42.868000000000002</v>
      </c>
      <c r="Z1557" s="4">
        <v>39.378449000000003</v>
      </c>
      <c r="AA1557" s="10">
        <v>17.586800573800002</v>
      </c>
      <c r="AB1557" s="10">
        <v>17.827225130799999</v>
      </c>
      <c r="AC1557" s="4">
        <v>11.915514999999999</v>
      </c>
      <c r="AD1557" s="4">
        <v>1.9204380472052001</v>
      </c>
      <c r="AE1557" s="4">
        <v>1.9359180187541001</v>
      </c>
      <c r="AF1557" s="4">
        <v>25.831923</v>
      </c>
      <c r="AG1557" s="4" t="s">
        <v>2934</v>
      </c>
      <c r="AH1557" s="4" t="s">
        <v>2934</v>
      </c>
      <c r="AI1557" s="4">
        <v>8.1493059999999993</v>
      </c>
      <c r="AJ1557" s="4">
        <v>8.1493059999999993</v>
      </c>
    </row>
    <row r="1558" spans="1:36" x14ac:dyDescent="0.3">
      <c r="A1558" s="1" t="s">
        <v>2156</v>
      </c>
      <c r="B1558" s="2">
        <v>4062541</v>
      </c>
      <c r="C1558" s="3" t="s">
        <v>2935</v>
      </c>
      <c r="D1558" s="4">
        <v>3868.02021848</v>
      </c>
      <c r="E1558" s="3" t="s">
        <v>2976</v>
      </c>
      <c r="F1558" s="3" t="s">
        <v>2977</v>
      </c>
      <c r="G1558" s="3" t="s">
        <v>3133</v>
      </c>
      <c r="H1558" s="3" t="s">
        <v>3626</v>
      </c>
      <c r="I1558" s="3" t="s">
        <v>2979</v>
      </c>
      <c r="J1558" s="4">
        <v>-22.298712999999999</v>
      </c>
      <c r="K1558" s="4">
        <v>-19.253499000000001</v>
      </c>
      <c r="L1558" s="4">
        <v>-18.416091000000002</v>
      </c>
      <c r="M1558" s="4">
        <v>-1.7411049999999999</v>
      </c>
      <c r="N1558" s="4">
        <v>24.4905660377358</v>
      </c>
      <c r="O1558" s="4">
        <v>25.96</v>
      </c>
      <c r="P1558" s="4">
        <v>2.36</v>
      </c>
      <c r="Q1558" s="4">
        <v>14.681112000000001</v>
      </c>
      <c r="R1558" s="4">
        <v>42.559728</v>
      </c>
      <c r="S1558" s="3" t="s">
        <v>5895</v>
      </c>
      <c r="T1558" s="4">
        <v>25.96</v>
      </c>
      <c r="U1558" s="4">
        <v>3868.02021848</v>
      </c>
      <c r="V1558" s="10">
        <v>5269.8732179999997</v>
      </c>
      <c r="W1558" s="4">
        <v>4.3913713405238797</v>
      </c>
      <c r="X1558" s="4">
        <v>35.29</v>
      </c>
      <c r="Y1558" s="4">
        <v>25.88</v>
      </c>
      <c r="Z1558" s="4">
        <v>25.96</v>
      </c>
      <c r="AA1558" s="10">
        <v>46.340592645400001</v>
      </c>
      <c r="AB1558" s="10">
        <v>67.560182173000001</v>
      </c>
      <c r="AC1558" s="4">
        <v>5.2483180000000003</v>
      </c>
      <c r="AD1558" s="4">
        <v>6.5347911823581999</v>
      </c>
      <c r="AE1558" s="4">
        <v>7.1008195351344003</v>
      </c>
      <c r="AF1558" s="4">
        <v>14.681112000000001</v>
      </c>
      <c r="AG1558" s="4">
        <v>16.400588624128702</v>
      </c>
      <c r="AH1558" s="4">
        <v>18.808180170568999</v>
      </c>
      <c r="AI1558" s="4">
        <v>2.36</v>
      </c>
      <c r="AJ1558" s="4">
        <v>2.36</v>
      </c>
    </row>
    <row r="1559" spans="1:36" x14ac:dyDescent="0.3">
      <c r="A1559" s="1" t="s">
        <v>86</v>
      </c>
      <c r="B1559" s="2">
        <v>5198840</v>
      </c>
      <c r="C1559" s="3" t="s">
        <v>2919</v>
      </c>
      <c r="D1559" s="4">
        <v>3872.1360786199998</v>
      </c>
      <c r="E1559" s="3" t="s">
        <v>2945</v>
      </c>
      <c r="F1559" s="3" t="s">
        <v>2946</v>
      </c>
      <c r="G1559" s="3" t="s">
        <v>2947</v>
      </c>
      <c r="H1559" s="3" t="s">
        <v>2989</v>
      </c>
      <c r="I1559" s="3" t="s">
        <v>2949</v>
      </c>
      <c r="J1559" s="4">
        <v>58.886597999999999</v>
      </c>
      <c r="K1559" s="4">
        <v>23.612448000000001</v>
      </c>
      <c r="L1559" s="4">
        <v>-1.9093690000000001</v>
      </c>
      <c r="M1559" s="4">
        <v>-1.5081800000000001</v>
      </c>
      <c r="N1559" s="4" t="s">
        <v>2924</v>
      </c>
      <c r="O1559" s="4" t="s">
        <v>2924</v>
      </c>
      <c r="P1559" s="4">
        <v>11.440023999999999</v>
      </c>
      <c r="Q1559" s="4" t="s">
        <v>2924</v>
      </c>
      <c r="R1559" s="4">
        <v>177.611457</v>
      </c>
      <c r="S1559" s="3" t="s">
        <v>3833</v>
      </c>
      <c r="T1559" s="4">
        <v>38.53</v>
      </c>
      <c r="U1559" s="4">
        <v>3872.1360786199998</v>
      </c>
      <c r="V1559" s="10">
        <v>3789.8510780000001</v>
      </c>
      <c r="W1559" s="4">
        <v>0</v>
      </c>
      <c r="X1559" s="4">
        <v>42.29</v>
      </c>
      <c r="Y1559" s="4">
        <v>22.62</v>
      </c>
      <c r="Z1559" s="4" t="s">
        <v>2924</v>
      </c>
      <c r="AA1559" s="10">
        <v>86.955540510000006</v>
      </c>
      <c r="AB1559" s="10">
        <v>144.72448634630001</v>
      </c>
      <c r="AC1559" s="4">
        <v>12.009846</v>
      </c>
      <c r="AD1559" s="4">
        <v>9.6332144885172006</v>
      </c>
      <c r="AE1559" s="4">
        <v>11.35268065296</v>
      </c>
      <c r="AF1559" s="4" t="s">
        <v>2924</v>
      </c>
      <c r="AG1559" s="4">
        <v>79.766019140387399</v>
      </c>
      <c r="AH1559" s="4">
        <v>147.98434966913069</v>
      </c>
      <c r="AI1559" s="4">
        <v>11.440023999999999</v>
      </c>
      <c r="AJ1559" s="4">
        <v>24.247955000000001</v>
      </c>
    </row>
    <row r="1560" spans="1:36" x14ac:dyDescent="0.3">
      <c r="A1560" s="1" t="s">
        <v>2088</v>
      </c>
      <c r="B1560" s="2">
        <v>4811094</v>
      </c>
      <c r="C1560" s="3" t="s">
        <v>2935</v>
      </c>
      <c r="D1560" s="4">
        <v>3875.8578662999998</v>
      </c>
      <c r="E1560" s="3" t="s">
        <v>2920</v>
      </c>
      <c r="F1560" s="3" t="s">
        <v>2921</v>
      </c>
      <c r="G1560" s="3" t="s">
        <v>3109</v>
      </c>
      <c r="H1560" s="3" t="s">
        <v>3109</v>
      </c>
      <c r="I1560" s="3" t="s">
        <v>3048</v>
      </c>
      <c r="J1560" s="4">
        <v>28.144397000000001</v>
      </c>
      <c r="K1560" s="4">
        <v>9.9971960000000006</v>
      </c>
      <c r="L1560" s="4">
        <v>-6.7957710000000002</v>
      </c>
      <c r="M1560" s="4">
        <v>-0.34298800000000002</v>
      </c>
      <c r="N1560" s="4">
        <v>19.134146000000001</v>
      </c>
      <c r="O1560" s="4">
        <v>15.334246</v>
      </c>
      <c r="P1560" s="4">
        <v>2.2396370000000001</v>
      </c>
      <c r="Q1560" s="4">
        <v>11.522100999999999</v>
      </c>
      <c r="R1560" s="4">
        <v>22.061319000000001</v>
      </c>
      <c r="S1560" s="3" t="s">
        <v>5827</v>
      </c>
      <c r="T1560" s="4">
        <v>78.45</v>
      </c>
      <c r="U1560" s="4">
        <v>3875.8578662999998</v>
      </c>
      <c r="V1560" s="10">
        <v>4885.1978660000004</v>
      </c>
      <c r="W1560" s="4">
        <v>0</v>
      </c>
      <c r="X1560" s="4">
        <v>86.36</v>
      </c>
      <c r="Y1560" s="4">
        <v>57.9497</v>
      </c>
      <c r="Z1560" s="4">
        <v>19.134146000000001</v>
      </c>
      <c r="AA1560" s="10">
        <v>16.471057548899999</v>
      </c>
      <c r="AB1560" s="10">
        <v>17.678873239400001</v>
      </c>
      <c r="AC1560" s="4">
        <v>4.3984680000000003</v>
      </c>
      <c r="AD1560" s="4">
        <v>4.2607083932294003</v>
      </c>
      <c r="AE1560" s="4">
        <v>4.3154471574448001</v>
      </c>
      <c r="AF1560" s="4">
        <v>11.522100999999999</v>
      </c>
      <c r="AG1560" s="4">
        <v>12.557968334122499</v>
      </c>
      <c r="AH1560" s="4">
        <v>13.1132923402738</v>
      </c>
      <c r="AI1560" s="4">
        <v>2.2396370000000001</v>
      </c>
      <c r="AJ1560" s="4" t="s">
        <v>2924</v>
      </c>
    </row>
    <row r="1561" spans="1:36" x14ac:dyDescent="0.3">
      <c r="A1561" s="1" t="s">
        <v>2357</v>
      </c>
      <c r="B1561" s="2">
        <v>4002506</v>
      </c>
      <c r="C1561" s="3" t="s">
        <v>2935</v>
      </c>
      <c r="D1561" s="4">
        <v>3876.6672911999999</v>
      </c>
      <c r="E1561" s="3" t="s">
        <v>3090</v>
      </c>
      <c r="F1561" s="3" t="s">
        <v>3090</v>
      </c>
      <c r="G1561" s="3" t="s">
        <v>3201</v>
      </c>
      <c r="H1561" s="3" t="s">
        <v>3201</v>
      </c>
      <c r="I1561" s="3" t="s">
        <v>3202</v>
      </c>
      <c r="J1561" s="4">
        <v>7.6676289999999998</v>
      </c>
      <c r="K1561" s="4">
        <v>-2.9789E-2</v>
      </c>
      <c r="L1561" s="4">
        <v>-8.1931340000000006</v>
      </c>
      <c r="M1561" s="4">
        <v>0.64477399999999996</v>
      </c>
      <c r="N1561" s="4">
        <v>16.019093000000002</v>
      </c>
      <c r="O1561" s="4">
        <v>103.74034</v>
      </c>
      <c r="P1561" s="4">
        <v>1.2960780000000001</v>
      </c>
      <c r="Q1561" s="4">
        <v>11.446637000000001</v>
      </c>
      <c r="R1561" s="4">
        <v>80.781411000000006</v>
      </c>
      <c r="S1561" s="3" t="s">
        <v>6096</v>
      </c>
      <c r="T1561" s="4">
        <v>67.12</v>
      </c>
      <c r="U1561" s="4">
        <v>3876.6672911999999</v>
      </c>
      <c r="V1561" s="10">
        <v>8876.8672910000005</v>
      </c>
      <c r="W1561" s="4">
        <v>4.6781883194278899</v>
      </c>
      <c r="X1561" s="4">
        <v>73.64</v>
      </c>
      <c r="Y1561" s="4">
        <v>56.36</v>
      </c>
      <c r="Z1561" s="4">
        <v>16.019093000000002</v>
      </c>
      <c r="AA1561" s="10">
        <v>14.876051374599999</v>
      </c>
      <c r="AB1561" s="10">
        <v>14.876051374599999</v>
      </c>
      <c r="AC1561" s="4">
        <v>3.423397</v>
      </c>
      <c r="AD1561" s="4">
        <v>3.3213875679095</v>
      </c>
      <c r="AE1561" s="4">
        <v>3.3213875679095</v>
      </c>
      <c r="AF1561" s="4">
        <v>11.446637000000001</v>
      </c>
      <c r="AG1561" s="4">
        <v>10.6761660800901</v>
      </c>
      <c r="AH1561" s="4">
        <v>10.6761660800901</v>
      </c>
      <c r="AI1561" s="4">
        <v>1.2960780000000001</v>
      </c>
      <c r="AJ1561" s="4">
        <v>2.1307939999999999</v>
      </c>
    </row>
    <row r="1562" spans="1:36" x14ac:dyDescent="0.3">
      <c r="A1562" s="1" t="s">
        <v>1947</v>
      </c>
      <c r="B1562" s="2">
        <v>28943809</v>
      </c>
      <c r="C1562" s="3" t="s">
        <v>2935</v>
      </c>
      <c r="D1562" s="4">
        <v>3878.5354575000001</v>
      </c>
      <c r="E1562" s="3" t="s">
        <v>2920</v>
      </c>
      <c r="F1562" s="3" t="s">
        <v>2921</v>
      </c>
      <c r="G1562" s="3" t="s">
        <v>3109</v>
      </c>
      <c r="H1562" s="3" t="s">
        <v>3109</v>
      </c>
      <c r="I1562" s="3" t="s">
        <v>3048</v>
      </c>
      <c r="J1562" s="4">
        <v>4.4382799999999998</v>
      </c>
      <c r="K1562" s="4">
        <v>-21.480709000000001</v>
      </c>
      <c r="L1562" s="4">
        <v>-5.7571969999999997</v>
      </c>
      <c r="M1562" s="4">
        <v>3.2921809999999998</v>
      </c>
      <c r="N1562" s="4">
        <v>2.9880949999999999</v>
      </c>
      <c r="O1562" s="4">
        <v>5.9809369999999999</v>
      </c>
      <c r="P1562" s="4">
        <v>7.8683389999999997</v>
      </c>
      <c r="Q1562" s="4">
        <v>6.4798119999999999</v>
      </c>
      <c r="R1562" s="4">
        <v>12.541791999999999</v>
      </c>
      <c r="S1562" s="3" t="s">
        <v>5687</v>
      </c>
      <c r="T1562" s="4">
        <v>15.06</v>
      </c>
      <c r="U1562" s="4">
        <v>3878.5354575000001</v>
      </c>
      <c r="V1562" s="10">
        <v>11864.535457</v>
      </c>
      <c r="W1562" s="4">
        <v>7.43691899070385</v>
      </c>
      <c r="X1562" s="4">
        <v>23.1</v>
      </c>
      <c r="Y1562" s="5">
        <v>13.65</v>
      </c>
      <c r="Z1562" s="4">
        <v>2.9880949999999999</v>
      </c>
      <c r="AA1562" s="10">
        <v>3.9489209953</v>
      </c>
      <c r="AB1562" s="10">
        <v>3.6355033698999999</v>
      </c>
      <c r="AC1562" s="4">
        <v>1.8512299999999999</v>
      </c>
      <c r="AD1562" s="4">
        <v>1.8426555121979</v>
      </c>
      <c r="AE1562" s="4">
        <v>1.8502670528017</v>
      </c>
      <c r="AF1562" s="4">
        <v>6.4798119999999999</v>
      </c>
      <c r="AG1562" s="4">
        <v>6.0361348202257998</v>
      </c>
      <c r="AH1562" s="4">
        <v>6.0811570132775996</v>
      </c>
      <c r="AI1562" s="4">
        <v>7.8683389999999997</v>
      </c>
      <c r="AJ1562" s="4" t="s">
        <v>2924</v>
      </c>
    </row>
    <row r="1563" spans="1:36" x14ac:dyDescent="0.3">
      <c r="A1563" s="1" t="s">
        <v>1009</v>
      </c>
      <c r="B1563" s="2">
        <v>5735297</v>
      </c>
      <c r="C1563" s="3" t="s">
        <v>2940</v>
      </c>
      <c r="D1563" s="4">
        <v>3879.4551201999998</v>
      </c>
      <c r="E1563" s="3" t="s">
        <v>2930</v>
      </c>
      <c r="F1563" s="3" t="s">
        <v>2953</v>
      </c>
      <c r="G1563" s="3" t="s">
        <v>2954</v>
      </c>
      <c r="H1563" s="3" t="s">
        <v>2955</v>
      </c>
      <c r="I1563" s="3"/>
      <c r="J1563" s="4">
        <v>16.585839</v>
      </c>
      <c r="K1563" s="4">
        <v>2.8581210000000001</v>
      </c>
      <c r="L1563" s="4">
        <v>-1.4754100000000001</v>
      </c>
      <c r="M1563" s="4">
        <v>0.30040099999999997</v>
      </c>
      <c r="N1563" s="4" t="s">
        <v>2934</v>
      </c>
      <c r="O1563" s="4" t="s">
        <v>2934</v>
      </c>
      <c r="P1563" s="4" t="s">
        <v>2934</v>
      </c>
      <c r="Q1563" s="4" t="s">
        <v>2934</v>
      </c>
      <c r="R1563" s="4" t="s">
        <v>2934</v>
      </c>
      <c r="S1563" s="3" t="s">
        <v>4751</v>
      </c>
      <c r="T1563" s="4">
        <v>60.1</v>
      </c>
      <c r="U1563" s="4">
        <v>3879.4551201999998</v>
      </c>
      <c r="V1563" s="10" t="s">
        <v>2934</v>
      </c>
      <c r="W1563" s="4">
        <v>0.25750500333555698</v>
      </c>
      <c r="X1563" s="4">
        <v>62.82</v>
      </c>
      <c r="Y1563" s="4">
        <v>49.19</v>
      </c>
      <c r="Z1563" s="4" t="s">
        <v>2934</v>
      </c>
      <c r="AA1563" s="10" t="s">
        <v>2934</v>
      </c>
      <c r="AB1563" s="10" t="s">
        <v>2934</v>
      </c>
      <c r="AC1563" s="4" t="s">
        <v>2934</v>
      </c>
      <c r="AD1563" s="4" t="s">
        <v>2934</v>
      </c>
      <c r="AE1563" s="4" t="s">
        <v>2934</v>
      </c>
      <c r="AF1563" s="4" t="s">
        <v>2934</v>
      </c>
      <c r="AG1563" s="4" t="s">
        <v>2934</v>
      </c>
      <c r="AH1563" s="4" t="s">
        <v>2934</v>
      </c>
      <c r="AI1563" s="4" t="s">
        <v>2934</v>
      </c>
      <c r="AJ1563" s="4" t="s">
        <v>2934</v>
      </c>
    </row>
    <row r="1564" spans="1:36" x14ac:dyDescent="0.3">
      <c r="A1564" s="1" t="s">
        <v>2545</v>
      </c>
      <c r="B1564" s="2">
        <v>4999709</v>
      </c>
      <c r="C1564" s="3" t="s">
        <v>2956</v>
      </c>
      <c r="D1564" s="4">
        <v>3887.5931099099998</v>
      </c>
      <c r="E1564" s="3" t="s">
        <v>3006</v>
      </c>
      <c r="F1564" s="3" t="s">
        <v>3007</v>
      </c>
      <c r="G1564" s="3" t="s">
        <v>3008</v>
      </c>
      <c r="H1564" s="3" t="s">
        <v>3009</v>
      </c>
      <c r="I1564" s="3" t="s">
        <v>3356</v>
      </c>
      <c r="J1564" s="4">
        <v>-2.045455</v>
      </c>
      <c r="K1564" s="4">
        <v>11.786744000000001</v>
      </c>
      <c r="L1564" s="4">
        <v>-2.8306610000000001</v>
      </c>
      <c r="M1564" s="4">
        <v>1.147327</v>
      </c>
      <c r="N1564" s="4">
        <v>28.108695999999998</v>
      </c>
      <c r="O1564" s="4">
        <v>18.524355</v>
      </c>
      <c r="P1564" s="4">
        <v>2.2488260000000002</v>
      </c>
      <c r="Q1564" s="4">
        <v>15.968812</v>
      </c>
      <c r="R1564" s="4">
        <v>23.286655</v>
      </c>
      <c r="S1564" s="3" t="s">
        <v>6283</v>
      </c>
      <c r="T1564" s="4">
        <v>38.79</v>
      </c>
      <c r="U1564" s="4">
        <v>3887.5931099099998</v>
      </c>
      <c r="V1564" s="10">
        <v>4192.3721089999999</v>
      </c>
      <c r="W1564" s="4">
        <v>0</v>
      </c>
      <c r="X1564" s="4">
        <v>43</v>
      </c>
      <c r="Y1564" s="4">
        <v>30</v>
      </c>
      <c r="Z1564" s="4">
        <v>28.108695999999998</v>
      </c>
      <c r="AA1564" s="10">
        <v>20.242872724000001</v>
      </c>
      <c r="AB1564" s="10">
        <v>20.242872724000001</v>
      </c>
      <c r="AC1564" s="4">
        <v>3.1490320000000001</v>
      </c>
      <c r="AD1564" s="4">
        <v>2.8691182276128</v>
      </c>
      <c r="AE1564" s="4">
        <v>2.8691182276128</v>
      </c>
      <c r="AF1564" s="4">
        <v>15.968812</v>
      </c>
      <c r="AG1564" s="4">
        <v>14.8206641712514</v>
      </c>
      <c r="AH1564" s="4">
        <v>14.8206641712514</v>
      </c>
      <c r="AI1564" s="4">
        <v>2.2488260000000002</v>
      </c>
      <c r="AJ1564" s="4" t="s">
        <v>2924</v>
      </c>
    </row>
    <row r="1565" spans="1:36" x14ac:dyDescent="0.3">
      <c r="A1565" s="1" t="s">
        <v>1943</v>
      </c>
      <c r="B1565" s="2">
        <v>5986202</v>
      </c>
      <c r="C1565" s="3" t="s">
        <v>2919</v>
      </c>
      <c r="D1565" s="4">
        <v>3888.6412882999998</v>
      </c>
      <c r="E1565" s="3" t="s">
        <v>2920</v>
      </c>
      <c r="F1565" s="3" t="s">
        <v>2960</v>
      </c>
      <c r="G1565" s="3" t="s">
        <v>2973</v>
      </c>
      <c r="H1565" s="3" t="s">
        <v>3004</v>
      </c>
      <c r="I1565" s="3" t="s">
        <v>3005</v>
      </c>
      <c r="J1565" s="4">
        <v>-32.175719999999998</v>
      </c>
      <c r="K1565" s="4">
        <v>-27.275621000000001</v>
      </c>
      <c r="L1565" s="4">
        <v>-3.8299660000000002</v>
      </c>
      <c r="M1565" s="4">
        <v>-0.26189400000000002</v>
      </c>
      <c r="N1565" s="4">
        <v>19.217829999999999</v>
      </c>
      <c r="O1565" s="4">
        <v>13.512714000000001</v>
      </c>
      <c r="P1565" s="4">
        <v>2.7260800000000001</v>
      </c>
      <c r="Q1565" s="4">
        <v>10.997097</v>
      </c>
      <c r="R1565" s="4">
        <v>16.722539000000001</v>
      </c>
      <c r="S1565" s="3" t="s">
        <v>5683</v>
      </c>
      <c r="T1565" s="4">
        <v>22.85</v>
      </c>
      <c r="U1565" s="4">
        <v>3888.6412882999998</v>
      </c>
      <c r="V1565" s="10">
        <v>4619.9022880000002</v>
      </c>
      <c r="W1565" s="4">
        <v>0</v>
      </c>
      <c r="X1565" s="4">
        <v>34.625</v>
      </c>
      <c r="Y1565" s="4">
        <v>21.39</v>
      </c>
      <c r="Z1565" s="4">
        <v>19.217829999999999</v>
      </c>
      <c r="AA1565" s="10">
        <v>18.893666280800002</v>
      </c>
      <c r="AB1565" s="10">
        <v>19.110943838000001</v>
      </c>
      <c r="AC1565" s="4">
        <v>0.96728099999999995</v>
      </c>
      <c r="AD1565" s="4">
        <v>0.89793219877649999</v>
      </c>
      <c r="AE1565" s="4">
        <v>0.93860130352740001</v>
      </c>
      <c r="AF1565" s="4">
        <v>10.997097</v>
      </c>
      <c r="AG1565" s="4">
        <v>10.3627633543404</v>
      </c>
      <c r="AH1565" s="4">
        <v>10.5005000753006</v>
      </c>
      <c r="AI1565" s="4">
        <v>2.7260800000000001</v>
      </c>
      <c r="AJ1565" s="4" t="s">
        <v>2924</v>
      </c>
    </row>
    <row r="1566" spans="1:36" x14ac:dyDescent="0.3">
      <c r="A1566" s="1" t="s">
        <v>1000</v>
      </c>
      <c r="B1566" s="2">
        <v>5724752</v>
      </c>
      <c r="C1566" s="3" t="s">
        <v>2940</v>
      </c>
      <c r="D1566" s="4">
        <v>3891.5303853</v>
      </c>
      <c r="E1566" s="3" t="s">
        <v>2930</v>
      </c>
      <c r="F1566" s="3" t="s">
        <v>2953</v>
      </c>
      <c r="G1566" s="3" t="s">
        <v>2954</v>
      </c>
      <c r="H1566" s="3" t="s">
        <v>2955</v>
      </c>
      <c r="I1566" s="3"/>
      <c r="J1566" s="4">
        <v>9.7908469999999994</v>
      </c>
      <c r="K1566" s="4">
        <v>0.31764199999999998</v>
      </c>
      <c r="L1566" s="4">
        <v>-1.1341479999999999</v>
      </c>
      <c r="M1566" s="4">
        <v>0.32286599999999999</v>
      </c>
      <c r="N1566" s="4" t="s">
        <v>2934</v>
      </c>
      <c r="O1566" s="4" t="s">
        <v>2934</v>
      </c>
      <c r="P1566" s="4" t="s">
        <v>2934</v>
      </c>
      <c r="Q1566" s="4" t="s">
        <v>2934</v>
      </c>
      <c r="R1566" s="4" t="s">
        <v>2934</v>
      </c>
      <c r="S1566" s="3" t="s">
        <v>4742</v>
      </c>
      <c r="T1566" s="4">
        <v>192.65</v>
      </c>
      <c r="U1566" s="4">
        <v>3891.5303853</v>
      </c>
      <c r="V1566" s="10" t="s">
        <v>2934</v>
      </c>
      <c r="W1566" s="4">
        <v>0</v>
      </c>
      <c r="X1566" s="4">
        <v>206.52</v>
      </c>
      <c r="Y1566" s="4">
        <v>164.27</v>
      </c>
      <c r="Z1566" s="4" t="s">
        <v>2934</v>
      </c>
      <c r="AA1566" s="10" t="s">
        <v>2934</v>
      </c>
      <c r="AB1566" s="10" t="s">
        <v>2934</v>
      </c>
      <c r="AC1566" s="4" t="s">
        <v>2934</v>
      </c>
      <c r="AD1566" s="4" t="s">
        <v>2934</v>
      </c>
      <c r="AE1566" s="4" t="s">
        <v>2934</v>
      </c>
      <c r="AF1566" s="4" t="s">
        <v>2934</v>
      </c>
      <c r="AG1566" s="4" t="s">
        <v>2934</v>
      </c>
      <c r="AH1566" s="4" t="s">
        <v>2934</v>
      </c>
      <c r="AI1566" s="4" t="s">
        <v>2934</v>
      </c>
      <c r="AJ1566" s="4" t="s">
        <v>2934</v>
      </c>
    </row>
    <row r="1567" spans="1:36" x14ac:dyDescent="0.3">
      <c r="A1567" s="1" t="s">
        <v>1152</v>
      </c>
      <c r="B1567" s="2">
        <v>4288785</v>
      </c>
      <c r="C1567" s="3" t="s">
        <v>2935</v>
      </c>
      <c r="D1567" s="4">
        <v>3894.7882940999998</v>
      </c>
      <c r="E1567" s="3" t="s">
        <v>2936</v>
      </c>
      <c r="F1567" s="3" t="s">
        <v>2937</v>
      </c>
      <c r="G1567" s="3" t="s">
        <v>3035</v>
      </c>
      <c r="H1567" s="3" t="s">
        <v>3035</v>
      </c>
      <c r="I1567" s="3" t="s">
        <v>3481</v>
      </c>
      <c r="J1567" s="4">
        <v>75.186786999999995</v>
      </c>
      <c r="K1567" s="4">
        <v>12.627986</v>
      </c>
      <c r="L1567" s="4">
        <v>-9.7172970000000003</v>
      </c>
      <c r="M1567" s="4">
        <v>-1.731554</v>
      </c>
      <c r="N1567" s="4">
        <v>40.946691000000001</v>
      </c>
      <c r="O1567" s="4">
        <v>13.334331000000001</v>
      </c>
      <c r="P1567" s="4">
        <v>3.8666839999999998</v>
      </c>
      <c r="Q1567" s="4">
        <v>14.803455</v>
      </c>
      <c r="R1567" s="4">
        <v>27.843313999999999</v>
      </c>
      <c r="S1567" s="3" t="s">
        <v>4894</v>
      </c>
      <c r="T1567" s="4">
        <v>89.1</v>
      </c>
      <c r="U1567" s="4">
        <v>3894.7882940999998</v>
      </c>
      <c r="V1567" s="10">
        <v>4168.9932939999999</v>
      </c>
      <c r="W1567" s="4">
        <v>0.58361391694724996</v>
      </c>
      <c r="X1567" s="4">
        <v>105.2</v>
      </c>
      <c r="Y1567" s="4">
        <v>43.92</v>
      </c>
      <c r="Z1567" s="4">
        <v>40.946691000000001</v>
      </c>
      <c r="AA1567" s="10">
        <v>16.859035004700001</v>
      </c>
      <c r="AB1567" s="10">
        <v>17.5221238938</v>
      </c>
      <c r="AC1567" s="4">
        <v>1.051722</v>
      </c>
      <c r="AD1567" s="4">
        <v>0.9905227782828</v>
      </c>
      <c r="AE1567" s="4">
        <v>1.0466360179314</v>
      </c>
      <c r="AF1567" s="4">
        <v>14.803455</v>
      </c>
      <c r="AG1567" s="4">
        <v>8.7068069295350998</v>
      </c>
      <c r="AH1567" s="4">
        <v>10.2315434500776</v>
      </c>
      <c r="AI1567" s="4">
        <v>3.8666839999999998</v>
      </c>
      <c r="AJ1567" s="4">
        <v>5.8657009999999996</v>
      </c>
    </row>
    <row r="1568" spans="1:36" x14ac:dyDescent="0.3">
      <c r="A1568" s="1" t="s">
        <v>1187</v>
      </c>
      <c r="B1568" s="2">
        <v>4068708</v>
      </c>
      <c r="C1568" s="3" t="s">
        <v>2935</v>
      </c>
      <c r="D1568" s="4">
        <v>3895.8669145899999</v>
      </c>
      <c r="E1568" s="3" t="s">
        <v>2920</v>
      </c>
      <c r="F1568" s="3" t="s">
        <v>2960</v>
      </c>
      <c r="G1568" s="3" t="s">
        <v>2961</v>
      </c>
      <c r="H1568" s="3" t="s">
        <v>3085</v>
      </c>
      <c r="I1568" s="3" t="s">
        <v>3106</v>
      </c>
      <c r="J1568" s="4">
        <v>-9.2854639999999993</v>
      </c>
      <c r="K1568" s="4">
        <v>-2.794486</v>
      </c>
      <c r="L1568" s="4">
        <v>-11.741949999999999</v>
      </c>
      <c r="M1568" s="4">
        <v>2.8234360000000001</v>
      </c>
      <c r="N1568" s="4">
        <v>32.186722000000003</v>
      </c>
      <c r="O1568" s="4">
        <v>126.748366</v>
      </c>
      <c r="P1568" s="4">
        <v>4.4468009999999998</v>
      </c>
      <c r="Q1568" s="4">
        <v>15.121437999999999</v>
      </c>
      <c r="R1568" s="4">
        <v>53.236071000000003</v>
      </c>
      <c r="S1568" s="3" t="s">
        <v>4929</v>
      </c>
      <c r="T1568" s="4">
        <v>77.569999999999993</v>
      </c>
      <c r="U1568" s="4">
        <v>3895.8669145899999</v>
      </c>
      <c r="V1568" s="10">
        <v>4910.807914</v>
      </c>
      <c r="W1568" s="4">
        <v>0</v>
      </c>
      <c r="X1568" s="4">
        <v>97.97</v>
      </c>
      <c r="Y1568" s="4">
        <v>70.25</v>
      </c>
      <c r="Z1568" s="4">
        <v>32.186722000000003</v>
      </c>
      <c r="AA1568" s="10">
        <v>15.804164459400001</v>
      </c>
      <c r="AB1568" s="10">
        <v>16.8986040188</v>
      </c>
      <c r="AC1568" s="4">
        <v>3.6076440000000001</v>
      </c>
      <c r="AD1568" s="4">
        <v>3.4617647640596001</v>
      </c>
      <c r="AE1568" s="4">
        <v>3.5234126143420998</v>
      </c>
      <c r="AF1568" s="4">
        <v>15.121437999999999</v>
      </c>
      <c r="AG1568" s="4">
        <v>10.8134682247537</v>
      </c>
      <c r="AH1568" s="4">
        <v>11.558450562872199</v>
      </c>
      <c r="AI1568" s="4">
        <v>4.4468009999999998</v>
      </c>
      <c r="AJ1568" s="4" t="s">
        <v>2924</v>
      </c>
    </row>
    <row r="1569" spans="1:36" x14ac:dyDescent="0.3">
      <c r="A1569" s="1" t="s">
        <v>2817</v>
      </c>
      <c r="B1569" s="2">
        <v>119093759</v>
      </c>
      <c r="C1569" s="3" t="s">
        <v>2940</v>
      </c>
      <c r="D1569" s="4">
        <v>3897.7936562</v>
      </c>
      <c r="E1569" s="3" t="s">
        <v>2925</v>
      </c>
      <c r="F1569" s="3" t="s">
        <v>3011</v>
      </c>
      <c r="G1569" s="3" t="s">
        <v>3012</v>
      </c>
      <c r="H1569" s="3" t="s">
        <v>3013</v>
      </c>
      <c r="I1569" s="3" t="s">
        <v>3257</v>
      </c>
      <c r="J1569" s="4">
        <v>-14.199396</v>
      </c>
      <c r="K1569" s="4">
        <v>-14.199396</v>
      </c>
      <c r="L1569" s="4">
        <v>-17.249417000000001</v>
      </c>
      <c r="M1569" s="4">
        <v>-3.4013610000000001</v>
      </c>
      <c r="N1569" s="4" t="s">
        <v>2924</v>
      </c>
      <c r="O1569" s="4" t="s">
        <v>2934</v>
      </c>
      <c r="P1569" s="4" t="s">
        <v>2924</v>
      </c>
      <c r="Q1569" s="4" t="s">
        <v>2924</v>
      </c>
      <c r="R1569" s="4" t="s">
        <v>2934</v>
      </c>
      <c r="S1569" s="3" t="s">
        <v>6555</v>
      </c>
      <c r="T1569" s="4">
        <v>14.2</v>
      </c>
      <c r="U1569" s="4">
        <v>3897.7936562</v>
      </c>
      <c r="V1569" s="10">
        <v>3420.609676</v>
      </c>
      <c r="W1569" s="4">
        <v>0</v>
      </c>
      <c r="X1569" s="4">
        <v>22.69</v>
      </c>
      <c r="Y1569" s="4">
        <v>14</v>
      </c>
      <c r="Z1569" s="4" t="s">
        <v>2924</v>
      </c>
      <c r="AA1569" s="10" t="s">
        <v>2924</v>
      </c>
      <c r="AB1569" s="10" t="s">
        <v>2934</v>
      </c>
      <c r="AC1569" s="4">
        <v>65.722216000000003</v>
      </c>
      <c r="AD1569" s="4">
        <v>23.083634373190101</v>
      </c>
      <c r="AE1569" s="4">
        <v>38.6784550343964</v>
      </c>
      <c r="AF1569" s="4" t="s">
        <v>2924</v>
      </c>
      <c r="AG1569" s="4" t="s">
        <v>2924</v>
      </c>
      <c r="AH1569" s="4" t="s">
        <v>2924</v>
      </c>
      <c r="AI1569" s="4" t="s">
        <v>2924</v>
      </c>
      <c r="AJ1569" s="4" t="s">
        <v>2924</v>
      </c>
    </row>
    <row r="1570" spans="1:36" x14ac:dyDescent="0.3">
      <c r="A1570" s="1" t="s">
        <v>1242</v>
      </c>
      <c r="B1570" s="2">
        <v>4813313</v>
      </c>
      <c r="C1570" s="3" t="s">
        <v>2935</v>
      </c>
      <c r="D1570" s="4">
        <v>3900.1499064</v>
      </c>
      <c r="E1570" s="3" t="s">
        <v>2925</v>
      </c>
      <c r="F1570" s="3" t="s">
        <v>2980</v>
      </c>
      <c r="G1570" s="3" t="s">
        <v>2981</v>
      </c>
      <c r="H1570" s="3" t="s">
        <v>3059</v>
      </c>
      <c r="I1570" s="3" t="s">
        <v>3504</v>
      </c>
      <c r="J1570" s="4">
        <v>-1.4435039999999999</v>
      </c>
      <c r="K1570" s="4">
        <v>4.0735869999999998</v>
      </c>
      <c r="L1570" s="4">
        <v>-5.1269770000000001</v>
      </c>
      <c r="M1570" s="4">
        <v>0.76335900000000001</v>
      </c>
      <c r="N1570" s="4">
        <v>44.344904999999997</v>
      </c>
      <c r="O1570" s="4">
        <v>38.596491</v>
      </c>
      <c r="P1570" s="4">
        <v>2.1430889999999998</v>
      </c>
      <c r="Q1570" s="4">
        <v>10.014075999999999</v>
      </c>
      <c r="R1570" s="4" t="s">
        <v>2924</v>
      </c>
      <c r="S1570" s="3" t="s">
        <v>4984</v>
      </c>
      <c r="T1570" s="4">
        <v>39.6</v>
      </c>
      <c r="U1570" s="4">
        <v>3900.1499064</v>
      </c>
      <c r="V1570" s="10">
        <v>10422.149906000001</v>
      </c>
      <c r="W1570" s="4">
        <v>0</v>
      </c>
      <c r="X1570" s="4">
        <v>49.02</v>
      </c>
      <c r="Y1570" s="4">
        <v>33.211500000000001</v>
      </c>
      <c r="Z1570" s="4">
        <v>44.344904999999997</v>
      </c>
      <c r="AA1570" s="10">
        <v>16.895639559599999</v>
      </c>
      <c r="AB1570" s="10">
        <v>45.579061255399999</v>
      </c>
      <c r="AC1570" s="4">
        <v>2.4592139999999998</v>
      </c>
      <c r="AD1570" s="4">
        <v>1.9916015903996001</v>
      </c>
      <c r="AE1570" s="4">
        <v>2.0909880851365998</v>
      </c>
      <c r="AF1570" s="4">
        <v>10.014075999999999</v>
      </c>
      <c r="AG1570" s="4">
        <v>9.2093730894714003</v>
      </c>
      <c r="AH1570" s="4">
        <v>9.4027526410533007</v>
      </c>
      <c r="AI1570" s="4">
        <v>2.1430889999999998</v>
      </c>
      <c r="AJ1570" s="4" t="s">
        <v>2924</v>
      </c>
    </row>
    <row r="1571" spans="1:36" x14ac:dyDescent="0.3">
      <c r="A1571" s="1" t="s">
        <v>229</v>
      </c>
      <c r="B1571" s="2">
        <v>100135</v>
      </c>
      <c r="C1571" s="3" t="s">
        <v>2935</v>
      </c>
      <c r="D1571" s="4">
        <v>3913.3441626499998</v>
      </c>
      <c r="E1571" s="3" t="s">
        <v>2930</v>
      </c>
      <c r="F1571" s="3" t="s">
        <v>2931</v>
      </c>
      <c r="G1571" s="3" t="s">
        <v>2931</v>
      </c>
      <c r="H1571" s="3" t="s">
        <v>2932</v>
      </c>
      <c r="I1571" s="3" t="s">
        <v>2933</v>
      </c>
      <c r="J1571" s="4">
        <v>12.435718</v>
      </c>
      <c r="K1571" s="4">
        <v>12.173508</v>
      </c>
      <c r="L1571" s="4">
        <v>-9.9925149999999991</v>
      </c>
      <c r="M1571" s="4">
        <v>0.25010399999999999</v>
      </c>
      <c r="N1571" s="4">
        <v>20.0416666666667</v>
      </c>
      <c r="O1571" s="4">
        <v>9.5893139999999999</v>
      </c>
      <c r="P1571" s="4">
        <v>0.84862400000000004</v>
      </c>
      <c r="Q1571" s="4" t="s">
        <v>2934</v>
      </c>
      <c r="R1571" s="4" t="s">
        <v>2934</v>
      </c>
      <c r="S1571" s="3" t="s">
        <v>3976</v>
      </c>
      <c r="T1571" s="4">
        <v>24.05</v>
      </c>
      <c r="U1571" s="4">
        <v>3913.3441626499998</v>
      </c>
      <c r="V1571" s="10" t="s">
        <v>2934</v>
      </c>
      <c r="W1571" s="4">
        <v>3.82536382536383</v>
      </c>
      <c r="X1571" s="4">
        <v>28.18</v>
      </c>
      <c r="Y1571" s="4">
        <v>19.399999999999999</v>
      </c>
      <c r="Z1571" s="4">
        <v>20.008319</v>
      </c>
      <c r="AA1571" s="10">
        <v>10.7683352735</v>
      </c>
      <c r="AB1571" s="10">
        <v>11.266906215300001</v>
      </c>
      <c r="AC1571" s="4" t="s">
        <v>2934</v>
      </c>
      <c r="AD1571" s="4" t="s">
        <v>2934</v>
      </c>
      <c r="AE1571" s="4" t="s">
        <v>2934</v>
      </c>
      <c r="AF1571" s="4" t="s">
        <v>2934</v>
      </c>
      <c r="AG1571" s="4" t="s">
        <v>2934</v>
      </c>
      <c r="AH1571" s="4" t="s">
        <v>2934</v>
      </c>
      <c r="AI1571" s="4">
        <v>0.84862400000000004</v>
      </c>
      <c r="AJ1571" s="4">
        <v>1.1623969999999999</v>
      </c>
    </row>
    <row r="1572" spans="1:36" x14ac:dyDescent="0.3">
      <c r="A1572" s="1" t="s">
        <v>2232</v>
      </c>
      <c r="B1572" s="2">
        <v>106554287</v>
      </c>
      <c r="C1572" s="3" t="s">
        <v>2935</v>
      </c>
      <c r="D1572" s="4">
        <v>3916.8457641599998</v>
      </c>
      <c r="E1572" s="3" t="s">
        <v>2936</v>
      </c>
      <c r="F1572" s="3" t="s">
        <v>3056</v>
      </c>
      <c r="G1572" s="3" t="s">
        <v>3166</v>
      </c>
      <c r="H1572" s="3" t="s">
        <v>3167</v>
      </c>
      <c r="I1572" s="3" t="s">
        <v>3436</v>
      </c>
      <c r="J1572" s="4">
        <v>4.7291489999999996</v>
      </c>
      <c r="K1572" s="4">
        <v>-11.514711</v>
      </c>
      <c r="L1572" s="4">
        <v>-18.501170999999999</v>
      </c>
      <c r="M1572" s="4">
        <v>-2.56</v>
      </c>
      <c r="N1572" s="4" t="s">
        <v>2924</v>
      </c>
      <c r="O1572" s="4" t="s">
        <v>2924</v>
      </c>
      <c r="P1572" s="4">
        <v>2.3710339999999999</v>
      </c>
      <c r="Q1572" s="4">
        <v>21.999257</v>
      </c>
      <c r="R1572" s="4" t="s">
        <v>2924</v>
      </c>
      <c r="S1572" s="3" t="s">
        <v>5971</v>
      </c>
      <c r="T1572" s="4">
        <v>24.36</v>
      </c>
      <c r="U1572" s="4">
        <v>3916.8457641599998</v>
      </c>
      <c r="V1572" s="10">
        <v>4564.8457639999997</v>
      </c>
      <c r="W1572" s="4">
        <v>0</v>
      </c>
      <c r="X1572" s="4">
        <v>32.82</v>
      </c>
      <c r="Y1572" s="4">
        <v>18.75</v>
      </c>
      <c r="Z1572" s="4" t="s">
        <v>2924</v>
      </c>
      <c r="AA1572" s="10">
        <v>73.484162895899999</v>
      </c>
      <c r="AB1572" s="10">
        <v>194.44444444440001</v>
      </c>
      <c r="AC1572" s="4">
        <v>1.182296</v>
      </c>
      <c r="AD1572" s="4">
        <v>0.67751491481119996</v>
      </c>
      <c r="AE1572" s="4">
        <v>1.0035855716287001</v>
      </c>
      <c r="AF1572" s="4">
        <v>21.999257</v>
      </c>
      <c r="AG1572" s="4">
        <v>23.480738528898701</v>
      </c>
      <c r="AH1572" s="4">
        <v>38.6442394730255</v>
      </c>
      <c r="AI1572" s="4">
        <v>2.3710339999999999</v>
      </c>
      <c r="AJ1572" s="4">
        <v>65.308311000000003</v>
      </c>
    </row>
    <row r="1573" spans="1:36" x14ac:dyDescent="0.3">
      <c r="A1573" s="1" t="s">
        <v>654</v>
      </c>
      <c r="B1573" s="2">
        <v>10959317</v>
      </c>
      <c r="C1573" s="3" t="s">
        <v>2919</v>
      </c>
      <c r="D1573" s="4">
        <v>3923.5049872</v>
      </c>
      <c r="E1573" s="3" t="s">
        <v>2945</v>
      </c>
      <c r="F1573" s="3" t="s">
        <v>2946</v>
      </c>
      <c r="G1573" s="3" t="s">
        <v>2984</v>
      </c>
      <c r="H1573" s="3" t="s">
        <v>3061</v>
      </c>
      <c r="I1573" s="3" t="s">
        <v>2949</v>
      </c>
      <c r="J1573" s="4">
        <v>308.43023299999999</v>
      </c>
      <c r="K1573" s="4">
        <v>15.542763000000001</v>
      </c>
      <c r="L1573" s="4">
        <v>-20.66629</v>
      </c>
      <c r="M1573" s="4">
        <v>-0.56617099999999998</v>
      </c>
      <c r="N1573" s="4" t="s">
        <v>2924</v>
      </c>
      <c r="O1573" s="4" t="s">
        <v>2924</v>
      </c>
      <c r="P1573" s="4" t="s">
        <v>2924</v>
      </c>
      <c r="Q1573" s="4">
        <v>26.205252999999999</v>
      </c>
      <c r="R1573" s="4" t="s">
        <v>2924</v>
      </c>
      <c r="S1573" s="3" t="s">
        <v>4397</v>
      </c>
      <c r="T1573" s="4">
        <v>14.05</v>
      </c>
      <c r="U1573" s="4">
        <v>3923.5049872</v>
      </c>
      <c r="V1573" s="10">
        <v>4238.2279870000002</v>
      </c>
      <c r="W1573" s="4">
        <v>0</v>
      </c>
      <c r="X1573" s="4">
        <v>18.628799999999998</v>
      </c>
      <c r="Y1573" s="4">
        <v>2.61</v>
      </c>
      <c r="Z1573" s="4" t="s">
        <v>2924</v>
      </c>
      <c r="AA1573" s="10" t="s">
        <v>2924</v>
      </c>
      <c r="AB1573" s="10" t="s">
        <v>2924</v>
      </c>
      <c r="AC1573" s="4">
        <v>7.5998029999999996</v>
      </c>
      <c r="AD1573" s="4">
        <v>7.7822497259006997</v>
      </c>
      <c r="AE1573" s="4">
        <v>8.2851283338981005</v>
      </c>
      <c r="AF1573" s="4">
        <v>26.205252999999999</v>
      </c>
      <c r="AG1573" s="4">
        <v>19.249037200237801</v>
      </c>
      <c r="AH1573" s="4">
        <v>26.655595694730199</v>
      </c>
      <c r="AI1573" s="4" t="s">
        <v>2924</v>
      </c>
      <c r="AJ1573" s="4" t="s">
        <v>2924</v>
      </c>
    </row>
    <row r="1574" spans="1:36" x14ac:dyDescent="0.3">
      <c r="A1574" s="1" t="s">
        <v>1920</v>
      </c>
      <c r="B1574" s="2">
        <v>4025264</v>
      </c>
      <c r="C1574" s="3" t="s">
        <v>2935</v>
      </c>
      <c r="D1574" s="4">
        <v>3937.46377123</v>
      </c>
      <c r="E1574" s="3" t="s">
        <v>3031</v>
      </c>
      <c r="F1574" s="3" t="s">
        <v>3031</v>
      </c>
      <c r="G1574" s="3" t="s">
        <v>3032</v>
      </c>
      <c r="H1574" s="3" t="s">
        <v>3033</v>
      </c>
      <c r="I1574" s="3" t="s">
        <v>3069</v>
      </c>
      <c r="J1574" s="4">
        <v>-37.405005000000003</v>
      </c>
      <c r="K1574" s="4">
        <v>-31.039411999999999</v>
      </c>
      <c r="L1574" s="4">
        <v>-20.913349</v>
      </c>
      <c r="M1574" s="4">
        <v>0.95665199999999995</v>
      </c>
      <c r="N1574" s="4">
        <v>27.299918999999999</v>
      </c>
      <c r="O1574" s="4">
        <v>8.1393109999999993</v>
      </c>
      <c r="P1574" s="4">
        <v>1.9145080000000001</v>
      </c>
      <c r="Q1574" s="4">
        <v>6.8837960000000002</v>
      </c>
      <c r="R1574" s="4">
        <v>10.546917000000001</v>
      </c>
      <c r="S1574" s="3" t="s">
        <v>5660</v>
      </c>
      <c r="T1574" s="4">
        <v>33.770000000000003</v>
      </c>
      <c r="U1574" s="4">
        <v>3937.46377123</v>
      </c>
      <c r="V1574" s="10">
        <v>6949.3637710000003</v>
      </c>
      <c r="W1574" s="4">
        <v>2.3689665383476499</v>
      </c>
      <c r="X1574" s="4">
        <v>60.6</v>
      </c>
      <c r="Y1574" s="4">
        <v>32.9</v>
      </c>
      <c r="Z1574" s="4">
        <v>27.299918999999999</v>
      </c>
      <c r="AA1574" s="10">
        <v>18.231388004100001</v>
      </c>
      <c r="AB1574" s="10">
        <v>34.305160503800003</v>
      </c>
      <c r="AC1574" s="4">
        <v>1.0718700000000001</v>
      </c>
      <c r="AD1574" s="4">
        <v>1.0513453537263999</v>
      </c>
      <c r="AE1574" s="4">
        <v>1.0801726965062</v>
      </c>
      <c r="AF1574" s="4">
        <v>6.8837960000000002</v>
      </c>
      <c r="AG1574" s="4">
        <v>6.9655279752192998</v>
      </c>
      <c r="AH1574" s="4">
        <v>8.0929411970352998</v>
      </c>
      <c r="AI1574" s="4">
        <v>1.9145080000000001</v>
      </c>
      <c r="AJ1574" s="4" t="s">
        <v>2924</v>
      </c>
    </row>
    <row r="1575" spans="1:36" x14ac:dyDescent="0.3">
      <c r="A1575" s="1" t="s">
        <v>1930</v>
      </c>
      <c r="B1575" s="2">
        <v>4427129</v>
      </c>
      <c r="C1575" s="3" t="s">
        <v>2935</v>
      </c>
      <c r="D1575" s="4">
        <v>3940.9396073600001</v>
      </c>
      <c r="E1575" s="3" t="s">
        <v>3090</v>
      </c>
      <c r="F1575" s="3" t="s">
        <v>3090</v>
      </c>
      <c r="G1575" s="3" t="s">
        <v>3201</v>
      </c>
      <c r="H1575" s="3" t="s">
        <v>3201</v>
      </c>
      <c r="I1575" s="3" t="s">
        <v>3202</v>
      </c>
      <c r="J1575" s="4">
        <v>9.1650969999999994</v>
      </c>
      <c r="K1575" s="4">
        <v>-6.2533690000000002</v>
      </c>
      <c r="L1575" s="4">
        <v>-10.349271999999999</v>
      </c>
      <c r="M1575" s="4">
        <v>1.2223520000000001</v>
      </c>
      <c r="N1575" s="4">
        <v>18.190377000000002</v>
      </c>
      <c r="O1575" s="4" t="s">
        <v>2924</v>
      </c>
      <c r="P1575" s="4">
        <v>1.376417</v>
      </c>
      <c r="Q1575" s="5">
        <v>10.611067</v>
      </c>
      <c r="R1575" s="4" t="s">
        <v>2924</v>
      </c>
      <c r="S1575" s="3" t="s">
        <v>5670</v>
      </c>
      <c r="T1575" s="4">
        <v>69.56</v>
      </c>
      <c r="U1575" s="4">
        <v>3940.9396073600001</v>
      </c>
      <c r="V1575" s="10">
        <v>7287.3946070000002</v>
      </c>
      <c r="W1575" s="4">
        <v>3.7952846463484802</v>
      </c>
      <c r="X1575" s="4">
        <v>78.885000000000005</v>
      </c>
      <c r="Y1575" s="4">
        <v>57.74</v>
      </c>
      <c r="Z1575" s="4">
        <v>18.190377000000002</v>
      </c>
      <c r="AA1575" s="10">
        <v>16.612930190299998</v>
      </c>
      <c r="AB1575" s="10">
        <v>17.870309236499999</v>
      </c>
      <c r="AC1575" s="4">
        <v>3.5396800000000002</v>
      </c>
      <c r="AD1575" s="4">
        <v>2.6079719984035998</v>
      </c>
      <c r="AE1575" s="4">
        <v>3.0054333853903001</v>
      </c>
      <c r="AF1575" s="5">
        <v>10.611067</v>
      </c>
      <c r="AG1575" s="4">
        <v>9.9644904957554008</v>
      </c>
      <c r="AH1575" s="4">
        <v>10.503827660245101</v>
      </c>
      <c r="AI1575" s="4">
        <v>1.376417</v>
      </c>
      <c r="AJ1575" s="4">
        <v>1.6251580000000001</v>
      </c>
    </row>
    <row r="1576" spans="1:36" x14ac:dyDescent="0.3">
      <c r="A1576" s="1" t="s">
        <v>2459</v>
      </c>
      <c r="B1576" s="2">
        <v>4057224</v>
      </c>
      <c r="C1576" s="3" t="s">
        <v>2935</v>
      </c>
      <c r="D1576" s="4">
        <v>3967.0831480799998</v>
      </c>
      <c r="E1576" s="3" t="s">
        <v>3102</v>
      </c>
      <c r="F1576" s="3" t="s">
        <v>3142</v>
      </c>
      <c r="G1576" s="3" t="s">
        <v>3476</v>
      </c>
      <c r="H1576" s="3" t="s">
        <v>3476</v>
      </c>
      <c r="I1576" s="3" t="s">
        <v>3135</v>
      </c>
      <c r="J1576" s="4">
        <v>89.863759999999999</v>
      </c>
      <c r="K1576" s="4">
        <v>44.684384999999999</v>
      </c>
      <c r="L1576" s="4">
        <v>2.1101990000000002</v>
      </c>
      <c r="M1576" s="4">
        <v>2.4404590000000002</v>
      </c>
      <c r="N1576" s="4" t="s">
        <v>2924</v>
      </c>
      <c r="O1576" s="4">
        <v>116.521739</v>
      </c>
      <c r="P1576" s="4">
        <v>0.98398600000000003</v>
      </c>
      <c r="Q1576" s="4">
        <v>6.9112309999999999</v>
      </c>
      <c r="R1576" s="4" t="s">
        <v>2924</v>
      </c>
      <c r="S1576" s="3" t="s">
        <v>6197</v>
      </c>
      <c r="T1576" s="4">
        <v>34.840000000000003</v>
      </c>
      <c r="U1576" s="4">
        <v>3967.0831480799998</v>
      </c>
      <c r="V1576" s="10">
        <v>10543.083148</v>
      </c>
      <c r="W1576" s="4">
        <v>0.45924225028702598</v>
      </c>
      <c r="X1576" s="4">
        <v>35.39</v>
      </c>
      <c r="Y1576" s="4">
        <v>13.69</v>
      </c>
      <c r="Z1576" s="4" t="s">
        <v>2924</v>
      </c>
      <c r="AA1576" s="10" t="s">
        <v>2924</v>
      </c>
      <c r="AB1576" s="10" t="s">
        <v>2924</v>
      </c>
      <c r="AC1576" s="4">
        <v>2.0935429999999999</v>
      </c>
      <c r="AD1576" s="4">
        <v>2.2314248831860999</v>
      </c>
      <c r="AE1576" s="4">
        <v>2.1290998088977</v>
      </c>
      <c r="AF1576" s="4">
        <v>6.9112309999999999</v>
      </c>
      <c r="AG1576" s="4">
        <v>7.9226476358301001</v>
      </c>
      <c r="AH1576" s="4">
        <v>7.9303192480801998</v>
      </c>
      <c r="AI1576" s="4">
        <v>0.98398600000000003</v>
      </c>
      <c r="AJ1576" s="4" t="s">
        <v>2924</v>
      </c>
    </row>
    <row r="1577" spans="1:36" x14ac:dyDescent="0.3">
      <c r="A1577" s="1" t="s">
        <v>1336</v>
      </c>
      <c r="B1577" s="2">
        <v>101236</v>
      </c>
      <c r="C1577" s="3" t="s">
        <v>2919</v>
      </c>
      <c r="D1577" s="4">
        <v>3968.5392780000002</v>
      </c>
      <c r="E1577" s="3" t="s">
        <v>2930</v>
      </c>
      <c r="F1577" s="3" t="s">
        <v>2931</v>
      </c>
      <c r="G1577" s="3" t="s">
        <v>2931</v>
      </c>
      <c r="H1577" s="3" t="s">
        <v>2932</v>
      </c>
      <c r="I1577" s="3" t="s">
        <v>2933</v>
      </c>
      <c r="J1577" s="4">
        <v>17.452135999999999</v>
      </c>
      <c r="K1577" s="4">
        <v>7.2088729999999996</v>
      </c>
      <c r="L1577" s="4">
        <v>-12.494857</v>
      </c>
      <c r="M1577" s="4">
        <v>-0.79303400000000002</v>
      </c>
      <c r="N1577" s="4">
        <v>9.9222395023328094</v>
      </c>
      <c r="O1577" s="4">
        <v>8.4784050000000004</v>
      </c>
      <c r="P1577" s="4">
        <v>1.443308</v>
      </c>
      <c r="Q1577" s="4" t="s">
        <v>2934</v>
      </c>
      <c r="R1577" s="4" t="s">
        <v>2934</v>
      </c>
      <c r="S1577" s="3" t="s">
        <v>5078</v>
      </c>
      <c r="T1577" s="4">
        <v>63.8</v>
      </c>
      <c r="U1577" s="4">
        <v>3968.5392780000002</v>
      </c>
      <c r="V1577" s="10" t="s">
        <v>2934</v>
      </c>
      <c r="W1577" s="4">
        <v>2.0689655172413799</v>
      </c>
      <c r="X1577" s="4">
        <v>76.91</v>
      </c>
      <c r="Y1577" s="4">
        <v>48.844999999999999</v>
      </c>
      <c r="Z1577" s="4">
        <v>9.9222400000000004</v>
      </c>
      <c r="AA1577" s="10">
        <v>15.859872611464969</v>
      </c>
      <c r="AB1577" s="10">
        <v>15.257861635220126</v>
      </c>
      <c r="AC1577" s="4" t="s">
        <v>2934</v>
      </c>
      <c r="AD1577" s="4" t="s">
        <v>2934</v>
      </c>
      <c r="AE1577" s="4" t="s">
        <v>2934</v>
      </c>
      <c r="AF1577" s="4" t="s">
        <v>2934</v>
      </c>
      <c r="AG1577" s="4" t="s">
        <v>2934</v>
      </c>
      <c r="AH1577" s="4" t="s">
        <v>2934</v>
      </c>
      <c r="AI1577" s="4">
        <v>1.443308</v>
      </c>
      <c r="AJ1577" s="4">
        <v>1.608633</v>
      </c>
    </row>
    <row r="1578" spans="1:36" x14ac:dyDescent="0.3">
      <c r="A1578" s="1" t="s">
        <v>2739</v>
      </c>
      <c r="B1578" s="2">
        <v>7580829</v>
      </c>
      <c r="C1578" s="3" t="s">
        <v>2956</v>
      </c>
      <c r="D1578" s="4">
        <v>3971.7801837000002</v>
      </c>
      <c r="E1578" s="3" t="s">
        <v>2936</v>
      </c>
      <c r="F1578" s="3" t="s">
        <v>2966</v>
      </c>
      <c r="G1578" s="3" t="s">
        <v>3082</v>
      </c>
      <c r="H1578" s="3" t="s">
        <v>3275</v>
      </c>
      <c r="I1578" s="3" t="s">
        <v>3660</v>
      </c>
      <c r="J1578" s="4">
        <v>4.6461139999999999</v>
      </c>
      <c r="K1578" s="4">
        <v>-13.340525</v>
      </c>
      <c r="L1578" s="4">
        <v>2.248621</v>
      </c>
      <c r="M1578" s="4">
        <v>1.8596790000000001</v>
      </c>
      <c r="N1578" s="4">
        <v>39.834710999999999</v>
      </c>
      <c r="O1578" s="4">
        <v>26.659292000000001</v>
      </c>
      <c r="P1578" s="5">
        <v>8.1639569999999999</v>
      </c>
      <c r="Q1578" s="4">
        <v>13.584876</v>
      </c>
      <c r="R1578" s="4">
        <v>24.347263999999999</v>
      </c>
      <c r="S1578" s="3" t="s">
        <v>6477</v>
      </c>
      <c r="T1578" s="4">
        <v>24.1</v>
      </c>
      <c r="U1578" s="4">
        <v>3971.7801837000002</v>
      </c>
      <c r="V1578" s="10">
        <v>4833.227183</v>
      </c>
      <c r="W1578" s="4">
        <v>0</v>
      </c>
      <c r="X1578" s="4">
        <v>31.03</v>
      </c>
      <c r="Y1578" s="4">
        <v>20.260000000000002</v>
      </c>
      <c r="Z1578" s="4">
        <v>39.834710999999999</v>
      </c>
      <c r="AA1578" s="10">
        <v>27.154929577400001</v>
      </c>
      <c r="AB1578" s="10">
        <v>30.477009459200001</v>
      </c>
      <c r="AC1578" s="4">
        <v>5.5636190000000001</v>
      </c>
      <c r="AD1578" s="4">
        <v>5.2726268109144003</v>
      </c>
      <c r="AE1578" s="4">
        <v>5.5022030807883997</v>
      </c>
      <c r="AF1578" s="4">
        <v>13.584876</v>
      </c>
      <c r="AG1578" s="4">
        <v>11.6167205205623</v>
      </c>
      <c r="AH1578" s="4">
        <v>12.022429827059799</v>
      </c>
      <c r="AI1578" s="5">
        <v>8.1639569999999999</v>
      </c>
      <c r="AJ1578" s="4" t="s">
        <v>2924</v>
      </c>
    </row>
    <row r="1579" spans="1:36" x14ac:dyDescent="0.3">
      <c r="A1579" s="1" t="s">
        <v>294</v>
      </c>
      <c r="B1579" s="2">
        <v>100534</v>
      </c>
      <c r="C1579" s="3" t="s">
        <v>2919</v>
      </c>
      <c r="D1579" s="4">
        <v>3971.8265784700002</v>
      </c>
      <c r="E1579" s="3" t="s">
        <v>2930</v>
      </c>
      <c r="F1579" s="3" t="s">
        <v>2931</v>
      </c>
      <c r="G1579" s="3" t="s">
        <v>2931</v>
      </c>
      <c r="H1579" s="3" t="s">
        <v>2932</v>
      </c>
      <c r="I1579" s="3" t="s">
        <v>2933</v>
      </c>
      <c r="J1579" s="4">
        <v>23.178875999999999</v>
      </c>
      <c r="K1579" s="4">
        <v>14.683375</v>
      </c>
      <c r="L1579" s="4">
        <v>-5.8652639999999998</v>
      </c>
      <c r="M1579" s="4">
        <v>0.88354100000000002</v>
      </c>
      <c r="N1579" s="4">
        <v>19.274919614147901</v>
      </c>
      <c r="O1579" s="4">
        <v>15.183636999999999</v>
      </c>
      <c r="P1579" s="4">
        <v>2.506062</v>
      </c>
      <c r="Q1579" s="4" t="s">
        <v>2934</v>
      </c>
      <c r="R1579" s="4" t="s">
        <v>2934</v>
      </c>
      <c r="S1579" s="3" t="s">
        <v>4039</v>
      </c>
      <c r="T1579" s="4">
        <v>119.89</v>
      </c>
      <c r="U1579" s="4">
        <v>3971.8265784700002</v>
      </c>
      <c r="V1579" s="10" t="s">
        <v>2934</v>
      </c>
      <c r="W1579" s="4">
        <v>1.5347401784969601</v>
      </c>
      <c r="X1579" s="4">
        <v>132.29</v>
      </c>
      <c r="Y1579" s="4">
        <v>81.209999999999994</v>
      </c>
      <c r="Z1579" s="4">
        <v>19.274920000000002</v>
      </c>
      <c r="AA1579" s="10">
        <v>19.111153619300001</v>
      </c>
      <c r="AB1579" s="10">
        <v>18.752355970899998</v>
      </c>
      <c r="AC1579" s="4" t="s">
        <v>2934</v>
      </c>
      <c r="AD1579" s="4" t="s">
        <v>2934</v>
      </c>
      <c r="AE1579" s="4" t="s">
        <v>2934</v>
      </c>
      <c r="AF1579" s="4" t="s">
        <v>2934</v>
      </c>
      <c r="AG1579" s="4" t="s">
        <v>2934</v>
      </c>
      <c r="AH1579" s="4" t="s">
        <v>2934</v>
      </c>
      <c r="AI1579" s="4">
        <v>2.506062</v>
      </c>
      <c r="AJ1579" s="4">
        <v>2.860449</v>
      </c>
    </row>
    <row r="1580" spans="1:36" x14ac:dyDescent="0.3">
      <c r="A1580" s="1" t="s">
        <v>2358</v>
      </c>
      <c r="B1580" s="2">
        <v>4831679</v>
      </c>
      <c r="C1580" s="3" t="s">
        <v>2935</v>
      </c>
      <c r="D1580" s="4">
        <v>3972.6830122000001</v>
      </c>
      <c r="E1580" s="3" t="s">
        <v>2936</v>
      </c>
      <c r="F1580" s="3" t="s">
        <v>2937</v>
      </c>
      <c r="G1580" s="3" t="s">
        <v>2951</v>
      </c>
      <c r="H1580" s="3" t="s">
        <v>2951</v>
      </c>
      <c r="I1580" s="3" t="s">
        <v>3405</v>
      </c>
      <c r="J1580" s="4">
        <v>6.922593</v>
      </c>
      <c r="K1580" s="4">
        <v>2.627605</v>
      </c>
      <c r="L1580" s="4">
        <v>4.4574239999999996</v>
      </c>
      <c r="M1580" s="4">
        <v>2.1647630000000002</v>
      </c>
      <c r="N1580" s="4" t="s">
        <v>2924</v>
      </c>
      <c r="O1580" s="4" t="s">
        <v>2924</v>
      </c>
      <c r="P1580" s="4" t="s">
        <v>2924</v>
      </c>
      <c r="Q1580" s="4" t="s">
        <v>2924</v>
      </c>
      <c r="R1580" s="4" t="s">
        <v>2924</v>
      </c>
      <c r="S1580" s="3" t="s">
        <v>6097</v>
      </c>
      <c r="T1580" s="4">
        <v>33.979999999999997</v>
      </c>
      <c r="U1580" s="4">
        <v>3972.6830122000001</v>
      </c>
      <c r="V1580" s="10">
        <v>8901.3830120000002</v>
      </c>
      <c r="W1580" s="4">
        <v>0</v>
      </c>
      <c r="X1580" s="4">
        <v>37.08</v>
      </c>
      <c r="Y1580" s="4">
        <v>25.159800000000001</v>
      </c>
      <c r="Z1580" s="4" t="s">
        <v>2924</v>
      </c>
      <c r="AA1580" s="10" t="s">
        <v>2924</v>
      </c>
      <c r="AB1580" s="10" t="s">
        <v>2924</v>
      </c>
      <c r="AC1580" s="4">
        <v>1.3740520000000001</v>
      </c>
      <c r="AD1580" s="4">
        <v>1.1735351371835001</v>
      </c>
      <c r="AE1580" s="4">
        <v>1.3547758428806</v>
      </c>
      <c r="AF1580" s="4" t="s">
        <v>2924</v>
      </c>
      <c r="AG1580" s="4">
        <v>131.5680775569387</v>
      </c>
      <c r="AH1580" s="4" t="s">
        <v>2924</v>
      </c>
      <c r="AI1580" s="4" t="s">
        <v>2924</v>
      </c>
      <c r="AJ1580" s="4" t="s">
        <v>2924</v>
      </c>
    </row>
    <row r="1581" spans="1:36" x14ac:dyDescent="0.3">
      <c r="A1581" s="1" t="s">
        <v>1803</v>
      </c>
      <c r="B1581" s="2">
        <v>5254433</v>
      </c>
      <c r="C1581" s="3" t="s">
        <v>2919</v>
      </c>
      <c r="D1581" s="4">
        <v>3986.78507876</v>
      </c>
      <c r="E1581" s="3" t="s">
        <v>2945</v>
      </c>
      <c r="F1581" s="3" t="s">
        <v>2946</v>
      </c>
      <c r="G1581" s="3" t="s">
        <v>2947</v>
      </c>
      <c r="H1581" s="3" t="s">
        <v>2989</v>
      </c>
      <c r="I1581" s="3" t="s">
        <v>2949</v>
      </c>
      <c r="J1581" s="4">
        <v>2.3788279999999999</v>
      </c>
      <c r="K1581" s="4">
        <v>10.035155</v>
      </c>
      <c r="L1581" s="4">
        <v>-17.788920999999998</v>
      </c>
      <c r="M1581" s="4">
        <v>-2.2430439999999998</v>
      </c>
      <c r="N1581" s="4" t="s">
        <v>2924</v>
      </c>
      <c r="O1581" s="4">
        <v>55.532257999999999</v>
      </c>
      <c r="P1581" s="4">
        <v>3.658874</v>
      </c>
      <c r="Q1581" s="4">
        <v>107.356168</v>
      </c>
      <c r="R1581" s="4">
        <v>35.099200000000003</v>
      </c>
      <c r="S1581" s="3" t="s">
        <v>5544</v>
      </c>
      <c r="T1581" s="4">
        <v>34.43</v>
      </c>
      <c r="U1581" s="4">
        <v>3986.78507876</v>
      </c>
      <c r="V1581" s="10">
        <v>3970.031078</v>
      </c>
      <c r="W1581" s="4">
        <v>0</v>
      </c>
      <c r="X1581" s="4">
        <v>43.2</v>
      </c>
      <c r="Y1581" s="4">
        <v>28.09</v>
      </c>
      <c r="Z1581" s="4" t="s">
        <v>2924</v>
      </c>
      <c r="AA1581" s="10">
        <v>41.017393376199998</v>
      </c>
      <c r="AB1581" s="10">
        <v>47.611145682</v>
      </c>
      <c r="AC1581" s="4">
        <v>7.5911720000000003</v>
      </c>
      <c r="AD1581" s="4">
        <v>6.6293241231535003</v>
      </c>
      <c r="AE1581" s="4">
        <v>7.3492202695684004</v>
      </c>
      <c r="AF1581" s="4">
        <v>107.356168</v>
      </c>
      <c r="AG1581" s="4">
        <v>32.736044642709899</v>
      </c>
      <c r="AH1581" s="4">
        <v>38.653948396895998</v>
      </c>
      <c r="AI1581" s="4">
        <v>3.658874</v>
      </c>
      <c r="AJ1581" s="4">
        <v>77.545045000000002</v>
      </c>
    </row>
    <row r="1582" spans="1:36" x14ac:dyDescent="0.3">
      <c r="A1582" s="1" t="s">
        <v>1852</v>
      </c>
      <c r="B1582" s="2">
        <v>4053619</v>
      </c>
      <c r="C1582" s="3" t="s">
        <v>2935</v>
      </c>
      <c r="D1582" s="4">
        <v>3992.3969205600001</v>
      </c>
      <c r="E1582" s="3" t="s">
        <v>2925</v>
      </c>
      <c r="F1582" s="3" t="s">
        <v>2926</v>
      </c>
      <c r="G1582" s="3" t="s">
        <v>3081</v>
      </c>
      <c r="H1582" s="3" t="s">
        <v>3081</v>
      </c>
      <c r="I1582" s="3" t="s">
        <v>3396</v>
      </c>
      <c r="J1582" s="4">
        <v>31.219512000000002</v>
      </c>
      <c r="K1582" s="4">
        <v>9.0540540000000007</v>
      </c>
      <c r="L1582" s="4">
        <v>7.0291779999999999</v>
      </c>
      <c r="M1582" s="4">
        <v>-1.3045249999999999</v>
      </c>
      <c r="N1582" s="4">
        <v>15.569132</v>
      </c>
      <c r="O1582" s="4">
        <v>10.707651</v>
      </c>
      <c r="P1582" s="4">
        <v>4.0451129999999997</v>
      </c>
      <c r="Q1582" s="4">
        <v>5.2290979999999996</v>
      </c>
      <c r="R1582" s="4">
        <v>16.746406</v>
      </c>
      <c r="S1582" s="3" t="s">
        <v>5592</v>
      </c>
      <c r="T1582" s="4">
        <v>24.21</v>
      </c>
      <c r="U1582" s="4">
        <v>3992.3969205600001</v>
      </c>
      <c r="V1582" s="10">
        <v>7906.3969200000001</v>
      </c>
      <c r="W1582" s="4">
        <v>3.1391986782321402</v>
      </c>
      <c r="X1582" s="4">
        <v>24.99</v>
      </c>
      <c r="Y1582" s="4">
        <v>16.63</v>
      </c>
      <c r="Z1582" s="4">
        <v>15.569132</v>
      </c>
      <c r="AA1582" s="10">
        <v>12.3937749564</v>
      </c>
      <c r="AB1582" s="10">
        <v>12.392442708600001</v>
      </c>
      <c r="AC1582" s="4">
        <v>0.52318699999999996</v>
      </c>
      <c r="AD1582" s="4">
        <v>0.52240486474720005</v>
      </c>
      <c r="AE1582" s="4">
        <v>0.53188185286260004</v>
      </c>
      <c r="AF1582" s="4">
        <v>5.2290979999999996</v>
      </c>
      <c r="AG1582" s="4">
        <v>6.8501069961415002</v>
      </c>
      <c r="AH1582" s="4">
        <v>6.9944856742945003</v>
      </c>
      <c r="AI1582" s="4">
        <v>4.0451129999999997</v>
      </c>
      <c r="AJ1582" s="4">
        <v>5.410056</v>
      </c>
    </row>
    <row r="1583" spans="1:36" x14ac:dyDescent="0.3">
      <c r="A1583" s="1" t="s">
        <v>2493</v>
      </c>
      <c r="B1583" s="2">
        <v>4513682</v>
      </c>
      <c r="C1583" s="3" t="s">
        <v>2935</v>
      </c>
      <c r="D1583" s="4">
        <v>4002.0322888000001</v>
      </c>
      <c r="E1583" s="3" t="s">
        <v>2936</v>
      </c>
      <c r="F1583" s="3" t="s">
        <v>2966</v>
      </c>
      <c r="G1583" s="3" t="s">
        <v>2967</v>
      </c>
      <c r="H1583" s="3" t="s">
        <v>3361</v>
      </c>
      <c r="I1583" s="3" t="s">
        <v>3680</v>
      </c>
      <c r="J1583" s="4">
        <v>4.2637859999999996</v>
      </c>
      <c r="K1583" s="4">
        <v>-19.807607999999998</v>
      </c>
      <c r="L1583" s="4">
        <v>-4.6876620000000004</v>
      </c>
      <c r="M1583" s="4">
        <v>1.494189</v>
      </c>
      <c r="N1583" s="4">
        <v>35.040121999999997</v>
      </c>
      <c r="O1583" s="4">
        <v>17.331316999999999</v>
      </c>
      <c r="P1583" s="4">
        <v>14.461441000000001</v>
      </c>
      <c r="Q1583" s="4">
        <v>7.0794249999999996</v>
      </c>
      <c r="R1583" s="4">
        <v>16.133303999999999</v>
      </c>
      <c r="S1583" s="3" t="s">
        <v>6231</v>
      </c>
      <c r="T1583" s="4">
        <v>91.7</v>
      </c>
      <c r="U1583" s="4">
        <v>4002.0322888000001</v>
      </c>
      <c r="V1583" s="10">
        <v>7035.5322880000003</v>
      </c>
      <c r="W1583" s="4">
        <v>1.05779716466739</v>
      </c>
      <c r="X1583" s="4">
        <v>115.91</v>
      </c>
      <c r="Y1583" s="4">
        <v>79.03</v>
      </c>
      <c r="Z1583" s="4">
        <v>34.708553999999999</v>
      </c>
      <c r="AA1583" s="10">
        <v>12.683264177</v>
      </c>
      <c r="AB1583" s="10">
        <v>14</v>
      </c>
      <c r="AC1583" s="4">
        <v>1.408995</v>
      </c>
      <c r="AD1583" s="4">
        <v>1.3653919052689001</v>
      </c>
      <c r="AE1583" s="4">
        <v>1.4055436813691999</v>
      </c>
      <c r="AF1583" s="4">
        <v>7.0794249999999996</v>
      </c>
      <c r="AG1583" s="4">
        <v>7.4710972581502002</v>
      </c>
      <c r="AH1583" s="4">
        <v>7.7978356818745</v>
      </c>
      <c r="AI1583" s="4">
        <v>14.461441000000001</v>
      </c>
      <c r="AJ1583" s="4" t="s">
        <v>2924</v>
      </c>
    </row>
    <row r="1584" spans="1:36" x14ac:dyDescent="0.3">
      <c r="A1584" s="1" t="s">
        <v>1380</v>
      </c>
      <c r="B1584" s="2">
        <v>5736326</v>
      </c>
      <c r="C1584" s="3" t="s">
        <v>2940</v>
      </c>
      <c r="D1584" s="4">
        <v>4006.3274999999999</v>
      </c>
      <c r="E1584" s="3" t="s">
        <v>2930</v>
      </c>
      <c r="F1584" s="3" t="s">
        <v>2953</v>
      </c>
      <c r="G1584" s="3" t="s">
        <v>2954</v>
      </c>
      <c r="H1584" s="3" t="s">
        <v>2955</v>
      </c>
      <c r="I1584" s="3"/>
      <c r="J1584" s="4">
        <v>-3.6842109999999999</v>
      </c>
      <c r="K1584" s="4">
        <v>-4.8291230000000001</v>
      </c>
      <c r="L1584" s="4">
        <v>-4.1167670000000003</v>
      </c>
      <c r="M1584" s="4">
        <v>-3.466466</v>
      </c>
      <c r="N1584" s="4" t="s">
        <v>2934</v>
      </c>
      <c r="O1584" s="4" t="s">
        <v>2934</v>
      </c>
      <c r="P1584" s="4" t="s">
        <v>2934</v>
      </c>
      <c r="Q1584" s="4" t="s">
        <v>2934</v>
      </c>
      <c r="R1584" s="4" t="s">
        <v>2934</v>
      </c>
      <c r="S1584" s="3" t="s">
        <v>5122</v>
      </c>
      <c r="T1584" s="4">
        <v>12.81</v>
      </c>
      <c r="U1584" s="4">
        <v>4006.3274999999999</v>
      </c>
      <c r="V1584" s="10" t="s">
        <v>2934</v>
      </c>
      <c r="W1584" s="4">
        <v>4.4864168618267</v>
      </c>
      <c r="X1584" s="4">
        <v>14.55</v>
      </c>
      <c r="Y1584" s="5">
        <v>12.595000000000001</v>
      </c>
      <c r="Z1584" s="4" t="s">
        <v>2934</v>
      </c>
      <c r="AA1584" s="10" t="s">
        <v>2934</v>
      </c>
      <c r="AB1584" s="10" t="s">
        <v>2934</v>
      </c>
      <c r="AC1584" s="4" t="s">
        <v>2934</v>
      </c>
      <c r="AD1584" s="4" t="s">
        <v>2934</v>
      </c>
      <c r="AE1584" s="4" t="s">
        <v>2934</v>
      </c>
      <c r="AF1584" s="4" t="s">
        <v>2934</v>
      </c>
      <c r="AG1584" s="4" t="s">
        <v>2934</v>
      </c>
      <c r="AH1584" s="4" t="s">
        <v>2934</v>
      </c>
      <c r="AI1584" s="4" t="s">
        <v>2934</v>
      </c>
      <c r="AJ1584" s="4" t="s">
        <v>2934</v>
      </c>
    </row>
    <row r="1585" spans="1:36" x14ac:dyDescent="0.3">
      <c r="A1585" s="1" t="s">
        <v>1540</v>
      </c>
      <c r="B1585" s="2">
        <v>4225417</v>
      </c>
      <c r="C1585" s="3" t="s">
        <v>2919</v>
      </c>
      <c r="D1585" s="4">
        <v>4006.4794567200001</v>
      </c>
      <c r="E1585" s="3" t="s">
        <v>2936</v>
      </c>
      <c r="F1585" s="3" t="s">
        <v>2937</v>
      </c>
      <c r="G1585" s="3" t="s">
        <v>2951</v>
      </c>
      <c r="H1585" s="3" t="s">
        <v>2951</v>
      </c>
      <c r="I1585" s="3" t="s">
        <v>3405</v>
      </c>
      <c r="J1585" s="4">
        <v>30.704781000000001</v>
      </c>
      <c r="K1585" s="4">
        <v>13.868613</v>
      </c>
      <c r="L1585" s="4">
        <v>-1.595547</v>
      </c>
      <c r="M1585" s="4">
        <v>2.5125630000000001</v>
      </c>
      <c r="N1585" s="4">
        <v>267.87878799999999</v>
      </c>
      <c r="O1585" s="4" t="s">
        <v>2924</v>
      </c>
      <c r="P1585" s="4">
        <v>2.982456</v>
      </c>
      <c r="Q1585" s="4">
        <v>43.097734000000003</v>
      </c>
      <c r="R1585" s="4">
        <v>67.932631000000001</v>
      </c>
      <c r="S1585" s="3" t="s">
        <v>5281</v>
      </c>
      <c r="T1585" s="4">
        <v>26.52</v>
      </c>
      <c r="U1585" s="4">
        <v>4006.4794567200001</v>
      </c>
      <c r="V1585" s="10">
        <v>4003.7794560000002</v>
      </c>
      <c r="W1585" s="4">
        <v>0</v>
      </c>
      <c r="X1585" s="4">
        <v>28.71</v>
      </c>
      <c r="Y1585" s="4">
        <v>16.71</v>
      </c>
      <c r="Z1585" s="4">
        <v>262.57425699999999</v>
      </c>
      <c r="AA1585" s="10">
        <v>50.746268656700003</v>
      </c>
      <c r="AB1585" s="10">
        <v>56.807471510500001</v>
      </c>
      <c r="AC1585" s="4">
        <v>3.5525989999999998</v>
      </c>
      <c r="AD1585" s="4">
        <v>3.2771677817345002</v>
      </c>
      <c r="AE1585" s="4">
        <v>3.5094128540202001</v>
      </c>
      <c r="AF1585" s="4">
        <v>43.097734000000003</v>
      </c>
      <c r="AG1585" s="4">
        <v>34.101651823738202</v>
      </c>
      <c r="AH1585" s="4">
        <v>38.106764742105597</v>
      </c>
      <c r="AI1585" s="4">
        <v>2.982456</v>
      </c>
      <c r="AJ1585" s="4">
        <v>5.5772870000000001</v>
      </c>
    </row>
    <row r="1586" spans="1:36" x14ac:dyDescent="0.3">
      <c r="A1586" s="1" t="s">
        <v>2636</v>
      </c>
      <c r="B1586" s="2">
        <v>4812764</v>
      </c>
      <c r="C1586" s="3" t="s">
        <v>2919</v>
      </c>
      <c r="D1586" s="4">
        <v>4006.5954799000001</v>
      </c>
      <c r="E1586" s="3" t="s">
        <v>2920</v>
      </c>
      <c r="F1586" s="3" t="s">
        <v>2921</v>
      </c>
      <c r="G1586" s="3" t="s">
        <v>2941</v>
      </c>
      <c r="H1586" s="3" t="s">
        <v>2941</v>
      </c>
      <c r="I1586" s="3" t="s">
        <v>2942</v>
      </c>
      <c r="J1586" s="4">
        <v>-9.2011710000000004</v>
      </c>
      <c r="K1586" s="4">
        <v>-20.227816000000001</v>
      </c>
      <c r="L1586" s="4">
        <v>-9.7859960000000008</v>
      </c>
      <c r="M1586" s="4">
        <v>-1.8091360000000001</v>
      </c>
      <c r="N1586" s="4" t="s">
        <v>2924</v>
      </c>
      <c r="O1586" s="4" t="s">
        <v>2924</v>
      </c>
      <c r="P1586" s="4">
        <v>11.547872</v>
      </c>
      <c r="Q1586" s="4" t="s">
        <v>2924</v>
      </c>
      <c r="R1586" s="4" t="s">
        <v>2924</v>
      </c>
      <c r="S1586" s="3" t="s">
        <v>6374</v>
      </c>
      <c r="T1586" s="4">
        <v>43.42</v>
      </c>
      <c r="U1586" s="4">
        <v>4006.5954799000001</v>
      </c>
      <c r="V1586" s="10">
        <v>4115.4994790000001</v>
      </c>
      <c r="W1586" s="4">
        <v>0</v>
      </c>
      <c r="X1586" s="4">
        <v>60.37</v>
      </c>
      <c r="Y1586" s="4">
        <v>37.020000000000003</v>
      </c>
      <c r="Z1586" s="4" t="s">
        <v>2924</v>
      </c>
      <c r="AA1586" s="10" t="s">
        <v>2924</v>
      </c>
      <c r="AB1586" s="10" t="s">
        <v>2924</v>
      </c>
      <c r="AC1586" s="4">
        <v>7.8728619999999996</v>
      </c>
      <c r="AD1586" s="4">
        <v>6.7467967736028998</v>
      </c>
      <c r="AE1586" s="4">
        <v>7.6281181180923001</v>
      </c>
      <c r="AF1586" s="4" t="s">
        <v>2924</v>
      </c>
      <c r="AG1586" s="4" t="s">
        <v>2924</v>
      </c>
      <c r="AH1586" s="4" t="s">
        <v>2924</v>
      </c>
      <c r="AI1586" s="4">
        <v>11.547872</v>
      </c>
      <c r="AJ1586" s="4">
        <v>29.121395</v>
      </c>
    </row>
    <row r="1587" spans="1:36" x14ac:dyDescent="0.3">
      <c r="A1587" s="1" t="s">
        <v>1787</v>
      </c>
      <c r="B1587" s="2">
        <v>4910100</v>
      </c>
      <c r="C1587" s="3" t="s">
        <v>2919</v>
      </c>
      <c r="D1587" s="4">
        <v>4017.9406063199999</v>
      </c>
      <c r="E1587" s="3" t="s">
        <v>3006</v>
      </c>
      <c r="F1587" s="3" t="s">
        <v>3007</v>
      </c>
      <c r="G1587" s="3" t="s">
        <v>3283</v>
      </c>
      <c r="H1587" s="3" t="s">
        <v>3321</v>
      </c>
      <c r="I1587" s="3" t="s">
        <v>3350</v>
      </c>
      <c r="J1587" s="4">
        <v>-13.676589</v>
      </c>
      <c r="K1587" s="4">
        <v>-7.85745</v>
      </c>
      <c r="L1587" s="4">
        <v>-13.467741999999999</v>
      </c>
      <c r="M1587" s="4">
        <v>-5.4000440000000003</v>
      </c>
      <c r="N1587" s="4">
        <v>21.676767999999999</v>
      </c>
      <c r="O1587" s="4">
        <v>23.924192000000001</v>
      </c>
      <c r="P1587" s="4">
        <v>11.005127999999999</v>
      </c>
      <c r="Q1587" s="4">
        <v>14.866493</v>
      </c>
      <c r="R1587" s="4">
        <v>33.147652000000001</v>
      </c>
      <c r="S1587" s="3" t="s">
        <v>5528</v>
      </c>
      <c r="T1587" s="4">
        <v>42.92</v>
      </c>
      <c r="U1587" s="4">
        <v>4017.9406063199999</v>
      </c>
      <c r="V1587" s="10">
        <v>3950.636606</v>
      </c>
      <c r="W1587" s="4">
        <v>0</v>
      </c>
      <c r="X1587" s="4">
        <v>53.58</v>
      </c>
      <c r="Y1587" s="4">
        <v>42.81</v>
      </c>
      <c r="Z1587" s="4">
        <v>21.676767999999999</v>
      </c>
      <c r="AA1587" s="10">
        <v>20.891744548199998</v>
      </c>
      <c r="AB1587" s="10">
        <v>21.217589045099999</v>
      </c>
      <c r="AC1587" s="4">
        <v>3.3252980000000001</v>
      </c>
      <c r="AD1587" s="4">
        <v>3.2188754800648001</v>
      </c>
      <c r="AE1587" s="4">
        <v>3.2713672857028002</v>
      </c>
      <c r="AF1587" s="4">
        <v>14.866493</v>
      </c>
      <c r="AG1587" s="4">
        <v>15.048427582255901</v>
      </c>
      <c r="AH1587" s="4">
        <v>15.3432070159121</v>
      </c>
      <c r="AI1587" s="4">
        <v>11.005127999999999</v>
      </c>
      <c r="AJ1587" s="4">
        <v>11.469802</v>
      </c>
    </row>
    <row r="1588" spans="1:36" x14ac:dyDescent="0.3">
      <c r="A1588" s="1" t="s">
        <v>2242</v>
      </c>
      <c r="B1588" s="2">
        <v>4259507</v>
      </c>
      <c r="C1588" s="3" t="s">
        <v>2919</v>
      </c>
      <c r="D1588" s="4">
        <v>4026.7074210999999</v>
      </c>
      <c r="E1588" s="3" t="s">
        <v>2976</v>
      </c>
      <c r="F1588" s="3" t="s">
        <v>2977</v>
      </c>
      <c r="G1588" s="3" t="s">
        <v>3078</v>
      </c>
      <c r="H1588" s="3" t="s">
        <v>3078</v>
      </c>
      <c r="I1588" s="3" t="s">
        <v>2979</v>
      </c>
      <c r="J1588" s="4">
        <v>19.271197999999998</v>
      </c>
      <c r="K1588" s="4">
        <v>-7.7006509999999997</v>
      </c>
      <c r="L1588" s="4">
        <v>-9.9947119999999998</v>
      </c>
      <c r="M1588" s="4">
        <v>0.35377399999999998</v>
      </c>
      <c r="N1588" s="4">
        <v>41.512195121951201</v>
      </c>
      <c r="O1588" s="4">
        <v>12.777778</v>
      </c>
      <c r="P1588" s="4">
        <v>1.466988</v>
      </c>
      <c r="Q1588" s="4">
        <v>15.768058999999999</v>
      </c>
      <c r="R1588" s="4">
        <v>21.007280999999999</v>
      </c>
      <c r="S1588" s="3" t="s">
        <v>5981</v>
      </c>
      <c r="T1588" s="4">
        <v>17.02</v>
      </c>
      <c r="U1588" s="4">
        <v>4026.7074210999999</v>
      </c>
      <c r="V1588" s="10">
        <v>6432.2904209999997</v>
      </c>
      <c r="W1588" s="4">
        <v>7.0505287896592197</v>
      </c>
      <c r="X1588" s="4">
        <v>20.03</v>
      </c>
      <c r="Y1588" s="4">
        <v>12.83</v>
      </c>
      <c r="Z1588" s="4">
        <v>41.715685999999998</v>
      </c>
      <c r="AA1588" s="10">
        <v>25.532553255300002</v>
      </c>
      <c r="AB1588" s="10">
        <v>32.969800282800001</v>
      </c>
      <c r="AC1588" s="4">
        <v>9.4270320000000005</v>
      </c>
      <c r="AD1588" s="4">
        <v>8.9135351587887008</v>
      </c>
      <c r="AE1588" s="4">
        <v>9.3765200657872008</v>
      </c>
      <c r="AF1588" s="4">
        <v>15.768058999999999</v>
      </c>
      <c r="AG1588" s="4">
        <v>14.1864016533293</v>
      </c>
      <c r="AH1588" s="4">
        <v>14.8876557465597</v>
      </c>
      <c r="AI1588" s="4">
        <v>1.466988</v>
      </c>
      <c r="AJ1588" s="4">
        <v>1.482578</v>
      </c>
    </row>
    <row r="1589" spans="1:36" x14ac:dyDescent="0.3">
      <c r="A1589" s="1" t="s">
        <v>1145</v>
      </c>
      <c r="B1589" s="2">
        <v>4246291</v>
      </c>
      <c r="C1589" s="3" t="s">
        <v>2919</v>
      </c>
      <c r="D1589" s="4">
        <v>4030.2262019999998</v>
      </c>
      <c r="E1589" s="3" t="s">
        <v>2930</v>
      </c>
      <c r="F1589" s="3" t="s">
        <v>2953</v>
      </c>
      <c r="G1589" s="3" t="s">
        <v>2954</v>
      </c>
      <c r="H1589" s="3" t="s">
        <v>2955</v>
      </c>
      <c r="I1589" s="3" t="s">
        <v>2971</v>
      </c>
      <c r="J1589" s="4">
        <v>0.99337799999999998</v>
      </c>
      <c r="K1589" s="4">
        <v>1.9385030000000001</v>
      </c>
      <c r="L1589" s="4">
        <v>-1.5493870000000001</v>
      </c>
      <c r="M1589" s="4">
        <v>1.127321</v>
      </c>
      <c r="N1589" s="5">
        <v>11.213234999999999</v>
      </c>
      <c r="O1589" s="4">
        <v>8.9233469999999997</v>
      </c>
      <c r="P1589" s="5">
        <v>1.003884</v>
      </c>
      <c r="Q1589" s="4" t="s">
        <v>2934</v>
      </c>
      <c r="R1589" s="4">
        <v>41.794724000000002</v>
      </c>
      <c r="S1589" s="3" t="s">
        <v>4887</v>
      </c>
      <c r="T1589" s="4">
        <v>15.25</v>
      </c>
      <c r="U1589" s="4">
        <v>4030.2262019999998</v>
      </c>
      <c r="V1589" s="10">
        <v>8498.4922019999995</v>
      </c>
      <c r="W1589" s="4">
        <v>10.2295081967213</v>
      </c>
      <c r="X1589" s="4">
        <v>17.72</v>
      </c>
      <c r="Y1589" s="4">
        <v>14.05</v>
      </c>
      <c r="Z1589" s="5">
        <v>11.213234999999999</v>
      </c>
      <c r="AA1589" s="10">
        <v>9.1099163679000004</v>
      </c>
      <c r="AB1589" s="10">
        <v>9.1099163679000004</v>
      </c>
      <c r="AC1589" s="4">
        <v>11.727283</v>
      </c>
      <c r="AD1589" s="4">
        <v>9.6198527523325996</v>
      </c>
      <c r="AE1589" s="4">
        <v>9.6198527523325996</v>
      </c>
      <c r="AF1589" s="4" t="s">
        <v>2934</v>
      </c>
      <c r="AG1589" s="4" t="s">
        <v>2934</v>
      </c>
      <c r="AH1589" s="4" t="s">
        <v>2934</v>
      </c>
      <c r="AI1589" s="5">
        <v>1.003884</v>
      </c>
      <c r="AJ1589" s="5">
        <v>1.003884</v>
      </c>
    </row>
    <row r="1590" spans="1:36" x14ac:dyDescent="0.3">
      <c r="A1590" s="1" t="s">
        <v>786</v>
      </c>
      <c r="B1590" s="2">
        <v>4915418</v>
      </c>
      <c r="C1590" s="3" t="s">
        <v>2919</v>
      </c>
      <c r="D1590" s="4">
        <v>4034.1062099599999</v>
      </c>
      <c r="E1590" s="3" t="s">
        <v>2925</v>
      </c>
      <c r="F1590" s="3" t="s">
        <v>3011</v>
      </c>
      <c r="G1590" s="3" t="s">
        <v>3012</v>
      </c>
      <c r="H1590" s="3" t="s">
        <v>3013</v>
      </c>
      <c r="I1590" s="3" t="s">
        <v>3014</v>
      </c>
      <c r="J1590" s="4">
        <v>58.482196000000002</v>
      </c>
      <c r="K1590" s="4">
        <v>16.384927000000001</v>
      </c>
      <c r="L1590" s="4">
        <v>-5.4434909999999999</v>
      </c>
      <c r="M1590" s="4">
        <v>0.63185100000000005</v>
      </c>
      <c r="N1590" s="4">
        <v>26.437999999999999</v>
      </c>
      <c r="O1590" s="4">
        <v>23.170902999999999</v>
      </c>
      <c r="P1590" s="4">
        <v>3.26742</v>
      </c>
      <c r="Q1590" s="4">
        <v>10.677393</v>
      </c>
      <c r="R1590" s="4">
        <v>21.504369000000001</v>
      </c>
      <c r="S1590" s="3" t="s">
        <v>4529</v>
      </c>
      <c r="T1590" s="4">
        <v>132.19</v>
      </c>
      <c r="U1590" s="4">
        <v>4034.1062099599999</v>
      </c>
      <c r="V1590" s="10">
        <v>4618.8212089999997</v>
      </c>
      <c r="W1590" s="4">
        <v>0</v>
      </c>
      <c r="X1590" s="5">
        <v>146.6</v>
      </c>
      <c r="Y1590" s="4">
        <v>79.2</v>
      </c>
      <c r="Z1590" s="4">
        <v>26.437999999999999</v>
      </c>
      <c r="AA1590" s="10">
        <v>17.845426932100001</v>
      </c>
      <c r="AB1590" s="10">
        <v>19.157971014400001</v>
      </c>
      <c r="AC1590" s="4">
        <v>2.3449110000000002</v>
      </c>
      <c r="AD1590" s="4">
        <v>2.2419868845242998</v>
      </c>
      <c r="AE1590" s="4">
        <v>2.3101149007804</v>
      </c>
      <c r="AF1590" s="4">
        <v>10.677393</v>
      </c>
      <c r="AG1590" s="4">
        <v>11.855284491640401</v>
      </c>
      <c r="AH1590" s="4">
        <v>12.6099453129266</v>
      </c>
      <c r="AI1590" s="4">
        <v>3.26742</v>
      </c>
      <c r="AJ1590" s="4">
        <v>7.9546279999999996</v>
      </c>
    </row>
    <row r="1591" spans="1:36" x14ac:dyDescent="0.3">
      <c r="A1591" s="1" t="s">
        <v>1368</v>
      </c>
      <c r="B1591" s="2">
        <v>10532799</v>
      </c>
      <c r="C1591" s="3" t="s">
        <v>2940</v>
      </c>
      <c r="D1591" s="4">
        <v>4057.7249999999999</v>
      </c>
      <c r="E1591" s="3" t="s">
        <v>2930</v>
      </c>
      <c r="F1591" s="3" t="s">
        <v>2953</v>
      </c>
      <c r="G1591" s="3" t="s">
        <v>2954</v>
      </c>
      <c r="H1591" s="3" t="s">
        <v>2955</v>
      </c>
      <c r="I1591" s="3"/>
      <c r="J1591" s="4">
        <v>0.95331200000000005</v>
      </c>
      <c r="K1591" s="4">
        <v>4.845E-2</v>
      </c>
      <c r="L1591" s="4">
        <v>9.6946000000000004E-2</v>
      </c>
      <c r="M1591" s="4">
        <v>-0.26563599999999998</v>
      </c>
      <c r="N1591" s="4" t="s">
        <v>2934</v>
      </c>
      <c r="O1591" s="4" t="s">
        <v>2934</v>
      </c>
      <c r="P1591" s="4" t="s">
        <v>2934</v>
      </c>
      <c r="Q1591" s="4" t="s">
        <v>2934</v>
      </c>
      <c r="R1591" s="4" t="s">
        <v>2934</v>
      </c>
      <c r="S1591" s="3" t="s">
        <v>5110</v>
      </c>
      <c r="T1591" s="4">
        <v>20.65</v>
      </c>
      <c r="U1591" s="4">
        <v>4057.7249999999999</v>
      </c>
      <c r="V1591" s="10" t="s">
        <v>2934</v>
      </c>
      <c r="W1591" s="4">
        <v>4.0521065375302703</v>
      </c>
      <c r="X1591" s="4">
        <v>20.71</v>
      </c>
      <c r="Y1591" s="4">
        <v>20.37</v>
      </c>
      <c r="Z1591" s="4" t="s">
        <v>2934</v>
      </c>
      <c r="AA1591" s="10" t="s">
        <v>2934</v>
      </c>
      <c r="AB1591" s="10" t="s">
        <v>2934</v>
      </c>
      <c r="AC1591" s="4" t="s">
        <v>2934</v>
      </c>
      <c r="AD1591" s="4" t="s">
        <v>2934</v>
      </c>
      <c r="AE1591" s="4" t="s">
        <v>2934</v>
      </c>
      <c r="AF1591" s="4" t="s">
        <v>2934</v>
      </c>
      <c r="AG1591" s="4" t="s">
        <v>2934</v>
      </c>
      <c r="AH1591" s="4" t="s">
        <v>2934</v>
      </c>
      <c r="AI1591" s="4" t="s">
        <v>2934</v>
      </c>
      <c r="AJ1591" s="4" t="s">
        <v>2934</v>
      </c>
    </row>
    <row r="1592" spans="1:36" x14ac:dyDescent="0.3">
      <c r="A1592" s="1" t="s">
        <v>164</v>
      </c>
      <c r="B1592" s="2">
        <v>5198313</v>
      </c>
      <c r="C1592" s="3" t="s">
        <v>2919</v>
      </c>
      <c r="D1592" s="4">
        <v>4065.1637955599999</v>
      </c>
      <c r="E1592" s="3" t="s">
        <v>2920</v>
      </c>
      <c r="F1592" s="3" t="s">
        <v>2921</v>
      </c>
      <c r="G1592" s="3" t="s">
        <v>2941</v>
      </c>
      <c r="H1592" s="3" t="s">
        <v>2941</v>
      </c>
      <c r="I1592" s="3" t="s">
        <v>2942</v>
      </c>
      <c r="J1592" s="4">
        <v>-45.405946999999998</v>
      </c>
      <c r="K1592" s="4">
        <v>10.892433</v>
      </c>
      <c r="L1592" s="4">
        <v>-4.2765089999999999</v>
      </c>
      <c r="M1592" s="4">
        <v>-1.5959049999999999</v>
      </c>
      <c r="N1592" s="4" t="s">
        <v>2924</v>
      </c>
      <c r="O1592" s="4" t="s">
        <v>2924</v>
      </c>
      <c r="P1592" s="4">
        <v>16.819351999999999</v>
      </c>
      <c r="Q1592" s="4" t="s">
        <v>2924</v>
      </c>
      <c r="R1592" s="4" t="s">
        <v>2924</v>
      </c>
      <c r="S1592" s="3" t="s">
        <v>3911</v>
      </c>
      <c r="T1592" s="4">
        <v>32.68</v>
      </c>
      <c r="U1592" s="4">
        <v>4065.1637955599999</v>
      </c>
      <c r="V1592" s="10">
        <v>4131.9237949999997</v>
      </c>
      <c r="W1592" s="4">
        <v>0</v>
      </c>
      <c r="X1592" s="4">
        <v>73.8</v>
      </c>
      <c r="Y1592" s="4">
        <v>24.34</v>
      </c>
      <c r="Z1592" s="4" t="s">
        <v>2924</v>
      </c>
      <c r="AA1592" s="10" t="s">
        <v>2924</v>
      </c>
      <c r="AB1592" s="10" t="s">
        <v>2924</v>
      </c>
      <c r="AC1592" s="4">
        <v>5.7771689999999998</v>
      </c>
      <c r="AD1592" s="4">
        <v>5.1723801261273001</v>
      </c>
      <c r="AE1592" s="4">
        <v>5.4230998850522996</v>
      </c>
      <c r="AF1592" s="4" t="s">
        <v>2924</v>
      </c>
      <c r="AG1592" s="4" t="s">
        <v>2924</v>
      </c>
      <c r="AH1592" s="4" t="s">
        <v>2924</v>
      </c>
      <c r="AI1592" s="4">
        <v>16.819351999999999</v>
      </c>
      <c r="AJ1592" s="4">
        <v>16.819351999999999</v>
      </c>
    </row>
    <row r="1593" spans="1:36" x14ac:dyDescent="0.3">
      <c r="A1593" s="1" t="s">
        <v>281</v>
      </c>
      <c r="B1593" s="2">
        <v>4055785</v>
      </c>
      <c r="C1593" s="3" t="s">
        <v>2935</v>
      </c>
      <c r="D1593" s="4">
        <v>4070.1196198600001</v>
      </c>
      <c r="E1593" s="3" t="s">
        <v>2930</v>
      </c>
      <c r="F1593" s="3" t="s">
        <v>2931</v>
      </c>
      <c r="G1593" s="3" t="s">
        <v>2931</v>
      </c>
      <c r="H1593" s="3" t="s">
        <v>2932</v>
      </c>
      <c r="I1593" s="3" t="s">
        <v>3216</v>
      </c>
      <c r="J1593" s="4">
        <v>30.567765999999999</v>
      </c>
      <c r="K1593" s="4">
        <v>14.466924000000001</v>
      </c>
      <c r="L1593" s="4">
        <v>-14.908092999999999</v>
      </c>
      <c r="M1593" s="4">
        <v>-0.61341100000000004</v>
      </c>
      <c r="N1593" s="4">
        <v>8.6307506053268792</v>
      </c>
      <c r="O1593" s="4">
        <v>12.669273</v>
      </c>
      <c r="P1593" s="5">
        <v>1.6918219999999999</v>
      </c>
      <c r="Q1593" s="4" t="s">
        <v>2934</v>
      </c>
      <c r="R1593" s="4" t="s">
        <v>2934</v>
      </c>
      <c r="S1593" s="3" t="s">
        <v>4026</v>
      </c>
      <c r="T1593" s="4">
        <v>71.290000000000006</v>
      </c>
      <c r="U1593" s="4">
        <v>4070.1196198600001</v>
      </c>
      <c r="V1593" s="10" t="s">
        <v>2934</v>
      </c>
      <c r="W1593" s="4">
        <v>0</v>
      </c>
      <c r="X1593" s="4">
        <v>88.46</v>
      </c>
      <c r="Y1593" s="4">
        <v>44.1</v>
      </c>
      <c r="Z1593" s="4">
        <v>8.6685309999999998</v>
      </c>
      <c r="AA1593" s="10">
        <v>10.2288542937</v>
      </c>
      <c r="AB1593" s="10">
        <v>10.121632807199999</v>
      </c>
      <c r="AC1593" s="4" t="s">
        <v>2934</v>
      </c>
      <c r="AD1593" s="4" t="s">
        <v>2934</v>
      </c>
      <c r="AE1593" s="4" t="s">
        <v>2934</v>
      </c>
      <c r="AF1593" s="4" t="s">
        <v>2934</v>
      </c>
      <c r="AG1593" s="4" t="s">
        <v>2934</v>
      </c>
      <c r="AH1593" s="4" t="s">
        <v>2934</v>
      </c>
      <c r="AI1593" s="5">
        <v>1.6918219999999999</v>
      </c>
      <c r="AJ1593" s="4">
        <v>1.795763</v>
      </c>
    </row>
    <row r="1594" spans="1:36" x14ac:dyDescent="0.3">
      <c r="A1594" s="1" t="s">
        <v>2321</v>
      </c>
      <c r="B1594" s="2">
        <v>4994493</v>
      </c>
      <c r="C1594" s="3" t="s">
        <v>2919</v>
      </c>
      <c r="D1594" s="4">
        <v>4083.59414186</v>
      </c>
      <c r="E1594" s="3" t="s">
        <v>2936</v>
      </c>
      <c r="F1594" s="3" t="s">
        <v>3056</v>
      </c>
      <c r="G1594" s="3" t="s">
        <v>3064</v>
      </c>
      <c r="H1594" s="3" t="s">
        <v>3064</v>
      </c>
      <c r="I1594" s="3" t="s">
        <v>3065</v>
      </c>
      <c r="J1594" s="4">
        <v>93.984673999999998</v>
      </c>
      <c r="K1594" s="4">
        <v>20.147129</v>
      </c>
      <c r="L1594" s="4">
        <v>-11.144261</v>
      </c>
      <c r="M1594" s="4">
        <v>-0.53045200000000003</v>
      </c>
      <c r="N1594" s="4">
        <v>17.303485999999999</v>
      </c>
      <c r="O1594" s="4">
        <v>8.4750589999999999</v>
      </c>
      <c r="P1594" s="4">
        <v>1.7670980000000001</v>
      </c>
      <c r="Q1594" s="4">
        <v>7.6122889999999996</v>
      </c>
      <c r="R1594" s="4">
        <v>12.226027</v>
      </c>
      <c r="S1594" s="3" t="s">
        <v>6060</v>
      </c>
      <c r="T1594" s="5">
        <v>101.26</v>
      </c>
      <c r="U1594" s="4">
        <v>4083.59414186</v>
      </c>
      <c r="V1594" s="10">
        <v>6026.1921410000004</v>
      </c>
      <c r="W1594" s="4">
        <v>0</v>
      </c>
      <c r="X1594" s="4">
        <v>117.51</v>
      </c>
      <c r="Y1594" s="4">
        <v>48.28</v>
      </c>
      <c r="Z1594" s="4">
        <v>17.303485999999999</v>
      </c>
      <c r="AA1594" s="10">
        <v>11.9551357733</v>
      </c>
      <c r="AB1594" s="10">
        <v>14.0690866347</v>
      </c>
      <c r="AC1594" s="4">
        <v>1.806789</v>
      </c>
      <c r="AD1594" s="4">
        <v>1.6185123061429001</v>
      </c>
      <c r="AE1594" s="4">
        <v>1.7262427906561</v>
      </c>
      <c r="AF1594" s="4">
        <v>7.6122889999999996</v>
      </c>
      <c r="AG1594" s="4">
        <v>6.5860023398907002</v>
      </c>
      <c r="AH1594" s="4">
        <v>7.0383818323035996</v>
      </c>
      <c r="AI1594" s="4">
        <v>1.7670980000000001</v>
      </c>
      <c r="AJ1594" s="4">
        <v>1.7670980000000001</v>
      </c>
    </row>
    <row r="1595" spans="1:36" x14ac:dyDescent="0.3">
      <c r="A1595" s="1" t="s">
        <v>1481</v>
      </c>
      <c r="B1595" s="2">
        <v>4991954</v>
      </c>
      <c r="C1595" s="3" t="s">
        <v>2935</v>
      </c>
      <c r="D1595" s="4">
        <v>4087.9578664400001</v>
      </c>
      <c r="E1595" s="3" t="s">
        <v>2936</v>
      </c>
      <c r="F1595" s="3" t="s">
        <v>2937</v>
      </c>
      <c r="G1595" s="3" t="s">
        <v>3044</v>
      </c>
      <c r="H1595" s="3" t="s">
        <v>3066</v>
      </c>
      <c r="I1595" s="3" t="s">
        <v>3532</v>
      </c>
      <c r="J1595" s="4">
        <v>29.089994999999998</v>
      </c>
      <c r="K1595" s="4">
        <v>31.241054999999999</v>
      </c>
      <c r="L1595" s="4">
        <v>2.4908190000000001</v>
      </c>
      <c r="M1595" s="4">
        <v>2.885078</v>
      </c>
      <c r="N1595" s="4">
        <v>28.733214</v>
      </c>
      <c r="O1595" s="4">
        <v>102.951083</v>
      </c>
      <c r="P1595" s="4">
        <v>2.5788440000000001</v>
      </c>
      <c r="Q1595" s="4">
        <v>14.658151999999999</v>
      </c>
      <c r="R1595" s="4" t="s">
        <v>2924</v>
      </c>
      <c r="S1595" s="3" t="s">
        <v>5222</v>
      </c>
      <c r="T1595" s="4">
        <v>128.38</v>
      </c>
      <c r="U1595" s="4">
        <v>4087.9578664400001</v>
      </c>
      <c r="V1595" s="10">
        <v>4203.9578659999997</v>
      </c>
      <c r="W1595" s="4">
        <v>0.31157501168406299</v>
      </c>
      <c r="X1595" s="5">
        <v>132.69</v>
      </c>
      <c r="Y1595" s="4">
        <v>82.64</v>
      </c>
      <c r="Z1595" s="4">
        <v>23.866890000000001</v>
      </c>
      <c r="AA1595" s="10">
        <v>24.418449833499999</v>
      </c>
      <c r="AB1595" s="10">
        <v>24.593869731800002</v>
      </c>
      <c r="AC1595" s="4">
        <v>2.4831409999999998</v>
      </c>
      <c r="AD1595" s="4">
        <v>1.2947211024531</v>
      </c>
      <c r="AE1595" s="4">
        <v>2.4201077612713</v>
      </c>
      <c r="AF1595" s="4">
        <v>14.658151999999999</v>
      </c>
      <c r="AG1595" s="4">
        <v>7.4868437810934996</v>
      </c>
      <c r="AH1595" s="4">
        <v>14.0859387784253</v>
      </c>
      <c r="AI1595" s="4">
        <v>2.5788440000000001</v>
      </c>
      <c r="AJ1595" s="4">
        <v>9.2800349999999998</v>
      </c>
    </row>
    <row r="1596" spans="1:36" x14ac:dyDescent="0.3">
      <c r="A1596" s="1" t="s">
        <v>2280</v>
      </c>
      <c r="B1596" s="2">
        <v>4992057</v>
      </c>
      <c r="C1596" s="3" t="s">
        <v>2935</v>
      </c>
      <c r="D1596" s="4">
        <v>4095.1233774000002</v>
      </c>
      <c r="E1596" s="3" t="s">
        <v>2936</v>
      </c>
      <c r="F1596" s="3" t="s">
        <v>2937</v>
      </c>
      <c r="G1596" s="3" t="s">
        <v>2993</v>
      </c>
      <c r="H1596" s="3" t="s">
        <v>2994</v>
      </c>
      <c r="I1596" s="3" t="s">
        <v>3393</v>
      </c>
      <c r="J1596" s="4">
        <v>-27.122703999999999</v>
      </c>
      <c r="K1596" s="4">
        <v>-25.959978</v>
      </c>
      <c r="L1596" s="4">
        <v>-14.730613999999999</v>
      </c>
      <c r="M1596" s="4">
        <v>0.51395000000000002</v>
      </c>
      <c r="N1596" s="4" t="s">
        <v>2924</v>
      </c>
      <c r="O1596" s="4">
        <v>12.634979</v>
      </c>
      <c r="P1596" s="4">
        <v>1.38879</v>
      </c>
      <c r="Q1596" s="4">
        <v>8.4623480000000004</v>
      </c>
      <c r="R1596" s="4">
        <v>15.882512999999999</v>
      </c>
      <c r="S1596" s="3" t="s">
        <v>6019</v>
      </c>
      <c r="T1596" s="4">
        <v>27.38</v>
      </c>
      <c r="U1596" s="4">
        <v>4095.1233774000002</v>
      </c>
      <c r="V1596" s="10">
        <v>6787.0403770000003</v>
      </c>
      <c r="W1596" s="4">
        <v>1.75310445580716</v>
      </c>
      <c r="X1596" s="4">
        <v>43.14</v>
      </c>
      <c r="Y1596" s="4">
        <v>27.12</v>
      </c>
      <c r="Z1596" s="4" t="s">
        <v>2924</v>
      </c>
      <c r="AA1596" s="10">
        <v>8.5736652575000001</v>
      </c>
      <c r="AB1596" s="10">
        <v>7.9866053717999996</v>
      </c>
      <c r="AC1596" s="4">
        <v>1.689341</v>
      </c>
      <c r="AD1596" s="4">
        <v>1.8624851394493001</v>
      </c>
      <c r="AE1596" s="4">
        <v>1.7364879651572001</v>
      </c>
      <c r="AF1596" s="4">
        <v>8.4623480000000004</v>
      </c>
      <c r="AG1596" s="4">
        <v>8.1153280584213991</v>
      </c>
      <c r="AH1596" s="4">
        <v>7.7414977650222001</v>
      </c>
      <c r="AI1596" s="4">
        <v>1.38879</v>
      </c>
      <c r="AJ1596" s="4" t="s">
        <v>2924</v>
      </c>
    </row>
    <row r="1597" spans="1:36" x14ac:dyDescent="0.3">
      <c r="A1597" s="1" t="s">
        <v>514</v>
      </c>
      <c r="B1597" s="2">
        <v>114008</v>
      </c>
      <c r="C1597" s="3" t="s">
        <v>2935</v>
      </c>
      <c r="D1597" s="4">
        <v>4100.9090398199996</v>
      </c>
      <c r="E1597" s="3" t="s">
        <v>2936</v>
      </c>
      <c r="F1597" s="3" t="s">
        <v>2966</v>
      </c>
      <c r="G1597" s="3" t="s">
        <v>3082</v>
      </c>
      <c r="H1597" s="3" t="s">
        <v>3118</v>
      </c>
      <c r="I1597" s="3" t="s">
        <v>3315</v>
      </c>
      <c r="J1597" s="10">
        <v>31.043298</v>
      </c>
      <c r="K1597" s="10">
        <v>22.747679999999999</v>
      </c>
      <c r="L1597" s="10">
        <v>-0.50946100000000005</v>
      </c>
      <c r="M1597" s="10">
        <v>0.94769199999999998</v>
      </c>
      <c r="N1597" s="4">
        <v>34.680760999999997</v>
      </c>
      <c r="O1597" s="4">
        <v>27.213006</v>
      </c>
      <c r="P1597" s="4">
        <v>4.4361509999999997</v>
      </c>
      <c r="Q1597" s="4">
        <v>19.521740000000001</v>
      </c>
      <c r="R1597" s="4">
        <v>47.712544000000001</v>
      </c>
      <c r="S1597" s="3" t="s">
        <v>4257</v>
      </c>
      <c r="T1597" s="4">
        <v>82.02</v>
      </c>
      <c r="U1597" s="4">
        <v>4100.9090398199996</v>
      </c>
      <c r="V1597" s="10">
        <v>4664.9150390000004</v>
      </c>
      <c r="W1597" s="4">
        <v>0</v>
      </c>
      <c r="X1597" s="4">
        <v>86.36</v>
      </c>
      <c r="Y1597" s="4">
        <v>60.59</v>
      </c>
      <c r="Z1597" s="4">
        <v>34.680760999999997</v>
      </c>
      <c r="AA1597" s="10">
        <v>27.9693094629</v>
      </c>
      <c r="AB1597" s="10">
        <v>33.753086419699997</v>
      </c>
      <c r="AC1597" s="4">
        <v>2.7755130000000001</v>
      </c>
      <c r="AD1597" s="4">
        <v>1.6908451802786</v>
      </c>
      <c r="AE1597" s="4">
        <v>2.4932736712988</v>
      </c>
      <c r="AF1597" s="4">
        <v>19.521740000000001</v>
      </c>
      <c r="AG1597" s="4">
        <v>12.3271851463302</v>
      </c>
      <c r="AH1597" s="4">
        <v>20.098729164153401</v>
      </c>
      <c r="AI1597" s="4">
        <v>4.4361509999999997</v>
      </c>
      <c r="AJ1597" s="4" t="s">
        <v>2924</v>
      </c>
    </row>
    <row r="1598" spans="1:36" x14ac:dyDescent="0.3">
      <c r="A1598" s="1" t="s">
        <v>90</v>
      </c>
      <c r="B1598" s="2">
        <v>5040682</v>
      </c>
      <c r="C1598" s="3" t="s">
        <v>2919</v>
      </c>
      <c r="D1598" s="4">
        <v>4101.0001056600004</v>
      </c>
      <c r="E1598" s="3" t="s">
        <v>2945</v>
      </c>
      <c r="F1598" s="3" t="s">
        <v>2990</v>
      </c>
      <c r="G1598" s="3" t="s">
        <v>2990</v>
      </c>
      <c r="H1598" s="3" t="s">
        <v>3029</v>
      </c>
      <c r="I1598" s="3" t="s">
        <v>3030</v>
      </c>
      <c r="J1598" s="18">
        <v>-26.362735000000001</v>
      </c>
      <c r="K1598" s="18">
        <v>-8.3093380000000003</v>
      </c>
      <c r="L1598" s="18">
        <v>3.77095</v>
      </c>
      <c r="M1598" s="18">
        <v>3.2422420000000001</v>
      </c>
      <c r="N1598" s="4" t="s">
        <v>2924</v>
      </c>
      <c r="O1598" s="4">
        <v>65.366568999999998</v>
      </c>
      <c r="P1598" s="4">
        <v>4.3748769999999997</v>
      </c>
      <c r="Q1598" s="4">
        <v>29.363523000000001</v>
      </c>
      <c r="R1598" s="4">
        <v>52.105325999999998</v>
      </c>
      <c r="S1598" s="3" t="s">
        <v>3837</v>
      </c>
      <c r="T1598" s="4">
        <v>22.29</v>
      </c>
      <c r="U1598" s="4">
        <v>4101.0001056600004</v>
      </c>
      <c r="V1598" s="10">
        <v>4338.3871049999998</v>
      </c>
      <c r="W1598" s="4">
        <v>0</v>
      </c>
      <c r="X1598" s="18">
        <v>33.26</v>
      </c>
      <c r="Y1598" s="18">
        <v>18.59</v>
      </c>
      <c r="Z1598" s="4" t="s">
        <v>2924</v>
      </c>
      <c r="AA1598" s="10">
        <v>55.892678034100001</v>
      </c>
      <c r="AB1598" s="10">
        <v>87.158833189899994</v>
      </c>
      <c r="AC1598" s="4">
        <v>5.1047359999999999</v>
      </c>
      <c r="AD1598" s="4">
        <v>5.6530701980130997</v>
      </c>
      <c r="AE1598" s="4">
        <v>6.0634375835211998</v>
      </c>
      <c r="AF1598" s="4">
        <v>29.363523000000001</v>
      </c>
      <c r="AG1598" s="4">
        <v>26.158499276454599</v>
      </c>
      <c r="AH1598" s="4">
        <v>35.716396487756498</v>
      </c>
      <c r="AI1598" s="4">
        <v>4.3748769999999997</v>
      </c>
      <c r="AJ1598" s="4">
        <v>8.7721370000000007</v>
      </c>
    </row>
    <row r="1599" spans="1:36" x14ac:dyDescent="0.3">
      <c r="A1599" s="1" t="s">
        <v>1951</v>
      </c>
      <c r="B1599" s="2">
        <v>4087066</v>
      </c>
      <c r="C1599" s="3" t="s">
        <v>2935</v>
      </c>
      <c r="D1599" s="4">
        <v>4106.9608806599999</v>
      </c>
      <c r="E1599" s="3" t="s">
        <v>3090</v>
      </c>
      <c r="F1599" s="3" t="s">
        <v>3090</v>
      </c>
      <c r="G1599" s="3" t="s">
        <v>3199</v>
      </c>
      <c r="H1599" s="3" t="s">
        <v>3200</v>
      </c>
      <c r="I1599" s="3" t="s">
        <v>3615</v>
      </c>
      <c r="J1599" s="4">
        <v>-10.39715</v>
      </c>
      <c r="K1599" s="4">
        <v>-12.340261</v>
      </c>
      <c r="L1599" s="4">
        <v>-16.766760999999999</v>
      </c>
      <c r="M1599" s="4">
        <v>0.57760699999999998</v>
      </c>
      <c r="N1599" s="4">
        <v>34.683349999999997</v>
      </c>
      <c r="O1599" s="4" t="s">
        <v>2924</v>
      </c>
      <c r="P1599" s="4">
        <v>1.719241</v>
      </c>
      <c r="Q1599" s="4">
        <v>14.600382</v>
      </c>
      <c r="R1599" s="4" t="s">
        <v>2924</v>
      </c>
      <c r="S1599" s="3" t="s">
        <v>5691</v>
      </c>
      <c r="T1599" s="4">
        <v>67.91</v>
      </c>
      <c r="U1599" s="4">
        <v>4106.9608806599999</v>
      </c>
      <c r="V1599" s="10">
        <v>6577.3808799999997</v>
      </c>
      <c r="W1599" s="4">
        <v>0.706817847150641</v>
      </c>
      <c r="X1599" s="4">
        <v>84.3</v>
      </c>
      <c r="Y1599" s="4">
        <v>59.41</v>
      </c>
      <c r="Z1599" s="4">
        <v>34.683349999999997</v>
      </c>
      <c r="AA1599" s="10">
        <v>32.545768235399997</v>
      </c>
      <c r="AB1599" s="10">
        <v>34.989824046099997</v>
      </c>
      <c r="AC1599" s="4">
        <v>7.3882149999999998</v>
      </c>
      <c r="AD1599" s="4">
        <v>6.9464242560959999</v>
      </c>
      <c r="AE1599" s="4">
        <v>7.4306910484811999</v>
      </c>
      <c r="AF1599" s="4">
        <v>14.600382</v>
      </c>
      <c r="AG1599" s="4">
        <v>11.420453912880699</v>
      </c>
      <c r="AH1599" s="4">
        <v>12.039679181356499</v>
      </c>
      <c r="AI1599" s="4">
        <v>1.719241</v>
      </c>
      <c r="AJ1599" s="4">
        <v>2.1305770000000002</v>
      </c>
    </row>
    <row r="1600" spans="1:36" x14ac:dyDescent="0.3">
      <c r="A1600" s="1" t="s">
        <v>2000</v>
      </c>
      <c r="B1600" s="2">
        <v>28804202</v>
      </c>
      <c r="C1600" s="3" t="s">
        <v>2935</v>
      </c>
      <c r="D1600" s="4">
        <v>4114.1543437600003</v>
      </c>
      <c r="E1600" s="3" t="s">
        <v>2930</v>
      </c>
      <c r="F1600" s="3" t="s">
        <v>2953</v>
      </c>
      <c r="G1600" s="3" t="s">
        <v>2953</v>
      </c>
      <c r="H1600" s="3" t="s">
        <v>3040</v>
      </c>
      <c r="I1600" s="3" t="s">
        <v>3211</v>
      </c>
      <c r="J1600" s="4">
        <v>84.722999000000002</v>
      </c>
      <c r="K1600" s="4">
        <v>64.967516000000003</v>
      </c>
      <c r="L1600" s="4">
        <v>-12.971263</v>
      </c>
      <c r="M1600" s="4">
        <v>-3.4795319999999998</v>
      </c>
      <c r="N1600" s="4">
        <v>103.479624</v>
      </c>
      <c r="O1600" s="4">
        <v>170.154639</v>
      </c>
      <c r="P1600" s="4">
        <v>8.7745879999999996</v>
      </c>
      <c r="Q1600" s="4">
        <v>75.516728000000001</v>
      </c>
      <c r="R1600" s="4" t="s">
        <v>2924</v>
      </c>
      <c r="S1600" s="3" t="s">
        <v>5739</v>
      </c>
      <c r="T1600" s="4">
        <v>33.01</v>
      </c>
      <c r="U1600" s="4">
        <v>4114.1543437600003</v>
      </c>
      <c r="V1600" s="10">
        <v>3935.8563429999999</v>
      </c>
      <c r="W1600" s="4">
        <v>0</v>
      </c>
      <c r="X1600" s="4">
        <v>38.94</v>
      </c>
      <c r="Y1600" s="4">
        <v>14.77</v>
      </c>
      <c r="Z1600" s="4">
        <v>103.479624</v>
      </c>
      <c r="AA1600" s="10">
        <v>61.700934579399998</v>
      </c>
      <c r="AB1600" s="10">
        <v>67.304163438399996</v>
      </c>
      <c r="AC1600" s="4">
        <v>5.0546009999999999</v>
      </c>
      <c r="AD1600" s="4">
        <v>4.0092039270036999</v>
      </c>
      <c r="AE1600" s="4">
        <v>4.6996313054821997</v>
      </c>
      <c r="AF1600" s="4">
        <v>75.516728000000001</v>
      </c>
      <c r="AG1600" s="4">
        <v>36.649539424368903</v>
      </c>
      <c r="AH1600" s="4">
        <v>43.101875076657599</v>
      </c>
      <c r="AI1600" s="4">
        <v>8.7745879999999996</v>
      </c>
      <c r="AJ1600" s="4">
        <v>16.463840000000001</v>
      </c>
    </row>
    <row r="1601" spans="1:36" x14ac:dyDescent="0.3">
      <c r="A1601" s="1" t="s">
        <v>1493</v>
      </c>
      <c r="B1601" s="2">
        <v>4992405</v>
      </c>
      <c r="C1601" s="3" t="s">
        <v>2935</v>
      </c>
      <c r="D1601" s="4">
        <v>4120.2596592</v>
      </c>
      <c r="E1601" s="3" t="s">
        <v>2936</v>
      </c>
      <c r="F1601" s="3" t="s">
        <v>2937</v>
      </c>
      <c r="G1601" s="3" t="s">
        <v>3044</v>
      </c>
      <c r="H1601" s="3" t="s">
        <v>3066</v>
      </c>
      <c r="I1601" s="3" t="s">
        <v>3067</v>
      </c>
      <c r="J1601" s="4">
        <v>25.147158999999998</v>
      </c>
      <c r="K1601" s="4">
        <v>4.6914170000000004</v>
      </c>
      <c r="L1601" s="4">
        <v>-13.052099</v>
      </c>
      <c r="M1601" s="4">
        <v>1.074711</v>
      </c>
      <c r="N1601" s="4">
        <v>35.902158999999997</v>
      </c>
      <c r="O1601" s="4">
        <v>29.941960000000002</v>
      </c>
      <c r="P1601" s="4">
        <v>4.8374860000000002</v>
      </c>
      <c r="Q1601" s="4">
        <v>18.686997000000002</v>
      </c>
      <c r="R1601" s="4">
        <v>38.488439999999997</v>
      </c>
      <c r="S1601" s="3" t="s">
        <v>5234</v>
      </c>
      <c r="T1601" s="5">
        <v>350.8</v>
      </c>
      <c r="U1601" s="4">
        <v>4120.2596592</v>
      </c>
      <c r="V1601" s="10">
        <v>4369.3376589999998</v>
      </c>
      <c r="W1601" s="4">
        <v>0.36488027366020498</v>
      </c>
      <c r="X1601" s="4">
        <v>429.95</v>
      </c>
      <c r="Y1601" s="4">
        <v>249.5104</v>
      </c>
      <c r="Z1601" s="4">
        <v>35.902158999999997</v>
      </c>
      <c r="AA1601" s="10">
        <v>32.846441947499997</v>
      </c>
      <c r="AB1601" s="10">
        <v>34.847670580200003</v>
      </c>
      <c r="AC1601" s="5">
        <v>4.22553</v>
      </c>
      <c r="AD1601" s="4">
        <v>4.0063539760609004</v>
      </c>
      <c r="AE1601" s="4">
        <v>4.1510294968894001</v>
      </c>
      <c r="AF1601" s="4">
        <v>18.686997000000002</v>
      </c>
      <c r="AG1601" s="4">
        <v>18.1548534573203</v>
      </c>
      <c r="AH1601" s="4">
        <v>19.158495596846301</v>
      </c>
      <c r="AI1601" s="4">
        <v>4.8374860000000002</v>
      </c>
      <c r="AJ1601" s="4">
        <v>62.033599000000002</v>
      </c>
    </row>
    <row r="1602" spans="1:36" x14ac:dyDescent="0.3">
      <c r="A1602" s="1" t="s">
        <v>39</v>
      </c>
      <c r="B1602" s="2">
        <v>4812756</v>
      </c>
      <c r="C1602" s="3" t="s">
        <v>2940</v>
      </c>
      <c r="D1602" s="4">
        <v>4125.0099148500003</v>
      </c>
      <c r="E1602" s="3" t="s">
        <v>2920</v>
      </c>
      <c r="F1602" s="3" t="s">
        <v>2921</v>
      </c>
      <c r="G1602" s="3" t="s">
        <v>2941</v>
      </c>
      <c r="H1602" s="3" t="s">
        <v>2941</v>
      </c>
      <c r="I1602" s="3" t="s">
        <v>2942</v>
      </c>
      <c r="J1602" s="4">
        <v>286.06194699999998</v>
      </c>
      <c r="K1602" s="4">
        <v>-9.9819449999999996</v>
      </c>
      <c r="L1602" s="4">
        <v>-20.064132000000001</v>
      </c>
      <c r="M1602" s="4">
        <v>0.287356</v>
      </c>
      <c r="N1602" s="4" t="s">
        <v>2934</v>
      </c>
      <c r="O1602" s="4">
        <v>51.023392000000001</v>
      </c>
      <c r="P1602" s="4">
        <v>17.787970999999999</v>
      </c>
      <c r="Q1602" s="4">
        <v>32.345135999999997</v>
      </c>
      <c r="R1602" s="4">
        <v>74.957730999999995</v>
      </c>
      <c r="S1602" s="3" t="s">
        <v>3786</v>
      </c>
      <c r="T1602" s="4">
        <v>17.45</v>
      </c>
      <c r="U1602" s="4">
        <v>4125.0099148500003</v>
      </c>
      <c r="V1602" s="10">
        <v>4149.6869139999999</v>
      </c>
      <c r="W1602" s="4">
        <v>0</v>
      </c>
      <c r="X1602" s="4">
        <v>23.64</v>
      </c>
      <c r="Y1602" s="5">
        <v>4.37</v>
      </c>
      <c r="Z1602" s="4" t="s">
        <v>2934</v>
      </c>
      <c r="AA1602" s="10">
        <v>25.726079905599999</v>
      </c>
      <c r="AB1602" s="10">
        <v>30.939716312000002</v>
      </c>
      <c r="AC1602" s="4">
        <v>10.840097999999999</v>
      </c>
      <c r="AD1602" s="4">
        <v>8.8548888200835005</v>
      </c>
      <c r="AE1602" s="4">
        <v>9.8140183940406001</v>
      </c>
      <c r="AF1602" s="4">
        <v>32.345135999999997</v>
      </c>
      <c r="AG1602" s="4">
        <v>19.337592805313498</v>
      </c>
      <c r="AH1602" s="4">
        <v>25.5657978609362</v>
      </c>
      <c r="AI1602" s="4">
        <v>17.787970999999999</v>
      </c>
      <c r="AJ1602" s="4">
        <v>18.101659999999999</v>
      </c>
    </row>
    <row r="1603" spans="1:36" x14ac:dyDescent="0.3">
      <c r="A1603" s="1" t="s">
        <v>2250</v>
      </c>
      <c r="B1603" s="2">
        <v>4122602</v>
      </c>
      <c r="C1603" s="3" t="s">
        <v>2919</v>
      </c>
      <c r="D1603" s="4">
        <v>4133.0094246400004</v>
      </c>
      <c r="E1603" s="3" t="s">
        <v>2945</v>
      </c>
      <c r="F1603" s="3" t="s">
        <v>3021</v>
      </c>
      <c r="G1603" s="3" t="s">
        <v>3027</v>
      </c>
      <c r="H1603" s="3" t="s">
        <v>3238</v>
      </c>
      <c r="I1603" s="3" t="s">
        <v>3233</v>
      </c>
      <c r="J1603" s="4">
        <v>49.192135999999998</v>
      </c>
      <c r="K1603" s="4">
        <v>11.282126</v>
      </c>
      <c r="L1603" s="4">
        <v>-2.5803989999999999</v>
      </c>
      <c r="M1603" s="4">
        <v>2.6103000000000001E-2</v>
      </c>
      <c r="N1603" s="4">
        <v>19.601023000000001</v>
      </c>
      <c r="O1603" s="4">
        <v>18.606458</v>
      </c>
      <c r="P1603" s="4">
        <v>1.8812899999999999</v>
      </c>
      <c r="Q1603" s="4">
        <v>8.1294930000000001</v>
      </c>
      <c r="R1603" s="4">
        <v>24.147945</v>
      </c>
      <c r="S1603" s="3" t="s">
        <v>5989</v>
      </c>
      <c r="T1603" s="4">
        <v>76.64</v>
      </c>
      <c r="U1603" s="4">
        <v>4133.0094246400004</v>
      </c>
      <c r="V1603" s="10">
        <v>4056.1454239999998</v>
      </c>
      <c r="W1603" s="4">
        <v>0</v>
      </c>
      <c r="X1603" s="4">
        <v>86.05</v>
      </c>
      <c r="Y1603" s="4">
        <v>48.83</v>
      </c>
      <c r="Z1603" s="4">
        <v>19.601023000000001</v>
      </c>
      <c r="AA1603" s="10">
        <v>12.967851099800001</v>
      </c>
      <c r="AB1603" s="10">
        <v>12.967851099800001</v>
      </c>
      <c r="AC1603" s="4">
        <v>0.535937</v>
      </c>
      <c r="AD1603" s="4">
        <v>0.49606717211189999</v>
      </c>
      <c r="AE1603" s="4">
        <v>0.49606717211189999</v>
      </c>
      <c r="AF1603" s="4">
        <v>8.1294930000000001</v>
      </c>
      <c r="AG1603" s="4">
        <v>6.9718405219094999</v>
      </c>
      <c r="AH1603" s="4">
        <v>6.9718405219094999</v>
      </c>
      <c r="AI1603" s="4">
        <v>1.8812899999999999</v>
      </c>
      <c r="AJ1603" s="4">
        <v>1.8812899999999999</v>
      </c>
    </row>
    <row r="1604" spans="1:36" x14ac:dyDescent="0.3">
      <c r="A1604" s="1" t="s">
        <v>2302</v>
      </c>
      <c r="B1604" s="2">
        <v>4963535</v>
      </c>
      <c r="C1604" s="3" t="s">
        <v>2919</v>
      </c>
      <c r="D1604" s="4">
        <v>4146.2101678600002</v>
      </c>
      <c r="E1604" s="3" t="s">
        <v>2945</v>
      </c>
      <c r="F1604" s="3" t="s">
        <v>2990</v>
      </c>
      <c r="G1604" s="3" t="s">
        <v>2990</v>
      </c>
      <c r="H1604" s="3" t="s">
        <v>3029</v>
      </c>
      <c r="I1604" s="3" t="s">
        <v>3030</v>
      </c>
      <c r="J1604" s="18">
        <v>-3.3945720000000001</v>
      </c>
      <c r="K1604" s="18">
        <v>9.654166</v>
      </c>
      <c r="L1604" s="18">
        <v>17.466446000000001</v>
      </c>
      <c r="M1604" s="18">
        <v>2.2240000000000002</v>
      </c>
      <c r="N1604" s="4" t="s">
        <v>2924</v>
      </c>
      <c r="O1604" s="4" t="s">
        <v>2924</v>
      </c>
      <c r="P1604" s="4">
        <v>3.8217439999999998</v>
      </c>
      <c r="Q1604" s="4" t="s">
        <v>2924</v>
      </c>
      <c r="R1604" s="4">
        <v>46.994442999999997</v>
      </c>
      <c r="S1604" s="3" t="s">
        <v>6041</v>
      </c>
      <c r="T1604" s="4">
        <v>127.78</v>
      </c>
      <c r="U1604" s="4">
        <v>4146.2101678600002</v>
      </c>
      <c r="V1604" s="10">
        <v>3776.5321669999998</v>
      </c>
      <c r="W1604" s="4">
        <v>0</v>
      </c>
      <c r="X1604" s="18">
        <v>154.91</v>
      </c>
      <c r="Y1604" s="18">
        <v>94</v>
      </c>
      <c r="Z1604" s="4" t="s">
        <v>2924</v>
      </c>
      <c r="AA1604" s="10">
        <v>280.46532045650002</v>
      </c>
      <c r="AB1604" s="10" t="s">
        <v>2924</v>
      </c>
      <c r="AC1604" s="4">
        <v>7.478548</v>
      </c>
      <c r="AD1604" s="4">
        <v>5.0593535108251997</v>
      </c>
      <c r="AE1604" s="4">
        <v>6.4638705950461999</v>
      </c>
      <c r="AF1604" s="4" t="s">
        <v>2924</v>
      </c>
      <c r="AG1604" s="4">
        <v>190.05340306679619</v>
      </c>
      <c r="AH1604" s="4" t="s">
        <v>2924</v>
      </c>
      <c r="AI1604" s="4">
        <v>3.8217439999999998</v>
      </c>
      <c r="AJ1604" s="4">
        <v>6.2328669999999997</v>
      </c>
    </row>
    <row r="1605" spans="1:36" x14ac:dyDescent="0.3">
      <c r="A1605" s="1" t="s">
        <v>2260</v>
      </c>
      <c r="B1605" s="2">
        <v>9761244</v>
      </c>
      <c r="C1605" s="3" t="s">
        <v>2919</v>
      </c>
      <c r="D1605" s="4">
        <v>4162.1207214599999</v>
      </c>
      <c r="E1605" s="3" t="s">
        <v>2920</v>
      </c>
      <c r="F1605" s="3" t="s">
        <v>2921</v>
      </c>
      <c r="G1605" s="3" t="s">
        <v>2941</v>
      </c>
      <c r="H1605" s="3" t="s">
        <v>2941</v>
      </c>
      <c r="I1605" s="3" t="s">
        <v>2942</v>
      </c>
      <c r="J1605" s="4">
        <v>136.489362</v>
      </c>
      <c r="K1605" s="4">
        <v>409.27835099999999</v>
      </c>
      <c r="L1605" s="4">
        <v>16.539974000000001</v>
      </c>
      <c r="M1605" s="4">
        <v>-0.71460500000000005</v>
      </c>
      <c r="N1605" s="4" t="s">
        <v>2924</v>
      </c>
      <c r="O1605" s="4" t="s">
        <v>2924</v>
      </c>
      <c r="P1605" s="4">
        <v>44.954498999999998</v>
      </c>
      <c r="Q1605" s="4" t="s">
        <v>2924</v>
      </c>
      <c r="R1605" s="4" t="s">
        <v>2924</v>
      </c>
      <c r="S1605" s="3" t="s">
        <v>5999</v>
      </c>
      <c r="T1605" s="4">
        <v>44.46</v>
      </c>
      <c r="U1605" s="4">
        <v>4162.1207214599999</v>
      </c>
      <c r="V1605" s="10">
        <v>4089.6617209999999</v>
      </c>
      <c r="W1605" s="4">
        <v>0</v>
      </c>
      <c r="X1605" s="4">
        <v>46.185000000000002</v>
      </c>
      <c r="Y1605" s="4">
        <v>6.76</v>
      </c>
      <c r="Z1605" s="4" t="s">
        <v>2924</v>
      </c>
      <c r="AA1605" s="10" t="s">
        <v>2924</v>
      </c>
      <c r="AB1605" s="10" t="s">
        <v>2924</v>
      </c>
      <c r="AC1605" s="4" t="s">
        <v>2934</v>
      </c>
      <c r="AD1605" s="4" t="s">
        <v>2934</v>
      </c>
      <c r="AE1605" s="4" t="s">
        <v>2934</v>
      </c>
      <c r="AF1605" s="4" t="s">
        <v>2924</v>
      </c>
      <c r="AG1605" s="4" t="s">
        <v>2934</v>
      </c>
      <c r="AH1605" s="4" t="s">
        <v>2934</v>
      </c>
      <c r="AI1605" s="4">
        <v>44.954498999999998</v>
      </c>
      <c r="AJ1605" s="4">
        <v>44.954498999999998</v>
      </c>
    </row>
    <row r="1606" spans="1:36" x14ac:dyDescent="0.3">
      <c r="A1606" s="1" t="s">
        <v>1369</v>
      </c>
      <c r="B1606" s="2">
        <v>5738507</v>
      </c>
      <c r="C1606" s="3" t="s">
        <v>2940</v>
      </c>
      <c r="D1606" s="4">
        <v>4162.6769999999997</v>
      </c>
      <c r="E1606" s="3" t="s">
        <v>2930</v>
      </c>
      <c r="F1606" s="3" t="s">
        <v>2953</v>
      </c>
      <c r="G1606" s="3" t="s">
        <v>2954</v>
      </c>
      <c r="H1606" s="3" t="s">
        <v>2955</v>
      </c>
      <c r="I1606" s="3"/>
      <c r="J1606" s="4">
        <v>0.62176200000000004</v>
      </c>
      <c r="K1606" s="4">
        <v>-0.81716</v>
      </c>
      <c r="L1606" s="4">
        <v>-5.1466999999999999E-2</v>
      </c>
      <c r="M1606" s="4">
        <v>-0.308008</v>
      </c>
      <c r="N1606" s="4" t="s">
        <v>2934</v>
      </c>
      <c r="O1606" s="4" t="s">
        <v>2934</v>
      </c>
      <c r="P1606" s="4" t="s">
        <v>2934</v>
      </c>
      <c r="Q1606" s="4" t="s">
        <v>2934</v>
      </c>
      <c r="R1606" s="4" t="s">
        <v>2934</v>
      </c>
      <c r="S1606" s="3" t="s">
        <v>5111</v>
      </c>
      <c r="T1606" s="4">
        <v>19.420000000000002</v>
      </c>
      <c r="U1606" s="4">
        <v>4162.6769999999997</v>
      </c>
      <c r="V1606" s="10" t="s">
        <v>2934</v>
      </c>
      <c r="W1606" s="4">
        <v>4.2895983522142096</v>
      </c>
      <c r="X1606" s="4">
        <v>19.64</v>
      </c>
      <c r="Y1606" s="4">
        <v>19.05</v>
      </c>
      <c r="Z1606" s="4" t="s">
        <v>2934</v>
      </c>
      <c r="AA1606" s="10" t="s">
        <v>2934</v>
      </c>
      <c r="AB1606" s="10" t="s">
        <v>2934</v>
      </c>
      <c r="AC1606" s="4" t="s">
        <v>2934</v>
      </c>
      <c r="AD1606" s="4" t="s">
        <v>2934</v>
      </c>
      <c r="AE1606" s="4" t="s">
        <v>2934</v>
      </c>
      <c r="AF1606" s="4" t="s">
        <v>2934</v>
      </c>
      <c r="AG1606" s="4" t="s">
        <v>2934</v>
      </c>
      <c r="AH1606" s="4" t="s">
        <v>2934</v>
      </c>
      <c r="AI1606" s="4" t="s">
        <v>2934</v>
      </c>
      <c r="AJ1606" s="4" t="s">
        <v>2934</v>
      </c>
    </row>
    <row r="1607" spans="1:36" x14ac:dyDescent="0.3">
      <c r="A1607" s="1" t="s">
        <v>20</v>
      </c>
      <c r="B1607" s="2">
        <v>5223225</v>
      </c>
      <c r="C1607" s="3" t="s">
        <v>2919</v>
      </c>
      <c r="D1607" s="4">
        <v>4167.2956748500001</v>
      </c>
      <c r="E1607" s="3" t="s">
        <v>2925</v>
      </c>
      <c r="F1607" s="3" t="s">
        <v>2926</v>
      </c>
      <c r="G1607" s="3" t="s">
        <v>2927</v>
      </c>
      <c r="H1607" s="3" t="s">
        <v>2928</v>
      </c>
      <c r="I1607" s="3" t="s">
        <v>2972</v>
      </c>
      <c r="J1607" s="4">
        <v>-9.0151520000000005</v>
      </c>
      <c r="K1607" s="4">
        <v>1.4529479999999999</v>
      </c>
      <c r="L1607" s="4">
        <v>22.927329</v>
      </c>
      <c r="M1607" s="4">
        <v>7.9259529999999998</v>
      </c>
      <c r="N1607" s="4">
        <v>9.8701509999999999</v>
      </c>
      <c r="O1607" s="4">
        <v>10.128183999999999</v>
      </c>
      <c r="P1607" s="4">
        <v>2.1408960000000001</v>
      </c>
      <c r="Q1607" s="4">
        <v>6.0054460000000001</v>
      </c>
      <c r="R1607" s="4">
        <v>16.295860000000001</v>
      </c>
      <c r="S1607" s="3" t="s">
        <v>3767</v>
      </c>
      <c r="T1607" s="4">
        <v>60.05</v>
      </c>
      <c r="U1607" s="4">
        <v>4167.2956748500001</v>
      </c>
      <c r="V1607" s="10">
        <v>5660.8416740000002</v>
      </c>
      <c r="W1607" s="4">
        <v>0.732722731057452</v>
      </c>
      <c r="X1607" s="4">
        <v>75.73</v>
      </c>
      <c r="Y1607" s="4">
        <v>44.73</v>
      </c>
      <c r="Z1607" s="4">
        <v>9.8701509999999999</v>
      </c>
      <c r="AA1607" s="10">
        <v>9.3401978473000007</v>
      </c>
      <c r="AB1607" s="10">
        <v>10.2151040647</v>
      </c>
      <c r="AC1607" s="4">
        <v>0.93546600000000002</v>
      </c>
      <c r="AD1607" s="4">
        <v>0.92204509980479998</v>
      </c>
      <c r="AE1607" s="4">
        <v>0.95092958335120004</v>
      </c>
      <c r="AF1607" s="4">
        <v>6.0054460000000001</v>
      </c>
      <c r="AG1607" s="4">
        <v>7.5198521466184998</v>
      </c>
      <c r="AH1607" s="4">
        <v>7.9788092825478003</v>
      </c>
      <c r="AI1607" s="4">
        <v>2.1408960000000001</v>
      </c>
      <c r="AJ1607" s="4">
        <v>8.0636500000000009</v>
      </c>
    </row>
    <row r="1608" spans="1:36" x14ac:dyDescent="0.3">
      <c r="A1608" s="1" t="s">
        <v>1171</v>
      </c>
      <c r="B1608" s="2">
        <v>4984540</v>
      </c>
      <c r="C1608" s="3" t="s">
        <v>2970</v>
      </c>
      <c r="D1608" s="4">
        <v>4174.0039131000003</v>
      </c>
      <c r="E1608" s="3" t="s">
        <v>3031</v>
      </c>
      <c r="F1608" s="3" t="s">
        <v>3031</v>
      </c>
      <c r="G1608" s="3" t="s">
        <v>3051</v>
      </c>
      <c r="H1608" s="3" t="s">
        <v>3079</v>
      </c>
      <c r="I1608" s="3" t="s">
        <v>3194</v>
      </c>
      <c r="J1608" s="4">
        <v>-12.897016000000001</v>
      </c>
      <c r="K1608" s="4">
        <v>-1.612611</v>
      </c>
      <c r="L1608" s="4">
        <v>5.3550639999999996</v>
      </c>
      <c r="M1608" s="4">
        <v>2.3755660000000001</v>
      </c>
      <c r="N1608" s="4">
        <v>9.0472429999999999</v>
      </c>
      <c r="O1608" s="4">
        <v>22.371047000000001</v>
      </c>
      <c r="P1608" s="4">
        <v>1.423718</v>
      </c>
      <c r="Q1608" s="4">
        <v>8.4437440000000006</v>
      </c>
      <c r="R1608" s="4">
        <v>16.74774</v>
      </c>
      <c r="S1608" s="3" t="s">
        <v>4913</v>
      </c>
      <c r="T1608" s="4">
        <v>27.15</v>
      </c>
      <c r="U1608" s="4">
        <v>4174.0039131000003</v>
      </c>
      <c r="V1608" s="10">
        <v>2732.1696430000002</v>
      </c>
      <c r="W1608" s="4">
        <v>0</v>
      </c>
      <c r="X1608" s="4">
        <v>33.774999999999999</v>
      </c>
      <c r="Y1608" s="4">
        <v>25</v>
      </c>
      <c r="Z1608" s="4">
        <v>9.0472429999999999</v>
      </c>
      <c r="AA1608" s="10" t="s">
        <v>2934</v>
      </c>
      <c r="AB1608" s="10" t="s">
        <v>2934</v>
      </c>
      <c r="AC1608" s="4">
        <v>1.5939939999999999</v>
      </c>
      <c r="AD1608" s="4">
        <v>1.4338509111641999</v>
      </c>
      <c r="AE1608" s="4">
        <v>1.4138733379531001</v>
      </c>
      <c r="AF1608" s="4">
        <v>8.4437440000000006</v>
      </c>
      <c r="AG1608" s="4">
        <v>7.4627725949701</v>
      </c>
      <c r="AH1608" s="4">
        <v>7.0961144486911998</v>
      </c>
      <c r="AI1608" s="4">
        <v>1.423718</v>
      </c>
      <c r="AJ1608" s="4">
        <v>1.482607</v>
      </c>
    </row>
    <row r="1609" spans="1:36" x14ac:dyDescent="0.3">
      <c r="A1609" s="1" t="s">
        <v>1506</v>
      </c>
      <c r="B1609" s="2">
        <v>103308</v>
      </c>
      <c r="C1609" s="3" t="s">
        <v>2935</v>
      </c>
      <c r="D1609" s="4">
        <v>4174.4840604999999</v>
      </c>
      <c r="E1609" s="3" t="s">
        <v>2930</v>
      </c>
      <c r="F1609" s="3" t="s">
        <v>2957</v>
      </c>
      <c r="G1609" s="3" t="s">
        <v>2957</v>
      </c>
      <c r="H1609" s="3" t="s">
        <v>3113</v>
      </c>
      <c r="I1609" s="3" t="s">
        <v>3088</v>
      </c>
      <c r="J1609" s="4">
        <v>33.922333999999999</v>
      </c>
      <c r="K1609" s="4">
        <v>7.1686949999999996</v>
      </c>
      <c r="L1609" s="4">
        <v>-8.1065839999999998</v>
      </c>
      <c r="M1609" s="4">
        <v>0.184445</v>
      </c>
      <c r="N1609" s="4">
        <v>15.519047619047599</v>
      </c>
      <c r="O1609" s="4">
        <v>34.930332</v>
      </c>
      <c r="P1609" s="4">
        <v>1.505207</v>
      </c>
      <c r="Q1609" s="4">
        <v>9.6085060000000002</v>
      </c>
      <c r="R1609" s="4" t="s">
        <v>2924</v>
      </c>
      <c r="S1609" s="3" t="s">
        <v>5247</v>
      </c>
      <c r="T1609" s="4">
        <v>65.180000000000007</v>
      </c>
      <c r="U1609" s="4">
        <v>4174.4840604999999</v>
      </c>
      <c r="V1609" s="10">
        <v>6082.1840599999996</v>
      </c>
      <c r="W1609" s="4">
        <v>1.90242405645904</v>
      </c>
      <c r="X1609" s="4">
        <v>73.010000000000005</v>
      </c>
      <c r="Y1609" s="4">
        <v>48.15</v>
      </c>
      <c r="Z1609" s="4">
        <v>15.515352999999999</v>
      </c>
      <c r="AA1609" s="10">
        <v>10.976759851800001</v>
      </c>
      <c r="AB1609" s="10">
        <v>11.916035642000001</v>
      </c>
      <c r="AC1609" s="4">
        <v>1.311013</v>
      </c>
      <c r="AD1609" s="4">
        <v>1.2381129758761</v>
      </c>
      <c r="AE1609" s="4">
        <v>1.3412120578494999</v>
      </c>
      <c r="AF1609" s="4">
        <v>9.6085060000000002</v>
      </c>
      <c r="AG1609" s="4" t="s">
        <v>2934</v>
      </c>
      <c r="AH1609" s="4" t="s">
        <v>2934</v>
      </c>
      <c r="AI1609" s="4">
        <v>1.505207</v>
      </c>
      <c r="AJ1609" s="4">
        <v>2.7416510000000001</v>
      </c>
    </row>
    <row r="1610" spans="1:36" x14ac:dyDescent="0.3">
      <c r="A1610" s="1" t="s">
        <v>2092</v>
      </c>
      <c r="B1610" s="2">
        <v>4246742</v>
      </c>
      <c r="C1610" s="3" t="s">
        <v>2935</v>
      </c>
      <c r="D1610" s="4">
        <v>4175.1180193199998</v>
      </c>
      <c r="E1610" s="3" t="s">
        <v>2936</v>
      </c>
      <c r="F1610" s="3" t="s">
        <v>2937</v>
      </c>
      <c r="G1610" s="3" t="s">
        <v>3035</v>
      </c>
      <c r="H1610" s="3" t="s">
        <v>3035</v>
      </c>
      <c r="I1610" s="3" t="s">
        <v>3123</v>
      </c>
      <c r="J1610" s="4">
        <v>134.05600699999999</v>
      </c>
      <c r="K1610" s="4">
        <v>33.947958</v>
      </c>
      <c r="L1610" s="4">
        <v>-6.5408200000000001</v>
      </c>
      <c r="M1610" s="4">
        <v>-3.6205829999999999</v>
      </c>
      <c r="N1610" s="4">
        <v>25.653465000000001</v>
      </c>
      <c r="O1610" s="4">
        <v>14.018034</v>
      </c>
      <c r="P1610" s="4">
        <v>3.074398</v>
      </c>
      <c r="Q1610" s="4">
        <v>9.4155709999999999</v>
      </c>
      <c r="R1610" s="4">
        <v>15.085991999999999</v>
      </c>
      <c r="S1610" s="3" t="s">
        <v>5831</v>
      </c>
      <c r="T1610" s="4">
        <v>77.73</v>
      </c>
      <c r="U1610" s="4">
        <v>4175.1180193199998</v>
      </c>
      <c r="V1610" s="10">
        <v>5168.8190189999996</v>
      </c>
      <c r="W1610" s="4">
        <v>0.41168146146918799</v>
      </c>
      <c r="X1610" s="4">
        <v>84.97</v>
      </c>
      <c r="Y1610" s="4">
        <v>30.945</v>
      </c>
      <c r="Z1610" s="4">
        <v>25.653465000000001</v>
      </c>
      <c r="AA1610" s="10">
        <v>20.654744506099998</v>
      </c>
      <c r="AB1610" s="10">
        <v>22.303456705799999</v>
      </c>
      <c r="AC1610" s="4">
        <v>0.84168200000000004</v>
      </c>
      <c r="AD1610" s="4">
        <v>0.79304531810479995</v>
      </c>
      <c r="AE1610" s="4">
        <v>0.82840770927789997</v>
      </c>
      <c r="AF1610" s="4">
        <v>9.4155709999999999</v>
      </c>
      <c r="AG1610" s="4">
        <v>12.084464265883399</v>
      </c>
      <c r="AH1610" s="4">
        <v>12.74222763829</v>
      </c>
      <c r="AI1610" s="4">
        <v>3.074398</v>
      </c>
      <c r="AJ1610" s="4">
        <v>14.507279</v>
      </c>
    </row>
    <row r="1611" spans="1:36" x14ac:dyDescent="0.3">
      <c r="A1611" s="1" t="s">
        <v>1775</v>
      </c>
      <c r="B1611" s="2">
        <v>4000820</v>
      </c>
      <c r="C1611" s="3" t="s">
        <v>2935</v>
      </c>
      <c r="D1611" s="4">
        <v>4179.8706689399996</v>
      </c>
      <c r="E1611" s="3" t="s">
        <v>3093</v>
      </c>
      <c r="F1611" s="3" t="s">
        <v>3093</v>
      </c>
      <c r="G1611" s="3" t="s">
        <v>3094</v>
      </c>
      <c r="H1611" s="3" t="s">
        <v>3147</v>
      </c>
      <c r="I1611" s="3" t="s">
        <v>3148</v>
      </c>
      <c r="J1611" s="4">
        <v>-32.817627999999999</v>
      </c>
      <c r="K1611" s="4">
        <v>-15.031129999999999</v>
      </c>
      <c r="L1611" s="4">
        <v>-11.896711</v>
      </c>
      <c r="M1611" s="4">
        <v>1.5232019999999999</v>
      </c>
      <c r="N1611" s="4">
        <v>9.2273019999999999</v>
      </c>
      <c r="O1611" s="4">
        <v>4.6899030000000002</v>
      </c>
      <c r="P1611" s="4">
        <v>0.79620000000000002</v>
      </c>
      <c r="Q1611" s="4">
        <v>2.9337659999999999</v>
      </c>
      <c r="R1611" s="4">
        <v>8.2181739999999994</v>
      </c>
      <c r="S1611" s="3" t="s">
        <v>5516</v>
      </c>
      <c r="T1611" s="4">
        <v>28.66</v>
      </c>
      <c r="U1611" s="4">
        <v>4179.8706689399996</v>
      </c>
      <c r="V1611" s="10">
        <v>6217.5516680000001</v>
      </c>
      <c r="W1611" s="4">
        <v>4.1870202372644796</v>
      </c>
      <c r="X1611" s="4">
        <v>49.14</v>
      </c>
      <c r="Y1611" s="4">
        <v>27.750800000000002</v>
      </c>
      <c r="Z1611" s="4">
        <v>9.2840950000000007</v>
      </c>
      <c r="AA1611" s="10">
        <v>8.7354079673000005</v>
      </c>
      <c r="AB1611" s="10">
        <v>9.2756812738000001</v>
      </c>
      <c r="AC1611" s="4">
        <v>1.948285</v>
      </c>
      <c r="AD1611" s="4">
        <v>2.0202127036417998</v>
      </c>
      <c r="AE1611" s="4">
        <v>2.0020878561467002</v>
      </c>
      <c r="AF1611" s="4">
        <v>2.9337659999999999</v>
      </c>
      <c r="AG1611" s="4">
        <v>3.4831550966189</v>
      </c>
      <c r="AH1611" s="4">
        <v>3.6860139487687</v>
      </c>
      <c r="AI1611" s="4">
        <v>0.79620000000000002</v>
      </c>
      <c r="AJ1611" s="4">
        <v>0.79620000000000002</v>
      </c>
    </row>
    <row r="1612" spans="1:36" x14ac:dyDescent="0.3">
      <c r="A1612" s="1" t="s">
        <v>1770</v>
      </c>
      <c r="B1612" s="2">
        <v>4565245</v>
      </c>
      <c r="C1612" s="3" t="s">
        <v>2935</v>
      </c>
      <c r="D1612" s="4">
        <v>4181.596012</v>
      </c>
      <c r="E1612" s="3" t="s">
        <v>2936</v>
      </c>
      <c r="F1612" s="3" t="s">
        <v>2937</v>
      </c>
      <c r="G1612" s="3" t="s">
        <v>3037</v>
      </c>
      <c r="H1612" s="3" t="s">
        <v>3037</v>
      </c>
      <c r="I1612" s="3" t="s">
        <v>3592</v>
      </c>
      <c r="J1612" s="4">
        <v>-26.130752999999999</v>
      </c>
      <c r="K1612" s="4">
        <v>-14.111838000000001</v>
      </c>
      <c r="L1612" s="5">
        <v>-12.247771</v>
      </c>
      <c r="M1612" s="4">
        <v>-2.5661070000000001</v>
      </c>
      <c r="N1612" s="4">
        <v>16.331878</v>
      </c>
      <c r="O1612" s="4">
        <v>13.518886999999999</v>
      </c>
      <c r="P1612" s="4">
        <v>3.004378</v>
      </c>
      <c r="Q1612" s="4">
        <v>9.1561529999999998</v>
      </c>
      <c r="R1612" s="4">
        <v>14.747899</v>
      </c>
      <c r="S1612" s="3" t="s">
        <v>5511</v>
      </c>
      <c r="T1612" s="4">
        <v>74.8</v>
      </c>
      <c r="U1612" s="4">
        <v>4181.596012</v>
      </c>
      <c r="V1612" s="10">
        <v>4729.6660119999997</v>
      </c>
      <c r="W1612" s="4">
        <v>4.5454545454545503</v>
      </c>
      <c r="X1612" s="4">
        <v>104.76</v>
      </c>
      <c r="Y1612" s="4">
        <v>74.709999999999994</v>
      </c>
      <c r="Z1612" s="4">
        <v>16.331878</v>
      </c>
      <c r="AA1612" s="10">
        <v>19.7175227621</v>
      </c>
      <c r="AB1612" s="10">
        <v>19.7175227621</v>
      </c>
      <c r="AC1612" s="4">
        <v>1.237824</v>
      </c>
      <c r="AD1612" s="4">
        <v>1.2513268604811001</v>
      </c>
      <c r="AE1612" s="4">
        <v>1.2513268604811001</v>
      </c>
      <c r="AF1612" s="4">
        <v>9.1561529999999998</v>
      </c>
      <c r="AG1612" s="4">
        <v>11.642309535535301</v>
      </c>
      <c r="AH1612" s="4">
        <v>11.642309535535301</v>
      </c>
      <c r="AI1612" s="4">
        <v>3.004378</v>
      </c>
      <c r="AJ1612" s="4">
        <v>7.3781809999999997</v>
      </c>
    </row>
    <row r="1613" spans="1:36" x14ac:dyDescent="0.3">
      <c r="A1613" s="1" t="s">
        <v>1297</v>
      </c>
      <c r="B1613" s="2">
        <v>4329961</v>
      </c>
      <c r="C1613" s="3" t="s">
        <v>2919</v>
      </c>
      <c r="D1613" s="4">
        <v>4182.4637438500004</v>
      </c>
      <c r="E1613" s="3" t="s">
        <v>2945</v>
      </c>
      <c r="F1613" s="3" t="s">
        <v>2990</v>
      </c>
      <c r="G1613" s="3" t="s">
        <v>2990</v>
      </c>
      <c r="H1613" s="3" t="s">
        <v>3029</v>
      </c>
      <c r="I1613" s="3" t="s">
        <v>3030</v>
      </c>
      <c r="J1613" s="18">
        <v>64.223037000000005</v>
      </c>
      <c r="K1613" s="18">
        <v>-30.687732</v>
      </c>
      <c r="L1613" s="18">
        <v>-21.875826</v>
      </c>
      <c r="M1613" s="18">
        <v>-1.3214980000000001</v>
      </c>
      <c r="N1613" s="4">
        <v>144.10331400000001</v>
      </c>
      <c r="O1613" s="4">
        <v>40.242243000000002</v>
      </c>
      <c r="P1613" s="4">
        <v>30.706126999999999</v>
      </c>
      <c r="Q1613" s="4" t="s">
        <v>2924</v>
      </c>
      <c r="R1613" s="4">
        <v>72.513257999999993</v>
      </c>
      <c r="S1613" s="3" t="s">
        <v>5039</v>
      </c>
      <c r="T1613" s="5">
        <v>147.85</v>
      </c>
      <c r="U1613" s="4">
        <v>4182.4637438500004</v>
      </c>
      <c r="V1613" s="10">
        <v>4305.4837429999998</v>
      </c>
      <c r="W1613" s="4">
        <v>0</v>
      </c>
      <c r="X1613" s="18">
        <v>239.88</v>
      </c>
      <c r="Y1613" s="18">
        <v>78.17</v>
      </c>
      <c r="Z1613" s="4">
        <v>144.10331400000001</v>
      </c>
      <c r="AA1613" s="10">
        <v>57.686305111099998</v>
      </c>
      <c r="AB1613" s="10">
        <v>71.321755909299995</v>
      </c>
      <c r="AC1613" s="4">
        <v>12.473553000000001</v>
      </c>
      <c r="AD1613" s="4">
        <v>10.230746301959201</v>
      </c>
      <c r="AE1613" s="4">
        <v>11.7174481176762</v>
      </c>
      <c r="AF1613" s="4" t="s">
        <v>2924</v>
      </c>
      <c r="AG1613" s="4">
        <v>49.504649729278498</v>
      </c>
      <c r="AH1613" s="4">
        <v>64.845284831598207</v>
      </c>
      <c r="AI1613" s="4">
        <v>30.706126999999999</v>
      </c>
      <c r="AJ1613" s="4">
        <v>39.916307000000003</v>
      </c>
    </row>
    <row r="1614" spans="1:36" x14ac:dyDescent="0.3">
      <c r="A1614" s="1" t="s">
        <v>1410</v>
      </c>
      <c r="B1614" s="2">
        <v>5733695</v>
      </c>
      <c r="C1614" s="3" t="s">
        <v>2940</v>
      </c>
      <c r="D1614" s="4">
        <v>4183.67</v>
      </c>
      <c r="E1614" s="3" t="s">
        <v>2930</v>
      </c>
      <c r="F1614" s="3" t="s">
        <v>2953</v>
      </c>
      <c r="G1614" s="3" t="s">
        <v>2954</v>
      </c>
      <c r="H1614" s="3" t="s">
        <v>2955</v>
      </c>
      <c r="I1614" s="3"/>
      <c r="J1614" s="4">
        <v>0.18923499999999999</v>
      </c>
      <c r="K1614" s="4">
        <v>-2.216294</v>
      </c>
      <c r="L1614" s="4">
        <v>-0.83246600000000004</v>
      </c>
      <c r="M1614" s="4">
        <v>0</v>
      </c>
      <c r="N1614" s="4" t="s">
        <v>2934</v>
      </c>
      <c r="O1614" s="4" t="s">
        <v>2934</v>
      </c>
      <c r="P1614" s="4" t="s">
        <v>2934</v>
      </c>
      <c r="Q1614" s="4" t="s">
        <v>2934</v>
      </c>
      <c r="R1614" s="4" t="s">
        <v>2934</v>
      </c>
      <c r="S1614" s="3" t="s">
        <v>5152</v>
      </c>
      <c r="T1614" s="4">
        <v>47.65</v>
      </c>
      <c r="U1614" s="4">
        <v>4183.67</v>
      </c>
      <c r="V1614" s="10" t="s">
        <v>2934</v>
      </c>
      <c r="W1614" s="4">
        <v>3.9969443861489999</v>
      </c>
      <c r="X1614" s="4">
        <v>48.75</v>
      </c>
      <c r="Y1614" s="4">
        <v>46.65</v>
      </c>
      <c r="Z1614" s="4" t="s">
        <v>2934</v>
      </c>
      <c r="AA1614" s="10" t="s">
        <v>2934</v>
      </c>
      <c r="AB1614" s="10" t="s">
        <v>2934</v>
      </c>
      <c r="AC1614" s="4" t="s">
        <v>2934</v>
      </c>
      <c r="AD1614" s="4" t="s">
        <v>2934</v>
      </c>
      <c r="AE1614" s="4" t="s">
        <v>2934</v>
      </c>
      <c r="AF1614" s="4" t="s">
        <v>2934</v>
      </c>
      <c r="AG1614" s="4" t="s">
        <v>2934</v>
      </c>
      <c r="AH1614" s="4" t="s">
        <v>2934</v>
      </c>
      <c r="AI1614" s="4" t="s">
        <v>2934</v>
      </c>
      <c r="AJ1614" s="4" t="s">
        <v>2934</v>
      </c>
    </row>
    <row r="1615" spans="1:36" x14ac:dyDescent="0.3">
      <c r="A1615" s="1" t="s">
        <v>352</v>
      </c>
      <c r="B1615" s="2">
        <v>4010420</v>
      </c>
      <c r="C1615" s="3" t="s">
        <v>2935</v>
      </c>
      <c r="D1615" s="4">
        <v>4190.6129092499996</v>
      </c>
      <c r="E1615" s="3" t="s">
        <v>3090</v>
      </c>
      <c r="F1615" s="3" t="s">
        <v>3090</v>
      </c>
      <c r="G1615" s="3" t="s">
        <v>3122</v>
      </c>
      <c r="H1615" s="3" t="s">
        <v>3122</v>
      </c>
      <c r="I1615" s="3" t="s">
        <v>3092</v>
      </c>
      <c r="J1615" s="4">
        <v>8.5264129999999998</v>
      </c>
      <c r="K1615" s="4">
        <v>-4.0950040000000003</v>
      </c>
      <c r="L1615" s="4">
        <v>-8.4297780000000007</v>
      </c>
      <c r="M1615" s="4">
        <v>1.000518</v>
      </c>
      <c r="N1615" s="4">
        <v>15.901683999999999</v>
      </c>
      <c r="O1615" s="4">
        <v>44.694656000000002</v>
      </c>
      <c r="P1615" s="4">
        <v>1.215916</v>
      </c>
      <c r="Q1615" s="4">
        <v>11.537959000000001</v>
      </c>
      <c r="R1615" s="4" t="s">
        <v>2924</v>
      </c>
      <c r="S1615" s="3" t="s">
        <v>4097</v>
      </c>
      <c r="T1615" s="4">
        <v>58.55</v>
      </c>
      <c r="U1615" s="4">
        <v>4190.6129092499996</v>
      </c>
      <c r="V1615" s="10">
        <v>8530.0129089999991</v>
      </c>
      <c r="W1615" s="4">
        <v>4.4406490179333904</v>
      </c>
      <c r="X1615" s="4">
        <v>65.59</v>
      </c>
      <c r="Y1615" s="4">
        <v>49.335000000000001</v>
      </c>
      <c r="Z1615" s="4">
        <v>15.901683999999999</v>
      </c>
      <c r="AA1615" s="10">
        <v>14.2343130819</v>
      </c>
      <c r="AB1615" s="10">
        <v>15.0514138817</v>
      </c>
      <c r="AC1615" s="4">
        <v>4.0192310000000004</v>
      </c>
      <c r="AD1615" s="4">
        <v>3.5655689408399001</v>
      </c>
      <c r="AE1615" s="4">
        <v>3.7341366940523999</v>
      </c>
      <c r="AF1615" s="4">
        <v>11.537959000000001</v>
      </c>
      <c r="AG1615" s="4">
        <v>10.034983462889899</v>
      </c>
      <c r="AH1615" s="4">
        <v>10.992284676546401</v>
      </c>
      <c r="AI1615" s="4">
        <v>1.215916</v>
      </c>
      <c r="AJ1615" s="4">
        <v>1.9590460000000001</v>
      </c>
    </row>
    <row r="1616" spans="1:36" x14ac:dyDescent="0.3">
      <c r="A1616" s="1" t="s">
        <v>2887</v>
      </c>
      <c r="B1616" s="2">
        <v>28766501</v>
      </c>
      <c r="C1616" s="3" t="s">
        <v>2935</v>
      </c>
      <c r="D1616" s="4">
        <v>4195.7054708699998</v>
      </c>
      <c r="E1616" s="3" t="s">
        <v>2945</v>
      </c>
      <c r="F1616" s="3" t="s">
        <v>2946</v>
      </c>
      <c r="G1616" s="3" t="s">
        <v>2947</v>
      </c>
      <c r="H1616" s="3" t="s">
        <v>2989</v>
      </c>
      <c r="I1616" s="3" t="s">
        <v>2949</v>
      </c>
      <c r="J1616" s="4">
        <v>100.340136</v>
      </c>
      <c r="K1616" s="4">
        <v>-40.121993000000003</v>
      </c>
      <c r="L1616" s="4">
        <v>-12.524753</v>
      </c>
      <c r="M1616" s="4">
        <v>-8.9175260000000005</v>
      </c>
      <c r="N1616" s="4" t="s">
        <v>2924</v>
      </c>
      <c r="O1616" s="4">
        <v>39.266666999999998</v>
      </c>
      <c r="P1616" s="4">
        <v>8.5776699999999995</v>
      </c>
      <c r="Q1616" s="4" t="s">
        <v>2924</v>
      </c>
      <c r="R1616" s="4">
        <v>31.386738000000001</v>
      </c>
      <c r="S1616" s="3" t="s">
        <v>6625</v>
      </c>
      <c r="T1616" s="4">
        <v>17.670000000000002</v>
      </c>
      <c r="U1616" s="4">
        <v>4195.7054708699998</v>
      </c>
      <c r="V1616" s="10">
        <v>3983.20847</v>
      </c>
      <c r="W1616" s="4">
        <v>0</v>
      </c>
      <c r="X1616" s="4">
        <v>38.200000000000003</v>
      </c>
      <c r="Y1616" s="4">
        <v>7.84</v>
      </c>
      <c r="Z1616" s="4" t="s">
        <v>2924</v>
      </c>
      <c r="AA1616" s="10">
        <v>24.524635669599999</v>
      </c>
      <c r="AB1616" s="10">
        <v>30.862472490999998</v>
      </c>
      <c r="AC1616" s="4">
        <v>4.4189080000000001</v>
      </c>
      <c r="AD1616" s="4">
        <v>3.4390015986246998</v>
      </c>
      <c r="AE1616" s="4">
        <v>4.0395952819307004</v>
      </c>
      <c r="AF1616" s="4" t="s">
        <v>2924</v>
      </c>
      <c r="AG1616" s="4">
        <v>17.707839365449701</v>
      </c>
      <c r="AH1616" s="4">
        <v>21.133283556258402</v>
      </c>
      <c r="AI1616" s="4">
        <v>8.5776699999999995</v>
      </c>
      <c r="AJ1616" s="4">
        <v>15.568282</v>
      </c>
    </row>
    <row r="1617" spans="1:36" x14ac:dyDescent="0.3">
      <c r="A1617" s="1" t="s">
        <v>1344</v>
      </c>
      <c r="B1617" s="2">
        <v>4913056</v>
      </c>
      <c r="C1617" s="3" t="s">
        <v>2919</v>
      </c>
      <c r="D1617" s="4">
        <v>4197.8884968000002</v>
      </c>
      <c r="E1617" s="3" t="s">
        <v>3006</v>
      </c>
      <c r="F1617" s="3" t="s">
        <v>3235</v>
      </c>
      <c r="G1617" s="3" t="s">
        <v>3236</v>
      </c>
      <c r="H1617" s="3" t="s">
        <v>3236</v>
      </c>
      <c r="I1617" s="3" t="s">
        <v>3368</v>
      </c>
      <c r="J1617" s="4">
        <v>-8.9924309999999998</v>
      </c>
      <c r="K1617" s="4">
        <v>2.1990020000000001</v>
      </c>
      <c r="L1617" s="4">
        <v>-5.0908829999999998</v>
      </c>
      <c r="M1617" s="4">
        <v>2.5749390000000001</v>
      </c>
      <c r="N1617" s="4">
        <v>28.046223000000001</v>
      </c>
      <c r="O1617" s="4">
        <v>51.987307000000001</v>
      </c>
      <c r="P1617" s="4">
        <v>5.3923059999999996</v>
      </c>
      <c r="Q1617" s="4">
        <v>15.553253</v>
      </c>
      <c r="R1617" s="4" t="s">
        <v>2924</v>
      </c>
      <c r="S1617" s="3" t="s">
        <v>5086</v>
      </c>
      <c r="T1617" s="5">
        <v>131.06</v>
      </c>
      <c r="U1617" s="4">
        <v>4197.8884968000002</v>
      </c>
      <c r="V1617" s="10">
        <v>4462.9124959999999</v>
      </c>
      <c r="W1617" s="4">
        <v>2.2890279261407001</v>
      </c>
      <c r="X1617" s="4">
        <v>156.75</v>
      </c>
      <c r="Y1617" s="4">
        <v>108.39</v>
      </c>
      <c r="Z1617" s="4">
        <v>28.046223000000001</v>
      </c>
      <c r="AA1617" s="10">
        <v>24.136279926299999</v>
      </c>
      <c r="AB1617" s="10">
        <v>25.448543689299999</v>
      </c>
      <c r="AC1617" s="4">
        <v>3.1438700000000002</v>
      </c>
      <c r="AD1617" s="4">
        <v>2.9920303673906998</v>
      </c>
      <c r="AE1617" s="4">
        <v>3.0719101219806002</v>
      </c>
      <c r="AF1617" s="4">
        <v>15.553253</v>
      </c>
      <c r="AG1617" s="4">
        <v>15.7995142731214</v>
      </c>
      <c r="AH1617" s="4">
        <v>15.9084488637427</v>
      </c>
      <c r="AI1617" s="4">
        <v>5.3923059999999996</v>
      </c>
      <c r="AJ1617" s="4">
        <v>8.6087760000000006</v>
      </c>
    </row>
    <row r="1618" spans="1:36" x14ac:dyDescent="0.3">
      <c r="A1618" s="1" t="s">
        <v>282</v>
      </c>
      <c r="B1618" s="2">
        <v>4811624</v>
      </c>
      <c r="C1618" s="3" t="s">
        <v>2940</v>
      </c>
      <c r="D1618" s="4">
        <v>4201.6879992000004</v>
      </c>
      <c r="E1618" s="3" t="s">
        <v>2920</v>
      </c>
      <c r="F1618" s="3" t="s">
        <v>2921</v>
      </c>
      <c r="G1618" s="3" t="s">
        <v>3109</v>
      </c>
      <c r="H1618" s="3" t="s">
        <v>3109</v>
      </c>
      <c r="I1618" s="3" t="s">
        <v>3048</v>
      </c>
      <c r="J1618" s="4">
        <v>8.9332829999999994</v>
      </c>
      <c r="K1618" s="4">
        <v>-3.2797860000000001</v>
      </c>
      <c r="L1618" s="4">
        <v>-12.995483999999999</v>
      </c>
      <c r="M1618" s="4">
        <v>-4.4417499999999999</v>
      </c>
      <c r="N1618" s="4" t="s">
        <v>2924</v>
      </c>
      <c r="O1618" s="4" t="s">
        <v>2924</v>
      </c>
      <c r="P1618" s="4">
        <v>45.203336999999998</v>
      </c>
      <c r="Q1618" s="4" t="s">
        <v>2924</v>
      </c>
      <c r="R1618" s="4" t="s">
        <v>2924</v>
      </c>
      <c r="S1618" s="3" t="s">
        <v>4027</v>
      </c>
      <c r="T1618" s="4">
        <v>86.7</v>
      </c>
      <c r="U1618" s="4">
        <v>4201.6879992000004</v>
      </c>
      <c r="V1618" s="10">
        <v>4066.6469990000001</v>
      </c>
      <c r="W1618" s="4">
        <v>0</v>
      </c>
      <c r="X1618" s="4">
        <v>105</v>
      </c>
      <c r="Y1618" s="4">
        <v>64.11</v>
      </c>
      <c r="Z1618" s="4" t="s">
        <v>2924</v>
      </c>
      <c r="AA1618" s="10" t="s">
        <v>2924</v>
      </c>
      <c r="AB1618" s="10" t="s">
        <v>2924</v>
      </c>
      <c r="AC1618" s="4">
        <v>12.015255</v>
      </c>
      <c r="AD1618" s="4">
        <v>7.4150216161081</v>
      </c>
      <c r="AE1618" s="4">
        <v>10.5797993961472</v>
      </c>
      <c r="AF1618" s="4" t="s">
        <v>2924</v>
      </c>
      <c r="AG1618" s="4" t="s">
        <v>2924</v>
      </c>
      <c r="AH1618" s="4" t="s">
        <v>2924</v>
      </c>
      <c r="AI1618" s="4">
        <v>45.203336999999998</v>
      </c>
      <c r="AJ1618" s="4">
        <v>129.79041900000001</v>
      </c>
    </row>
    <row r="1619" spans="1:36" x14ac:dyDescent="0.3">
      <c r="A1619" s="1" t="s">
        <v>1287</v>
      </c>
      <c r="B1619" s="2">
        <v>4990350</v>
      </c>
      <c r="C1619" s="3" t="s">
        <v>2940</v>
      </c>
      <c r="D1619" s="4">
        <v>4204.4359684000001</v>
      </c>
      <c r="E1619" s="3" t="s">
        <v>2936</v>
      </c>
      <c r="F1619" s="3" t="s">
        <v>2937</v>
      </c>
      <c r="G1619" s="3" t="s">
        <v>3035</v>
      </c>
      <c r="H1619" s="3" t="s">
        <v>3035</v>
      </c>
      <c r="I1619" s="3" t="s">
        <v>3412</v>
      </c>
      <c r="J1619" s="4">
        <v>165.74097499999999</v>
      </c>
      <c r="K1619" s="4">
        <v>5.4181270000000001</v>
      </c>
      <c r="L1619" s="4">
        <v>-26.635301999999999</v>
      </c>
      <c r="M1619" s="4">
        <v>-0.93176499999999995</v>
      </c>
      <c r="N1619" s="4">
        <v>21.286148000000001</v>
      </c>
      <c r="O1619" s="4">
        <v>22.426760000000002</v>
      </c>
      <c r="P1619" s="4">
        <v>6.8799630000000001</v>
      </c>
      <c r="Q1619" s="4">
        <v>11.457838000000001</v>
      </c>
      <c r="R1619" s="4">
        <v>25.529447000000001</v>
      </c>
      <c r="S1619" s="3" t="s">
        <v>5029</v>
      </c>
      <c r="T1619" s="5">
        <v>210.52</v>
      </c>
      <c r="U1619" s="4">
        <v>4204.4359684000001</v>
      </c>
      <c r="V1619" s="10">
        <v>4182.3169680000001</v>
      </c>
      <c r="W1619" s="4">
        <v>0</v>
      </c>
      <c r="X1619" s="5">
        <v>320.08499999999998</v>
      </c>
      <c r="Y1619" s="4">
        <v>76.260000000000005</v>
      </c>
      <c r="Z1619" s="4">
        <v>21.286148000000001</v>
      </c>
      <c r="AA1619" s="10" t="s">
        <v>2934</v>
      </c>
      <c r="AB1619" s="10" t="s">
        <v>2924</v>
      </c>
      <c r="AC1619" s="5">
        <v>1.449999</v>
      </c>
      <c r="AD1619" s="4" t="s">
        <v>2934</v>
      </c>
      <c r="AE1619" s="4">
        <v>6.06335852846E-2</v>
      </c>
      <c r="AF1619" s="4">
        <v>11.457838000000001</v>
      </c>
      <c r="AG1619" s="4" t="s">
        <v>2934</v>
      </c>
      <c r="AH1619" s="4" t="s">
        <v>2934</v>
      </c>
      <c r="AI1619" s="4">
        <v>6.8799630000000001</v>
      </c>
      <c r="AJ1619" s="4">
        <v>8.9214730000000007</v>
      </c>
    </row>
    <row r="1620" spans="1:36" x14ac:dyDescent="0.3">
      <c r="A1620" s="1" t="s">
        <v>575</v>
      </c>
      <c r="B1620" s="2">
        <v>4659456</v>
      </c>
      <c r="C1620" s="3" t="s">
        <v>2935</v>
      </c>
      <c r="D1620" s="4">
        <v>4214.76921855</v>
      </c>
      <c r="E1620" s="3" t="s">
        <v>3093</v>
      </c>
      <c r="F1620" s="3" t="s">
        <v>3093</v>
      </c>
      <c r="G1620" s="3" t="s">
        <v>3094</v>
      </c>
      <c r="H1620" s="3" t="s">
        <v>3147</v>
      </c>
      <c r="I1620" s="3" t="s">
        <v>3148</v>
      </c>
      <c r="J1620" s="4">
        <v>-36.136296999999999</v>
      </c>
      <c r="K1620" s="4">
        <v>-14.723687</v>
      </c>
      <c r="L1620" s="4">
        <v>-15.154458999999999</v>
      </c>
      <c r="M1620" s="4">
        <v>1.9612419999999999</v>
      </c>
      <c r="N1620" s="4">
        <v>4.3457059999999998</v>
      </c>
      <c r="O1620" s="4">
        <v>8.1824999999999992</v>
      </c>
      <c r="P1620" s="4">
        <v>0.63582000000000005</v>
      </c>
      <c r="Q1620" s="4">
        <v>2.4599359999999999</v>
      </c>
      <c r="R1620" s="4">
        <v>11.149293</v>
      </c>
      <c r="S1620" s="3" t="s">
        <v>4318</v>
      </c>
      <c r="T1620" s="4">
        <v>43.67</v>
      </c>
      <c r="U1620" s="4">
        <v>4214.76921855</v>
      </c>
      <c r="V1620" s="10">
        <v>9009.2172179999998</v>
      </c>
      <c r="W1620" s="4">
        <v>4.5798030684680597</v>
      </c>
      <c r="X1620" s="4">
        <v>78.63</v>
      </c>
      <c r="Y1620" s="4">
        <v>42.32</v>
      </c>
      <c r="Z1620" s="4">
        <v>4.3457059999999998</v>
      </c>
      <c r="AA1620" s="10">
        <v>5.2855171745999998</v>
      </c>
      <c r="AB1620" s="10">
        <v>4.9991070977999996</v>
      </c>
      <c r="AC1620" s="5">
        <v>1.787288</v>
      </c>
      <c r="AD1620" s="4">
        <v>1.7541495555861999</v>
      </c>
      <c r="AE1620" s="4">
        <v>1.7257233501311</v>
      </c>
      <c r="AF1620" s="4">
        <v>2.4599359999999999</v>
      </c>
      <c r="AG1620" s="4">
        <v>2.5290562774301</v>
      </c>
      <c r="AH1620" s="4">
        <v>2.4641871872133998</v>
      </c>
      <c r="AI1620" s="4">
        <v>0.63582000000000005</v>
      </c>
      <c r="AJ1620" s="4">
        <v>0.63582000000000005</v>
      </c>
    </row>
    <row r="1621" spans="1:36" x14ac:dyDescent="0.3">
      <c r="A1621" s="1" t="s">
        <v>1064</v>
      </c>
      <c r="B1621" s="2">
        <v>10993244</v>
      </c>
      <c r="C1621" s="3" t="s">
        <v>2919</v>
      </c>
      <c r="D1621" s="4">
        <v>4221.8989727999997</v>
      </c>
      <c r="E1621" s="3" t="s">
        <v>2925</v>
      </c>
      <c r="F1621" s="3" t="s">
        <v>2980</v>
      </c>
      <c r="G1621" s="3" t="s">
        <v>3016</v>
      </c>
      <c r="H1621" s="3" t="s">
        <v>3017</v>
      </c>
      <c r="I1621" s="3" t="s">
        <v>3461</v>
      </c>
      <c r="J1621" s="4">
        <v>58.091993000000002</v>
      </c>
      <c r="K1621" s="4">
        <v>14.520773</v>
      </c>
      <c r="L1621" s="4">
        <v>-4.2805569999999999</v>
      </c>
      <c r="M1621" s="4">
        <v>-0.73096799999999995</v>
      </c>
      <c r="N1621" s="4">
        <v>18.572382000000001</v>
      </c>
      <c r="O1621" s="4">
        <v>18.430983000000001</v>
      </c>
      <c r="P1621" s="4">
        <v>16.167247</v>
      </c>
      <c r="Q1621" s="4">
        <v>11.234593</v>
      </c>
      <c r="R1621" s="4">
        <v>20.396097999999999</v>
      </c>
      <c r="S1621" s="3" t="s">
        <v>4806</v>
      </c>
      <c r="T1621" s="4">
        <v>55.68</v>
      </c>
      <c r="U1621" s="4">
        <v>4221.8989727999997</v>
      </c>
      <c r="V1621" s="10">
        <v>4448.898972</v>
      </c>
      <c r="W1621" s="4">
        <v>0</v>
      </c>
      <c r="X1621" s="4">
        <v>60.42</v>
      </c>
      <c r="Y1621" s="4">
        <v>29.405000000000001</v>
      </c>
      <c r="Z1621" s="4">
        <v>18.572382000000001</v>
      </c>
      <c r="AA1621" s="10">
        <v>18.219299106699999</v>
      </c>
      <c r="AB1621" s="10">
        <v>17.454107733899999</v>
      </c>
      <c r="AC1621" s="4">
        <v>2.4350839999999998</v>
      </c>
      <c r="AD1621" s="4">
        <v>2.3388391870917</v>
      </c>
      <c r="AE1621" s="4">
        <v>2.4345201787480999</v>
      </c>
      <c r="AF1621" s="4">
        <v>11.234593</v>
      </c>
      <c r="AG1621" s="4">
        <v>11.3264058962805</v>
      </c>
      <c r="AH1621" s="4">
        <v>10.361726977875399</v>
      </c>
      <c r="AI1621" s="4">
        <v>16.167247</v>
      </c>
      <c r="AJ1621" s="4" t="s">
        <v>2924</v>
      </c>
    </row>
    <row r="1622" spans="1:36" x14ac:dyDescent="0.3">
      <c r="A1622" s="1" t="s">
        <v>94</v>
      </c>
      <c r="B1622" s="2">
        <v>102716</v>
      </c>
      <c r="C1622" s="3" t="s">
        <v>2935</v>
      </c>
      <c r="D1622" s="4">
        <v>4224.3326946799998</v>
      </c>
      <c r="E1622" s="3" t="s">
        <v>2930</v>
      </c>
      <c r="F1622" s="3" t="s">
        <v>2953</v>
      </c>
      <c r="G1622" s="3" t="s">
        <v>2954</v>
      </c>
      <c r="H1622" s="3" t="s">
        <v>2955</v>
      </c>
      <c r="I1622" s="3" t="s">
        <v>3097</v>
      </c>
      <c r="J1622" s="4">
        <v>20.012891</v>
      </c>
      <c r="K1622" s="4">
        <v>6.3696089999999996</v>
      </c>
      <c r="L1622" s="4">
        <v>1.5544039999999999</v>
      </c>
      <c r="M1622" s="4">
        <v>-5.3677000000000002E-2</v>
      </c>
      <c r="N1622" s="4">
        <v>10.682731</v>
      </c>
      <c r="O1622" s="4">
        <v>13.01188</v>
      </c>
      <c r="P1622" s="4">
        <v>2.0134080000000001</v>
      </c>
      <c r="Q1622" s="4" t="s">
        <v>2934</v>
      </c>
      <c r="R1622" s="4" t="s">
        <v>2934</v>
      </c>
      <c r="S1622" s="3" t="s">
        <v>3841</v>
      </c>
      <c r="T1622" s="4">
        <v>37.24</v>
      </c>
      <c r="U1622" s="4">
        <v>4224.3326946799998</v>
      </c>
      <c r="V1622" s="10" t="s">
        <v>2934</v>
      </c>
      <c r="W1622" s="4">
        <v>8.2706766917293209</v>
      </c>
      <c r="X1622" s="4">
        <v>38.96</v>
      </c>
      <c r="Y1622" s="4">
        <v>30.1</v>
      </c>
      <c r="Z1622" s="4">
        <v>10.682731</v>
      </c>
      <c r="AA1622" s="10">
        <v>10.725497537500001</v>
      </c>
      <c r="AB1622" s="10">
        <v>12.192686352600001</v>
      </c>
      <c r="AC1622" s="4" t="s">
        <v>2934</v>
      </c>
      <c r="AD1622" s="4" t="s">
        <v>2934</v>
      </c>
      <c r="AE1622" s="4" t="s">
        <v>2934</v>
      </c>
      <c r="AF1622" s="4" t="s">
        <v>2934</v>
      </c>
      <c r="AG1622" s="4" t="s">
        <v>2934</v>
      </c>
      <c r="AH1622" s="4" t="s">
        <v>2934</v>
      </c>
      <c r="AI1622" s="4">
        <v>2.0134080000000001</v>
      </c>
      <c r="AJ1622" s="4">
        <v>2.0134080000000001</v>
      </c>
    </row>
    <row r="1623" spans="1:36" x14ac:dyDescent="0.3">
      <c r="A1623" s="1" t="s">
        <v>1730</v>
      </c>
      <c r="B1623" s="2">
        <v>4221373</v>
      </c>
      <c r="C1623" s="3" t="s">
        <v>2919</v>
      </c>
      <c r="D1623" s="4">
        <v>4261.7106136499997</v>
      </c>
      <c r="E1623" s="3" t="s">
        <v>3102</v>
      </c>
      <c r="F1623" s="3" t="s">
        <v>3142</v>
      </c>
      <c r="G1623" s="3" t="s">
        <v>3476</v>
      </c>
      <c r="H1623" s="3" t="s">
        <v>3476</v>
      </c>
      <c r="I1623" s="3" t="s">
        <v>3135</v>
      </c>
      <c r="J1623" s="4">
        <v>38.055556000000003</v>
      </c>
      <c r="K1623" s="4">
        <v>-10.482709</v>
      </c>
      <c r="L1623" s="4">
        <v>-2.8917549999999999</v>
      </c>
      <c r="M1623" s="4">
        <v>1.6359919999999999</v>
      </c>
      <c r="N1623" s="4">
        <v>26.952278</v>
      </c>
      <c r="O1623" s="4">
        <v>6.7951870000000003</v>
      </c>
      <c r="P1623" s="4">
        <v>1.1197220000000001</v>
      </c>
      <c r="Q1623" s="4">
        <v>4.3541590000000001</v>
      </c>
      <c r="R1623" s="4">
        <v>11.221427</v>
      </c>
      <c r="S1623" s="3" t="s">
        <v>5471</v>
      </c>
      <c r="T1623" s="4">
        <v>24.85</v>
      </c>
      <c r="U1623" s="4">
        <v>4261.7106136499997</v>
      </c>
      <c r="V1623" s="10">
        <v>10741.710612999999</v>
      </c>
      <c r="W1623" s="4">
        <v>0</v>
      </c>
      <c r="X1623" s="4">
        <v>28.751999999999999</v>
      </c>
      <c r="Y1623" s="4">
        <v>15.55</v>
      </c>
      <c r="Z1623" s="4">
        <v>26.952278</v>
      </c>
      <c r="AA1623" s="10">
        <v>8.0551053483999997</v>
      </c>
      <c r="AB1623" s="10">
        <v>12.209742244199999</v>
      </c>
      <c r="AC1623" s="4">
        <v>1.8358760000000001</v>
      </c>
      <c r="AD1623" s="4">
        <v>1.8061128821032999</v>
      </c>
      <c r="AE1623" s="4">
        <v>1.838235351834</v>
      </c>
      <c r="AF1623" s="4">
        <v>4.3541590000000001</v>
      </c>
      <c r="AG1623" s="4">
        <v>4.1404664340666004</v>
      </c>
      <c r="AH1623" s="4">
        <v>4.2917336446062997</v>
      </c>
      <c r="AI1623" s="4">
        <v>1.1197220000000001</v>
      </c>
      <c r="AJ1623" s="4" t="s">
        <v>2924</v>
      </c>
    </row>
    <row r="1624" spans="1:36" x14ac:dyDescent="0.3">
      <c r="A1624" s="1" t="s">
        <v>442</v>
      </c>
      <c r="B1624" s="2">
        <v>4558091</v>
      </c>
      <c r="C1624" s="3" t="s">
        <v>2935</v>
      </c>
      <c r="D1624" s="4">
        <v>4269.1144634000002</v>
      </c>
      <c r="E1624" s="3" t="s">
        <v>2925</v>
      </c>
      <c r="F1624" s="3" t="s">
        <v>2996</v>
      </c>
      <c r="G1624" s="3" t="s">
        <v>2997</v>
      </c>
      <c r="H1624" s="3" t="s">
        <v>2997</v>
      </c>
      <c r="I1624" s="3" t="s">
        <v>3286</v>
      </c>
      <c r="J1624" s="4">
        <v>-33.126615000000001</v>
      </c>
      <c r="K1624" s="4">
        <v>-23.459126999999999</v>
      </c>
      <c r="L1624" s="4">
        <v>-19.746960999999999</v>
      </c>
      <c r="M1624" s="4">
        <v>-3.071161</v>
      </c>
      <c r="N1624" s="4">
        <v>15.127426</v>
      </c>
      <c r="O1624" s="4">
        <v>20.377953000000002</v>
      </c>
      <c r="P1624" s="4">
        <v>2.102287</v>
      </c>
      <c r="Q1624" s="4">
        <v>7.4858549999999999</v>
      </c>
      <c r="R1624" s="4">
        <v>23.449871000000002</v>
      </c>
      <c r="S1624" s="3" t="s">
        <v>4185</v>
      </c>
      <c r="T1624" s="4">
        <v>64.7</v>
      </c>
      <c r="U1624" s="4">
        <v>4269.1144634000002</v>
      </c>
      <c r="V1624" s="10">
        <v>6700.2144630000003</v>
      </c>
      <c r="W1624" s="4">
        <v>2.5965996908809901</v>
      </c>
      <c r="X1624" s="4">
        <v>98.75</v>
      </c>
      <c r="Y1624" s="4">
        <v>64</v>
      </c>
      <c r="Z1624" s="4">
        <v>16.122602000000001</v>
      </c>
      <c r="AA1624" s="10">
        <v>13.899033297500001</v>
      </c>
      <c r="AB1624" s="10">
        <v>14.360608872</v>
      </c>
      <c r="AC1624" s="4">
        <v>1.230729</v>
      </c>
      <c r="AD1624" s="4">
        <v>1.2956911763237999</v>
      </c>
      <c r="AE1624" s="4">
        <v>1.3075240630880001</v>
      </c>
      <c r="AF1624" s="4">
        <v>7.4858549999999999</v>
      </c>
      <c r="AG1624" s="4">
        <v>8.6065243111758001</v>
      </c>
      <c r="AH1624" s="4">
        <v>9.1831061569550005</v>
      </c>
      <c r="AI1624" s="4">
        <v>2.102287</v>
      </c>
      <c r="AJ1624" s="4" t="s">
        <v>2924</v>
      </c>
    </row>
    <row r="1625" spans="1:36" x14ac:dyDescent="0.3">
      <c r="A1625" s="1" t="s">
        <v>2066</v>
      </c>
      <c r="B1625" s="2">
        <v>4963707</v>
      </c>
      <c r="C1625" s="3" t="s">
        <v>2919</v>
      </c>
      <c r="D1625" s="4">
        <v>4274.2065259700003</v>
      </c>
      <c r="E1625" s="3" t="s">
        <v>2945</v>
      </c>
      <c r="F1625" s="3" t="s">
        <v>3021</v>
      </c>
      <c r="G1625" s="3" t="s">
        <v>3027</v>
      </c>
      <c r="H1625" s="3" t="s">
        <v>3238</v>
      </c>
      <c r="I1625" s="3" t="s">
        <v>3233</v>
      </c>
      <c r="J1625" s="4">
        <v>45.926200000000001</v>
      </c>
      <c r="K1625" s="4">
        <v>15.647904</v>
      </c>
      <c r="L1625" s="4">
        <v>-2.7967719999999998</v>
      </c>
      <c r="M1625" s="4">
        <v>-0.80467699999999998</v>
      </c>
      <c r="N1625" s="4">
        <v>39.349127000000003</v>
      </c>
      <c r="O1625" s="4">
        <v>12.665756999999999</v>
      </c>
      <c r="P1625" s="4">
        <v>3.2302900000000001</v>
      </c>
      <c r="Q1625" s="4">
        <v>14.904197</v>
      </c>
      <c r="R1625" s="4">
        <v>13.126720000000001</v>
      </c>
      <c r="S1625" s="3" t="s">
        <v>5805</v>
      </c>
      <c r="T1625" s="5">
        <v>157.79</v>
      </c>
      <c r="U1625" s="4">
        <v>4274.2065259700003</v>
      </c>
      <c r="V1625" s="10">
        <v>4223.3875250000001</v>
      </c>
      <c r="W1625" s="4">
        <v>0</v>
      </c>
      <c r="X1625" s="4">
        <v>170.065</v>
      </c>
      <c r="Y1625" s="4">
        <v>90.18</v>
      </c>
      <c r="Z1625" s="4">
        <v>39.349127000000003</v>
      </c>
      <c r="AA1625" s="10">
        <v>23.4690250218</v>
      </c>
      <c r="AB1625" s="10">
        <v>23.4690250218</v>
      </c>
      <c r="AC1625" s="4">
        <v>1.066289</v>
      </c>
      <c r="AD1625" s="4">
        <v>1.0081969718671</v>
      </c>
      <c r="AE1625" s="4">
        <v>1.0081969718671</v>
      </c>
      <c r="AF1625" s="4">
        <v>14.904197</v>
      </c>
      <c r="AG1625" s="4">
        <v>12.8670282356761</v>
      </c>
      <c r="AH1625" s="4">
        <v>12.8670282356761</v>
      </c>
      <c r="AI1625" s="4">
        <v>3.2302900000000001</v>
      </c>
      <c r="AJ1625" s="4">
        <v>3.2302900000000001</v>
      </c>
    </row>
    <row r="1626" spans="1:36" x14ac:dyDescent="0.3">
      <c r="A1626" s="1" t="s">
        <v>186</v>
      </c>
      <c r="B1626" s="2">
        <v>5306107</v>
      </c>
      <c r="C1626" s="3" t="s">
        <v>2919</v>
      </c>
      <c r="D1626" s="4">
        <v>4276.2249036000003</v>
      </c>
      <c r="E1626" s="3" t="s">
        <v>2920</v>
      </c>
      <c r="F1626" s="3" t="s">
        <v>2921</v>
      </c>
      <c r="G1626" s="3" t="s">
        <v>2941</v>
      </c>
      <c r="H1626" s="3" t="s">
        <v>2941</v>
      </c>
      <c r="I1626" s="3" t="s">
        <v>2942</v>
      </c>
      <c r="J1626" s="4">
        <v>42.486486999999997</v>
      </c>
      <c r="K1626" s="4">
        <v>-4.446593</v>
      </c>
      <c r="L1626" s="4">
        <v>-11.215897999999999</v>
      </c>
      <c r="M1626" s="4">
        <v>4.6862589999999997</v>
      </c>
      <c r="N1626" s="4" t="s">
        <v>2924</v>
      </c>
      <c r="O1626" s="4" t="s">
        <v>2924</v>
      </c>
      <c r="P1626" s="4">
        <v>8.8397050000000004</v>
      </c>
      <c r="Q1626" s="4" t="s">
        <v>2924</v>
      </c>
      <c r="R1626" s="4">
        <v>94.581078000000005</v>
      </c>
      <c r="S1626" s="3" t="s">
        <v>3933</v>
      </c>
      <c r="T1626" s="4">
        <v>79.08</v>
      </c>
      <c r="U1626" s="4">
        <v>4276.2249036000003</v>
      </c>
      <c r="V1626" s="10">
        <v>3664.8749029999999</v>
      </c>
      <c r="W1626" s="4">
        <v>0</v>
      </c>
      <c r="X1626" s="4">
        <v>107.3699</v>
      </c>
      <c r="Y1626" s="4">
        <v>47.88</v>
      </c>
      <c r="Z1626" s="4" t="s">
        <v>2924</v>
      </c>
      <c r="AA1626" s="10" t="s">
        <v>2924</v>
      </c>
      <c r="AB1626" s="10" t="s">
        <v>2924</v>
      </c>
      <c r="AC1626" s="4">
        <v>23.520227999999999</v>
      </c>
      <c r="AD1626" s="4">
        <v>39.924950546930603</v>
      </c>
      <c r="AE1626" s="4">
        <v>30.1114952358948</v>
      </c>
      <c r="AF1626" s="4" t="s">
        <v>2924</v>
      </c>
      <c r="AG1626" s="4" t="s">
        <v>2924</v>
      </c>
      <c r="AH1626" s="4" t="s">
        <v>2924</v>
      </c>
      <c r="AI1626" s="4">
        <v>8.8397050000000004</v>
      </c>
      <c r="AJ1626" s="4">
        <v>8.8397050000000004</v>
      </c>
    </row>
    <row r="1627" spans="1:36" x14ac:dyDescent="0.3">
      <c r="A1627" s="1" t="s">
        <v>1828</v>
      </c>
      <c r="B1627" s="2">
        <v>4066321</v>
      </c>
      <c r="C1627" s="3" t="s">
        <v>2919</v>
      </c>
      <c r="D1627" s="4">
        <v>4276.4799999999996</v>
      </c>
      <c r="E1627" s="3" t="s">
        <v>2925</v>
      </c>
      <c r="F1627" s="3" t="s">
        <v>2996</v>
      </c>
      <c r="G1627" s="3" t="s">
        <v>3230</v>
      </c>
      <c r="H1627" s="3" t="s">
        <v>3601</v>
      </c>
      <c r="I1627" s="3" t="s">
        <v>3237</v>
      </c>
      <c r="J1627" s="4">
        <v>18.43318</v>
      </c>
      <c r="K1627" s="4">
        <v>34.731324000000001</v>
      </c>
      <c r="L1627" s="4">
        <v>7.5313809999999997</v>
      </c>
      <c r="M1627" s="4">
        <v>2.5948099999999998</v>
      </c>
      <c r="N1627" s="4" t="s">
        <v>2924</v>
      </c>
      <c r="O1627" s="4">
        <v>11.884392999999999</v>
      </c>
      <c r="P1627" s="4">
        <v>1.4952730000000001</v>
      </c>
      <c r="Q1627" s="4">
        <v>8.3571089999999995</v>
      </c>
      <c r="R1627" s="4">
        <v>10.049985</v>
      </c>
      <c r="S1627" s="3" t="s">
        <v>5569</v>
      </c>
      <c r="T1627" s="5">
        <v>10.28</v>
      </c>
      <c r="U1627" s="4">
        <v>4276.4799999999996</v>
      </c>
      <c r="V1627" s="10">
        <v>9395.48</v>
      </c>
      <c r="W1627" s="4">
        <v>2.72373540856031</v>
      </c>
      <c r="X1627" s="5">
        <v>11.78</v>
      </c>
      <c r="Y1627" s="5">
        <v>5.3849999999999998</v>
      </c>
      <c r="Z1627" s="4" t="s">
        <v>2924</v>
      </c>
      <c r="AA1627" s="10">
        <v>14.2956473369</v>
      </c>
      <c r="AB1627" s="10">
        <v>15.6523592734</v>
      </c>
      <c r="AC1627" s="4">
        <v>1.2187680000000001</v>
      </c>
      <c r="AD1627" s="4">
        <v>1.2421982006247001</v>
      </c>
      <c r="AE1627" s="4">
        <v>1.2353767204224</v>
      </c>
      <c r="AF1627" s="4">
        <v>8.3571089999999995</v>
      </c>
      <c r="AG1627" s="4">
        <v>9.6871564044762</v>
      </c>
      <c r="AH1627" s="4">
        <v>10.007643446487799</v>
      </c>
      <c r="AI1627" s="4">
        <v>1.4952730000000001</v>
      </c>
      <c r="AJ1627" s="4" t="s">
        <v>2924</v>
      </c>
    </row>
    <row r="1628" spans="1:36" x14ac:dyDescent="0.3">
      <c r="A1628" s="1" t="s">
        <v>30</v>
      </c>
      <c r="B1628" s="2">
        <v>4912136</v>
      </c>
      <c r="C1628" s="3" t="s">
        <v>2935</v>
      </c>
      <c r="D1628" s="4">
        <v>4298.1604648100001</v>
      </c>
      <c r="E1628" s="3" t="s">
        <v>2925</v>
      </c>
      <c r="F1628" s="3" t="s">
        <v>2996</v>
      </c>
      <c r="G1628" s="3" t="s">
        <v>2997</v>
      </c>
      <c r="H1628" s="3" t="s">
        <v>2997</v>
      </c>
      <c r="I1628" s="3" t="s">
        <v>2998</v>
      </c>
      <c r="J1628" s="4">
        <v>11.904385</v>
      </c>
      <c r="K1628" s="4">
        <v>10.177681</v>
      </c>
      <c r="L1628" s="4">
        <v>-3.0581459999999998</v>
      </c>
      <c r="M1628" s="4">
        <v>1.101259</v>
      </c>
      <c r="N1628" s="4">
        <v>24.134516999999999</v>
      </c>
      <c r="O1628" s="4">
        <v>18.432855</v>
      </c>
      <c r="P1628" s="4">
        <v>5.0046020000000002</v>
      </c>
      <c r="Q1628" s="4">
        <v>13.773355</v>
      </c>
      <c r="R1628" s="4">
        <v>25.470027999999999</v>
      </c>
      <c r="S1628" s="3" t="s">
        <v>3777</v>
      </c>
      <c r="T1628" s="4">
        <v>70.69</v>
      </c>
      <c r="U1628" s="4">
        <v>4298.1604648100001</v>
      </c>
      <c r="V1628" s="10">
        <v>5049.5254640000003</v>
      </c>
      <c r="W1628" s="4">
        <v>1.2165794313198499</v>
      </c>
      <c r="X1628" s="4">
        <v>76.59</v>
      </c>
      <c r="Y1628" s="4">
        <v>58.54</v>
      </c>
      <c r="Z1628" s="4">
        <v>24.134516999999999</v>
      </c>
      <c r="AA1628" s="10">
        <v>20.7948461493</v>
      </c>
      <c r="AB1628" s="10">
        <v>23.047980489499999</v>
      </c>
      <c r="AC1628" s="4">
        <v>2.082379</v>
      </c>
      <c r="AD1628" s="4">
        <v>1.9809736721904001</v>
      </c>
      <c r="AE1628" s="4">
        <v>2.0458887613813999</v>
      </c>
      <c r="AF1628" s="4">
        <v>13.773355</v>
      </c>
      <c r="AG1628" s="4">
        <v>12.3687090361298</v>
      </c>
      <c r="AH1628" s="4">
        <v>12.566816862121801</v>
      </c>
      <c r="AI1628" s="4">
        <v>5.0046020000000002</v>
      </c>
      <c r="AJ1628" s="4">
        <v>38.628414999999997</v>
      </c>
    </row>
    <row r="1629" spans="1:36" x14ac:dyDescent="0.3">
      <c r="A1629" s="1" t="s">
        <v>191</v>
      </c>
      <c r="B1629" s="2">
        <v>4121009</v>
      </c>
      <c r="C1629" s="3" t="s">
        <v>2935</v>
      </c>
      <c r="D1629" s="4">
        <v>4298.72377572</v>
      </c>
      <c r="E1629" s="3" t="s">
        <v>3093</v>
      </c>
      <c r="F1629" s="3" t="s">
        <v>3093</v>
      </c>
      <c r="G1629" s="3" t="s">
        <v>3172</v>
      </c>
      <c r="H1629" s="3" t="s">
        <v>3173</v>
      </c>
      <c r="I1629" s="3" t="s">
        <v>3174</v>
      </c>
      <c r="J1629" s="4">
        <v>59.350648999999997</v>
      </c>
      <c r="K1629" s="4">
        <v>20.353114000000001</v>
      </c>
      <c r="L1629" s="4">
        <v>-1.52488</v>
      </c>
      <c r="M1629" s="4">
        <v>-4.0732999999999998E-2</v>
      </c>
      <c r="N1629" s="4">
        <v>27.026432</v>
      </c>
      <c r="O1629" s="4">
        <v>48.594059000000001</v>
      </c>
      <c r="P1629" s="4">
        <v>3.330619</v>
      </c>
      <c r="Q1629" s="4">
        <v>12.737697000000001</v>
      </c>
      <c r="R1629" s="4">
        <v>41.625492000000001</v>
      </c>
      <c r="S1629" s="3" t="s">
        <v>3938</v>
      </c>
      <c r="T1629" s="4">
        <v>24.54</v>
      </c>
      <c r="U1629" s="4">
        <v>4298.72377572</v>
      </c>
      <c r="V1629" s="10">
        <v>6543.6417750000001</v>
      </c>
      <c r="W1629" s="4">
        <v>2.85248573757131</v>
      </c>
      <c r="X1629" s="4">
        <v>27.05</v>
      </c>
      <c r="Y1629" s="4">
        <v>14.385</v>
      </c>
      <c r="Z1629" s="4">
        <v>27.026432</v>
      </c>
      <c r="AA1629" s="10">
        <v>19.109173026000001</v>
      </c>
      <c r="AB1629" s="10">
        <v>24.4585530184</v>
      </c>
      <c r="AC1629" s="5">
        <v>5.9991139999999996</v>
      </c>
      <c r="AD1629" s="4">
        <v>4.8580976054444998</v>
      </c>
      <c r="AE1629" s="4">
        <v>5.6728436036755996</v>
      </c>
      <c r="AF1629" s="4">
        <v>12.737697000000001</v>
      </c>
      <c r="AG1629" s="4">
        <v>9.3821275239147006</v>
      </c>
      <c r="AH1629" s="4">
        <v>11.2709654404911</v>
      </c>
      <c r="AI1629" s="4">
        <v>3.330619</v>
      </c>
      <c r="AJ1629" s="4">
        <v>3.923889</v>
      </c>
    </row>
    <row r="1630" spans="1:36" x14ac:dyDescent="0.3">
      <c r="A1630" s="1" t="s">
        <v>2751</v>
      </c>
      <c r="B1630" s="2">
        <v>4415853</v>
      </c>
      <c r="C1630" s="3" t="s">
        <v>2919</v>
      </c>
      <c r="D1630" s="4">
        <v>4309.1534363399996</v>
      </c>
      <c r="E1630" s="3" t="s">
        <v>2930</v>
      </c>
      <c r="F1630" s="3" t="s">
        <v>2953</v>
      </c>
      <c r="G1630" s="3" t="s">
        <v>2954</v>
      </c>
      <c r="H1630" s="3" t="s">
        <v>2955</v>
      </c>
      <c r="I1630" s="3" t="s">
        <v>3097</v>
      </c>
      <c r="J1630" s="4">
        <v>92.392567</v>
      </c>
      <c r="K1630" s="4">
        <v>19.387387</v>
      </c>
      <c r="L1630" s="4">
        <v>-8.0105509999999995</v>
      </c>
      <c r="M1630" s="4">
        <v>1.2221200000000001</v>
      </c>
      <c r="N1630" s="4">
        <v>16.449850999999999</v>
      </c>
      <c r="O1630" s="4">
        <v>12.508967</v>
      </c>
      <c r="P1630" s="4">
        <v>3.6621899999999998</v>
      </c>
      <c r="Q1630" s="4">
        <v>11.565979</v>
      </c>
      <c r="R1630" s="4">
        <v>17.660965999999998</v>
      </c>
      <c r="S1630" s="3" t="s">
        <v>6489</v>
      </c>
      <c r="T1630" s="4">
        <v>66.260000000000005</v>
      </c>
      <c r="U1630" s="4">
        <v>4309.1534363399996</v>
      </c>
      <c r="V1630" s="10">
        <v>5125.3824359999999</v>
      </c>
      <c r="W1630" s="4">
        <v>2.6562028373075801</v>
      </c>
      <c r="X1630" s="4">
        <v>73.419899999999998</v>
      </c>
      <c r="Y1630" s="4">
        <v>32.546500000000002</v>
      </c>
      <c r="Z1630" s="4">
        <v>16.449850999999999</v>
      </c>
      <c r="AA1630" s="10">
        <v>11.2560731152</v>
      </c>
      <c r="AB1630" s="10">
        <v>12.5231051857</v>
      </c>
      <c r="AC1630" s="4">
        <v>5.9123109999999999</v>
      </c>
      <c r="AD1630" s="4">
        <v>4.0293003290257996</v>
      </c>
      <c r="AE1630" s="4">
        <v>5.7341100546566999</v>
      </c>
      <c r="AF1630" s="4">
        <v>11.565979</v>
      </c>
      <c r="AG1630" s="4">
        <v>8.2195576491990998</v>
      </c>
      <c r="AH1630" s="4">
        <v>10.9912459939094</v>
      </c>
      <c r="AI1630" s="4">
        <v>3.6621899999999998</v>
      </c>
      <c r="AJ1630" s="4" t="s">
        <v>2924</v>
      </c>
    </row>
    <row r="1631" spans="1:36" x14ac:dyDescent="0.3">
      <c r="A1631" s="1" t="s">
        <v>1035</v>
      </c>
      <c r="B1631" s="2">
        <v>4315858</v>
      </c>
      <c r="C1631" s="3" t="s">
        <v>2935</v>
      </c>
      <c r="D1631" s="4">
        <v>4310.9320122600002</v>
      </c>
      <c r="E1631" s="3" t="s">
        <v>3006</v>
      </c>
      <c r="F1631" s="3" t="s">
        <v>3007</v>
      </c>
      <c r="G1631" s="3" t="s">
        <v>3008</v>
      </c>
      <c r="H1631" s="3" t="s">
        <v>3009</v>
      </c>
      <c r="I1631" s="3" t="s">
        <v>3449</v>
      </c>
      <c r="J1631" s="4">
        <v>-9.0626390000000008</v>
      </c>
      <c r="K1631" s="4">
        <v>-11.956989</v>
      </c>
      <c r="L1631" s="4">
        <v>-9.9428070000000002</v>
      </c>
      <c r="M1631" s="4">
        <v>9.7799999999999998E-2</v>
      </c>
      <c r="N1631" s="4">
        <v>17.956140000000001</v>
      </c>
      <c r="O1631" s="4">
        <v>18.988868</v>
      </c>
      <c r="P1631" s="4">
        <v>3.0648300000000002</v>
      </c>
      <c r="Q1631" s="4">
        <v>8.9211030000000004</v>
      </c>
      <c r="R1631" s="4">
        <v>34.214081999999998</v>
      </c>
      <c r="S1631" s="3" t="s">
        <v>4777</v>
      </c>
      <c r="T1631" s="4">
        <v>20.47</v>
      </c>
      <c r="U1631" s="4">
        <v>4310.9320122600002</v>
      </c>
      <c r="V1631" s="10">
        <v>5677.7200119999998</v>
      </c>
      <c r="W1631" s="4">
        <v>4.6897899364924296</v>
      </c>
      <c r="X1631" s="4">
        <v>26.12</v>
      </c>
      <c r="Y1631" s="4">
        <v>20.21</v>
      </c>
      <c r="Z1631" s="4">
        <v>17.956140000000001</v>
      </c>
      <c r="AA1631" s="10">
        <v>15.7886617817</v>
      </c>
      <c r="AB1631" s="10">
        <v>16.135007527500001</v>
      </c>
      <c r="AC1631" s="4">
        <v>1.1086290000000001</v>
      </c>
      <c r="AD1631" s="4">
        <v>1.0971719495067001</v>
      </c>
      <c r="AE1631" s="4">
        <v>1.108022613191</v>
      </c>
      <c r="AF1631" s="4">
        <v>8.9211030000000004</v>
      </c>
      <c r="AG1631" s="4">
        <v>10.3414937875121</v>
      </c>
      <c r="AH1631" s="4">
        <v>10.545453054855299</v>
      </c>
      <c r="AI1631" s="4">
        <v>3.0648300000000002</v>
      </c>
      <c r="AJ1631" s="4">
        <v>46.312216999999997</v>
      </c>
    </row>
    <row r="1632" spans="1:36" x14ac:dyDescent="0.3">
      <c r="A1632" s="1" t="s">
        <v>2230</v>
      </c>
      <c r="B1632" s="2">
        <v>4156274</v>
      </c>
      <c r="C1632" s="3" t="s">
        <v>2919</v>
      </c>
      <c r="D1632" s="4">
        <v>4313.04056193</v>
      </c>
      <c r="E1632" s="3" t="s">
        <v>2936</v>
      </c>
      <c r="F1632" s="3" t="s">
        <v>2937</v>
      </c>
      <c r="G1632" s="3" t="s">
        <v>3037</v>
      </c>
      <c r="H1632" s="3" t="s">
        <v>3037</v>
      </c>
      <c r="I1632" s="3" t="s">
        <v>3186</v>
      </c>
      <c r="J1632" s="4">
        <v>8.6083499999999997</v>
      </c>
      <c r="K1632" s="4">
        <v>2.9007350000000001</v>
      </c>
      <c r="L1632" s="4">
        <v>-11.170731999999999</v>
      </c>
      <c r="M1632" s="4">
        <v>0.31215599999999999</v>
      </c>
      <c r="N1632" s="4">
        <v>14.498408</v>
      </c>
      <c r="O1632" s="4" t="s">
        <v>2924</v>
      </c>
      <c r="P1632" s="4">
        <v>2.0718290000000001</v>
      </c>
      <c r="Q1632" s="4">
        <v>8.608155</v>
      </c>
      <c r="R1632" s="4" t="s">
        <v>2924</v>
      </c>
      <c r="S1632" s="3" t="s">
        <v>5969</v>
      </c>
      <c r="T1632" s="4">
        <v>54.63</v>
      </c>
      <c r="U1632" s="4">
        <v>4313.04056193</v>
      </c>
      <c r="V1632" s="10">
        <v>6081.5755609999997</v>
      </c>
      <c r="W1632" s="5">
        <v>1.3179571663920899</v>
      </c>
      <c r="X1632" s="4">
        <v>65.150000000000006</v>
      </c>
      <c r="Y1632" s="4">
        <v>40.99</v>
      </c>
      <c r="Z1632" s="4">
        <v>14.498408</v>
      </c>
      <c r="AA1632" s="10">
        <v>14.9058663028</v>
      </c>
      <c r="AB1632" s="10">
        <v>14.946648426799999</v>
      </c>
      <c r="AC1632" s="4">
        <v>0.77723500000000001</v>
      </c>
      <c r="AD1632" s="4">
        <v>0.80359105283069998</v>
      </c>
      <c r="AE1632" s="4">
        <v>0.79468341396560005</v>
      </c>
      <c r="AF1632" s="4">
        <v>8.608155</v>
      </c>
      <c r="AG1632" s="4">
        <v>9.3554295444840001</v>
      </c>
      <c r="AH1632" s="4">
        <v>8.9254318107389992</v>
      </c>
      <c r="AI1632" s="4">
        <v>2.0718290000000001</v>
      </c>
      <c r="AJ1632" s="4">
        <v>2.6107529999999999</v>
      </c>
    </row>
    <row r="1633" spans="1:36" x14ac:dyDescent="0.3">
      <c r="A1633" s="1" t="s">
        <v>1449</v>
      </c>
      <c r="B1633" s="2">
        <v>5738195</v>
      </c>
      <c r="C1633" s="3" t="s">
        <v>2940</v>
      </c>
      <c r="D1633" s="4">
        <v>4315.4319999999998</v>
      </c>
      <c r="E1633" s="3" t="s">
        <v>2930</v>
      </c>
      <c r="F1633" s="3" t="s">
        <v>2953</v>
      </c>
      <c r="G1633" s="3" t="s">
        <v>2954</v>
      </c>
      <c r="H1633" s="3" t="s">
        <v>2955</v>
      </c>
      <c r="I1633" s="3"/>
      <c r="J1633" s="4">
        <v>5.4897070000000001</v>
      </c>
      <c r="K1633" s="4">
        <v>-8.6192919999999997</v>
      </c>
      <c r="L1633" s="4">
        <v>-1.9994209999999999</v>
      </c>
      <c r="M1633" s="4">
        <v>0.118413</v>
      </c>
      <c r="N1633" s="4" t="s">
        <v>2934</v>
      </c>
      <c r="O1633" s="4" t="s">
        <v>2934</v>
      </c>
      <c r="P1633" s="4" t="s">
        <v>2934</v>
      </c>
      <c r="Q1633" s="4" t="s">
        <v>2934</v>
      </c>
      <c r="R1633" s="4" t="s">
        <v>2934</v>
      </c>
      <c r="S1633" s="3" t="s">
        <v>5190</v>
      </c>
      <c r="T1633" s="4">
        <v>33.82</v>
      </c>
      <c r="U1633" s="4">
        <v>4315.4319999999998</v>
      </c>
      <c r="V1633" s="10" t="s">
        <v>2934</v>
      </c>
      <c r="W1633" s="4">
        <v>3.1424482554701401</v>
      </c>
      <c r="X1633" s="4">
        <v>37.72</v>
      </c>
      <c r="Y1633" s="4">
        <v>29.777999999999999</v>
      </c>
      <c r="Z1633" s="4" t="s">
        <v>2934</v>
      </c>
      <c r="AA1633" s="10" t="s">
        <v>2934</v>
      </c>
      <c r="AB1633" s="10" t="s">
        <v>2934</v>
      </c>
      <c r="AC1633" s="4" t="s">
        <v>2934</v>
      </c>
      <c r="AD1633" s="4" t="s">
        <v>2934</v>
      </c>
      <c r="AE1633" s="4" t="s">
        <v>2934</v>
      </c>
      <c r="AF1633" s="4" t="s">
        <v>2934</v>
      </c>
      <c r="AG1633" s="4" t="s">
        <v>2934</v>
      </c>
      <c r="AH1633" s="4" t="s">
        <v>2934</v>
      </c>
      <c r="AI1633" s="4" t="s">
        <v>2934</v>
      </c>
      <c r="AJ1633" s="4" t="s">
        <v>2934</v>
      </c>
    </row>
    <row r="1634" spans="1:36" x14ac:dyDescent="0.3">
      <c r="A1634" s="1" t="s">
        <v>2229</v>
      </c>
      <c r="B1634" s="2">
        <v>14719678</v>
      </c>
      <c r="C1634" s="3" t="s">
        <v>2940</v>
      </c>
      <c r="D1634" s="4">
        <v>4321.2941018000001</v>
      </c>
      <c r="E1634" s="3" t="s">
        <v>3102</v>
      </c>
      <c r="F1634" s="3" t="s">
        <v>3103</v>
      </c>
      <c r="G1634" s="3" t="s">
        <v>3104</v>
      </c>
      <c r="H1634" s="3" t="s">
        <v>3104</v>
      </c>
      <c r="I1634" s="3" t="s">
        <v>3221</v>
      </c>
      <c r="J1634" s="4">
        <v>239.198218</v>
      </c>
      <c r="K1634" s="4">
        <v>183.08550199999999</v>
      </c>
      <c r="L1634" s="4">
        <v>113.604488</v>
      </c>
      <c r="M1634" s="4">
        <v>111.82197499999999</v>
      </c>
      <c r="N1634" s="4" t="s">
        <v>2924</v>
      </c>
      <c r="O1634" s="4" t="s">
        <v>2924</v>
      </c>
      <c r="P1634" s="4">
        <v>26.034188</v>
      </c>
      <c r="Q1634" s="4" t="s">
        <v>2924</v>
      </c>
      <c r="R1634" s="4" t="s">
        <v>2924</v>
      </c>
      <c r="S1634" s="3" t="s">
        <v>5968</v>
      </c>
      <c r="T1634" s="4">
        <v>15.23</v>
      </c>
      <c r="U1634" s="4">
        <v>4321.2941018000001</v>
      </c>
      <c r="V1634" s="10">
        <v>4191.3849909999999</v>
      </c>
      <c r="W1634" s="4">
        <v>0</v>
      </c>
      <c r="X1634" s="5">
        <v>17.399999999999999</v>
      </c>
      <c r="Y1634" s="4">
        <v>3.33</v>
      </c>
      <c r="Z1634" s="4" t="s">
        <v>2924</v>
      </c>
      <c r="AA1634" s="10" t="s">
        <v>2924</v>
      </c>
      <c r="AB1634" s="10" t="s">
        <v>2924</v>
      </c>
      <c r="AC1634" s="4">
        <v>48.935180000000003</v>
      </c>
      <c r="AD1634" s="4">
        <v>38.8443679542548</v>
      </c>
      <c r="AE1634" s="4">
        <v>43.8042210702883</v>
      </c>
      <c r="AF1634" s="4" t="s">
        <v>2924</v>
      </c>
      <c r="AG1634" s="4" t="s">
        <v>2924</v>
      </c>
      <c r="AH1634" s="4" t="s">
        <v>2924</v>
      </c>
      <c r="AI1634" s="4">
        <v>26.034188</v>
      </c>
      <c r="AJ1634" s="4">
        <v>33.546256</v>
      </c>
    </row>
    <row r="1635" spans="1:36" x14ac:dyDescent="0.3">
      <c r="A1635" s="1" t="s">
        <v>2326</v>
      </c>
      <c r="B1635" s="2">
        <v>4011069</v>
      </c>
      <c r="C1635" s="3" t="s">
        <v>2935</v>
      </c>
      <c r="D1635" s="4">
        <v>4327.3043796600004</v>
      </c>
      <c r="E1635" s="3" t="s">
        <v>3093</v>
      </c>
      <c r="F1635" s="3" t="s">
        <v>3093</v>
      </c>
      <c r="G1635" s="3" t="s">
        <v>3094</v>
      </c>
      <c r="H1635" s="3" t="s">
        <v>3147</v>
      </c>
      <c r="I1635" s="3" t="s">
        <v>3148</v>
      </c>
      <c r="J1635" s="4">
        <v>-2.3243800000000001</v>
      </c>
      <c r="K1635" s="4">
        <v>-4.9987440000000003</v>
      </c>
      <c r="L1635" s="4">
        <v>-15.636850000000001</v>
      </c>
      <c r="M1635" s="4">
        <v>3.3615740000000001</v>
      </c>
      <c r="N1635" s="4">
        <v>5.2858140000000002</v>
      </c>
      <c r="O1635" s="4">
        <v>8.7102719999999998</v>
      </c>
      <c r="P1635" s="4">
        <v>1.065442</v>
      </c>
      <c r="Q1635" s="4">
        <v>2.5130020000000002</v>
      </c>
      <c r="R1635" s="4">
        <v>22.386724000000001</v>
      </c>
      <c r="S1635" s="3" t="s">
        <v>6065</v>
      </c>
      <c r="T1635" s="4">
        <v>37.82</v>
      </c>
      <c r="U1635" s="4">
        <v>4327.3043796600004</v>
      </c>
      <c r="V1635" s="10">
        <v>5316.5503790000002</v>
      </c>
      <c r="W1635" s="4">
        <v>2.1152829190904301</v>
      </c>
      <c r="X1635" s="4">
        <v>53.26</v>
      </c>
      <c r="Y1635" s="4">
        <v>34.76</v>
      </c>
      <c r="Z1635" s="4">
        <v>5.2858140000000002</v>
      </c>
      <c r="AA1635" s="10">
        <v>5.0088071304000001</v>
      </c>
      <c r="AB1635" s="10">
        <v>5.5036446001000003</v>
      </c>
      <c r="AC1635" s="4">
        <v>2.2745920000000002</v>
      </c>
      <c r="AD1635" s="4">
        <v>1.5833848701138999</v>
      </c>
      <c r="AE1635" s="4">
        <v>1.9463976213559</v>
      </c>
      <c r="AF1635" s="4">
        <v>2.5130020000000002</v>
      </c>
      <c r="AG1635" s="4">
        <v>2.2896175683686999</v>
      </c>
      <c r="AH1635" s="4">
        <v>2.6935201429878002</v>
      </c>
      <c r="AI1635" s="4">
        <v>1.065442</v>
      </c>
      <c r="AJ1635" s="4">
        <v>1.065442</v>
      </c>
    </row>
    <row r="1636" spans="1:36" x14ac:dyDescent="0.3">
      <c r="A1636" s="1" t="s">
        <v>1089</v>
      </c>
      <c r="B1636" s="2">
        <v>4973395</v>
      </c>
      <c r="C1636" s="3" t="s">
        <v>2940</v>
      </c>
      <c r="D1636" s="4">
        <v>4333.1227714799998</v>
      </c>
      <c r="E1636" s="3" t="s">
        <v>2945</v>
      </c>
      <c r="F1636" s="3" t="s">
        <v>2946</v>
      </c>
      <c r="G1636" s="3" t="s">
        <v>2984</v>
      </c>
      <c r="H1636" s="3" t="s">
        <v>3061</v>
      </c>
      <c r="I1636" s="3" t="s">
        <v>3063</v>
      </c>
      <c r="J1636" s="4">
        <v>144.407895</v>
      </c>
      <c r="K1636" s="4">
        <v>7.0091219999999996</v>
      </c>
      <c r="L1636" s="4">
        <v>14.073695000000001</v>
      </c>
      <c r="M1636" s="4">
        <v>12.575758</v>
      </c>
      <c r="N1636" s="4" t="s">
        <v>2924</v>
      </c>
      <c r="O1636" s="4" t="s">
        <v>2924</v>
      </c>
      <c r="P1636" s="4">
        <v>1.5494939999999999</v>
      </c>
      <c r="Q1636" s="4">
        <v>15.402960999999999</v>
      </c>
      <c r="R1636" s="4" t="s">
        <v>2924</v>
      </c>
      <c r="S1636" s="3" t="s">
        <v>4831</v>
      </c>
      <c r="T1636" s="4">
        <v>22.29</v>
      </c>
      <c r="U1636" s="4">
        <v>4333.1227714799998</v>
      </c>
      <c r="V1636" s="10">
        <v>11111.120061</v>
      </c>
      <c r="W1636" s="4">
        <v>0</v>
      </c>
      <c r="X1636" s="4">
        <v>24.74</v>
      </c>
      <c r="Y1636" s="5">
        <v>5.01</v>
      </c>
      <c r="Z1636" s="4" t="s">
        <v>2924</v>
      </c>
      <c r="AA1636" s="10" t="s">
        <v>2924</v>
      </c>
      <c r="AB1636" s="10" t="s">
        <v>2924</v>
      </c>
      <c r="AC1636" s="4">
        <v>7.1008909999999998</v>
      </c>
      <c r="AD1636" s="4">
        <v>6.2689508778247003</v>
      </c>
      <c r="AE1636" s="4">
        <v>7.0508251048795003</v>
      </c>
      <c r="AF1636" s="4">
        <v>15.402960999999999</v>
      </c>
      <c r="AG1636" s="4">
        <v>13.958222359704299</v>
      </c>
      <c r="AH1636" s="4">
        <v>15.866097249343801</v>
      </c>
      <c r="AI1636" s="4">
        <v>1.5494939999999999</v>
      </c>
      <c r="AJ1636" s="4">
        <v>2.6252260000000001</v>
      </c>
    </row>
    <row r="1637" spans="1:36" x14ac:dyDescent="0.3">
      <c r="A1637" s="1" t="s">
        <v>47</v>
      </c>
      <c r="B1637" s="2">
        <v>4306705</v>
      </c>
      <c r="C1637" s="3" t="s">
        <v>2919</v>
      </c>
      <c r="D1637" s="4">
        <v>4337.6769343799997</v>
      </c>
      <c r="E1637" s="3" t="s">
        <v>2945</v>
      </c>
      <c r="F1637" s="3" t="s">
        <v>3021</v>
      </c>
      <c r="G1637" s="3" t="s">
        <v>3027</v>
      </c>
      <c r="H1637" s="3" t="s">
        <v>3028</v>
      </c>
      <c r="I1637" s="3" t="s">
        <v>2992</v>
      </c>
      <c r="J1637" s="4">
        <v>5.7106130000000004</v>
      </c>
      <c r="K1637" s="4">
        <v>9.9713469999999997</v>
      </c>
      <c r="L1637" s="4">
        <v>0.49751200000000001</v>
      </c>
      <c r="M1637" s="4">
        <v>1.893805</v>
      </c>
      <c r="N1637" s="4">
        <v>96.270903000000004</v>
      </c>
      <c r="O1637" s="4">
        <v>58.387424000000003</v>
      </c>
      <c r="P1637" s="4">
        <v>3.7250079999999999</v>
      </c>
      <c r="Q1637" s="4">
        <v>26.723129</v>
      </c>
      <c r="R1637" s="4">
        <v>46.96801</v>
      </c>
      <c r="S1637" s="3" t="s">
        <v>3794</v>
      </c>
      <c r="T1637" s="4">
        <v>115.14</v>
      </c>
      <c r="U1637" s="4">
        <v>4337.6769343799997</v>
      </c>
      <c r="V1637" s="10">
        <v>4342.8559340000002</v>
      </c>
      <c r="W1637" s="4">
        <v>0.34740316136876798</v>
      </c>
      <c r="X1637" s="4">
        <v>124.48</v>
      </c>
      <c r="Y1637" s="4">
        <v>89.114999999999995</v>
      </c>
      <c r="Z1637" s="4">
        <v>101.444934</v>
      </c>
      <c r="AA1637" s="10">
        <v>25.367379761599999</v>
      </c>
      <c r="AB1637" s="10">
        <v>32.817349815100002</v>
      </c>
      <c r="AC1637" s="4">
        <v>2.9504899999999998</v>
      </c>
      <c r="AD1637" s="4">
        <v>2.7293653848426001</v>
      </c>
      <c r="AE1637" s="4">
        <v>2.9735761123659001</v>
      </c>
      <c r="AF1637" s="4">
        <v>26.723129</v>
      </c>
      <c r="AG1637" s="4">
        <v>17.368109900631001</v>
      </c>
      <c r="AH1637" s="4">
        <v>25.060604669032699</v>
      </c>
      <c r="AI1637" s="4">
        <v>3.7250079999999999</v>
      </c>
      <c r="AJ1637" s="4">
        <v>6.023542</v>
      </c>
    </row>
    <row r="1638" spans="1:36" x14ac:dyDescent="0.3">
      <c r="A1638" s="1" t="s">
        <v>139</v>
      </c>
      <c r="B1638" s="2">
        <v>100594</v>
      </c>
      <c r="C1638" s="3" t="s">
        <v>2935</v>
      </c>
      <c r="D1638" s="4">
        <v>4338.4110438500002</v>
      </c>
      <c r="E1638" s="3" t="s">
        <v>2930</v>
      </c>
      <c r="F1638" s="3" t="s">
        <v>2931</v>
      </c>
      <c r="G1638" s="3" t="s">
        <v>2931</v>
      </c>
      <c r="H1638" s="3" t="s">
        <v>2932</v>
      </c>
      <c r="I1638" s="3" t="s">
        <v>2933</v>
      </c>
      <c r="J1638" s="4">
        <v>18.850141000000001</v>
      </c>
      <c r="K1638" s="4">
        <v>2.8212660000000001</v>
      </c>
      <c r="L1638" s="4">
        <v>-11.059388</v>
      </c>
      <c r="M1638" s="4">
        <v>0.38210499999999997</v>
      </c>
      <c r="N1638" s="4">
        <v>13.1354166666667</v>
      </c>
      <c r="O1638" s="4">
        <v>14.277627000000001</v>
      </c>
      <c r="P1638" s="4">
        <v>1.1784829999999999</v>
      </c>
      <c r="Q1638" s="4" t="s">
        <v>2934</v>
      </c>
      <c r="R1638" s="4" t="s">
        <v>2934</v>
      </c>
      <c r="S1638" s="3" t="s">
        <v>3886</v>
      </c>
      <c r="T1638" s="4">
        <v>63.05</v>
      </c>
      <c r="U1638" s="4">
        <v>4338.4110438500002</v>
      </c>
      <c r="V1638" s="10" t="s">
        <v>2934</v>
      </c>
      <c r="W1638" s="4">
        <v>1.2688342585249801</v>
      </c>
      <c r="X1638" s="4">
        <v>74.56</v>
      </c>
      <c r="Y1638" s="4">
        <v>44</v>
      </c>
      <c r="Z1638" s="4">
        <v>13.190377</v>
      </c>
      <c r="AA1638" s="10">
        <v>12.8516102731</v>
      </c>
      <c r="AB1638" s="10">
        <v>13.016102394700001</v>
      </c>
      <c r="AC1638" s="4" t="s">
        <v>2934</v>
      </c>
      <c r="AD1638" s="4" t="s">
        <v>2934</v>
      </c>
      <c r="AE1638" s="4" t="s">
        <v>2934</v>
      </c>
      <c r="AF1638" s="4" t="s">
        <v>2934</v>
      </c>
      <c r="AG1638" s="4" t="s">
        <v>2934</v>
      </c>
      <c r="AH1638" s="4" t="s">
        <v>2934</v>
      </c>
      <c r="AI1638" s="4">
        <v>1.1784829999999999</v>
      </c>
      <c r="AJ1638" s="4">
        <v>1.6745460000000001</v>
      </c>
    </row>
    <row r="1639" spans="1:36" x14ac:dyDescent="0.3">
      <c r="A1639" s="1" t="s">
        <v>2386</v>
      </c>
      <c r="B1639" s="2">
        <v>4205752</v>
      </c>
      <c r="C1639" s="3" t="s">
        <v>2919</v>
      </c>
      <c r="D1639" s="4">
        <v>4352.1525913200003</v>
      </c>
      <c r="E1639" s="3" t="s">
        <v>2930</v>
      </c>
      <c r="F1639" s="3" t="s">
        <v>2953</v>
      </c>
      <c r="G1639" s="3" t="s">
        <v>2954</v>
      </c>
      <c r="H1639" s="3" t="s">
        <v>2955</v>
      </c>
      <c r="I1639" s="3" t="s">
        <v>3097</v>
      </c>
      <c r="J1639" s="4">
        <v>88.124410999999995</v>
      </c>
      <c r="K1639" s="4">
        <v>4.5391060000000003</v>
      </c>
      <c r="L1639" s="4">
        <v>-9.3276800000000009</v>
      </c>
      <c r="M1639" s="4">
        <v>3.0282179999999999</v>
      </c>
      <c r="N1639" s="4">
        <v>95.654951999999994</v>
      </c>
      <c r="O1639" s="4">
        <v>30.365112</v>
      </c>
      <c r="P1639" s="4">
        <v>10.948985</v>
      </c>
      <c r="Q1639" s="4">
        <v>24.258132</v>
      </c>
      <c r="R1639" s="4">
        <v>37.364772000000002</v>
      </c>
      <c r="S1639" s="3" t="s">
        <v>6125</v>
      </c>
      <c r="T1639" s="4">
        <v>59.88</v>
      </c>
      <c r="U1639" s="4">
        <v>4352.1525913200003</v>
      </c>
      <c r="V1639" s="10">
        <v>6018.9275909999997</v>
      </c>
      <c r="W1639" s="4">
        <v>1.60320641282565</v>
      </c>
      <c r="X1639" s="4">
        <v>70.38</v>
      </c>
      <c r="Y1639" s="4">
        <v>30.46</v>
      </c>
      <c r="Z1639" s="4">
        <v>95.654951999999994</v>
      </c>
      <c r="AA1639" s="10">
        <v>31.1145752143</v>
      </c>
      <c r="AB1639" s="10">
        <v>32.406279934399997</v>
      </c>
      <c r="AC1639" s="4">
        <v>7.5210650000000001</v>
      </c>
      <c r="AD1639" s="4">
        <v>6.4351828917231</v>
      </c>
      <c r="AE1639" s="4">
        <v>6.8177910023445998</v>
      </c>
      <c r="AF1639" s="4">
        <v>24.258132</v>
      </c>
      <c r="AG1639" s="4">
        <v>14.390579689839701</v>
      </c>
      <c r="AH1639" s="4">
        <v>15.0902374992275</v>
      </c>
      <c r="AI1639" s="4">
        <v>10.948985</v>
      </c>
      <c r="AJ1639" s="4" t="s">
        <v>2924</v>
      </c>
    </row>
    <row r="1640" spans="1:36" x14ac:dyDescent="0.3">
      <c r="A1640" s="1" t="s">
        <v>129</v>
      </c>
      <c r="B1640" s="2">
        <v>4360922</v>
      </c>
      <c r="C1640" s="3" t="s">
        <v>2935</v>
      </c>
      <c r="D1640" s="4">
        <v>4359.2172659199996</v>
      </c>
      <c r="E1640" s="3" t="s">
        <v>2976</v>
      </c>
      <c r="F1640" s="3" t="s">
        <v>2977</v>
      </c>
      <c r="G1640" s="3" t="s">
        <v>3078</v>
      </c>
      <c r="H1640" s="3" t="s">
        <v>3078</v>
      </c>
      <c r="I1640" s="3" t="s">
        <v>2979</v>
      </c>
      <c r="J1640" s="4">
        <v>115.43116499999999</v>
      </c>
      <c r="K1640" s="4">
        <v>9.0352219999999992</v>
      </c>
      <c r="L1640" s="4">
        <v>-3.6861679999999999</v>
      </c>
      <c r="M1640" s="4">
        <v>2.6306310000000002</v>
      </c>
      <c r="N1640" s="4" t="s">
        <v>2924</v>
      </c>
      <c r="O1640" s="4">
        <v>20.042224000000001</v>
      </c>
      <c r="P1640" s="4">
        <v>1.972299</v>
      </c>
      <c r="Q1640" s="4">
        <v>18.029062</v>
      </c>
      <c r="R1640" s="4">
        <v>21.999673999999999</v>
      </c>
      <c r="S1640" s="3" t="s">
        <v>3876</v>
      </c>
      <c r="T1640" s="4">
        <v>28.48</v>
      </c>
      <c r="U1640" s="4">
        <v>4359.2172659199996</v>
      </c>
      <c r="V1640" s="10">
        <v>6436.4832649999998</v>
      </c>
      <c r="W1640" s="4">
        <v>3.51123595505618</v>
      </c>
      <c r="X1640" s="4">
        <v>29.99</v>
      </c>
      <c r="Y1640" s="4">
        <v>12.63</v>
      </c>
      <c r="Z1640" s="4" t="s">
        <v>2924</v>
      </c>
      <c r="AA1640" s="10">
        <v>106.7866516685</v>
      </c>
      <c r="AB1640" s="10" t="s">
        <v>2924</v>
      </c>
      <c r="AC1640" s="4">
        <v>3.2097009999999999</v>
      </c>
      <c r="AD1640" s="4">
        <v>2.9739959682185</v>
      </c>
      <c r="AE1640" s="4">
        <v>3.1717598878140998</v>
      </c>
      <c r="AF1640" s="4">
        <v>18.029062</v>
      </c>
      <c r="AG1640" s="4">
        <v>16.983845092892199</v>
      </c>
      <c r="AH1640" s="4">
        <v>19.227245437583701</v>
      </c>
      <c r="AI1640" s="4">
        <v>1.972299</v>
      </c>
      <c r="AJ1640" s="4">
        <v>2.425894</v>
      </c>
    </row>
    <row r="1641" spans="1:36" x14ac:dyDescent="0.3">
      <c r="A1641" s="1" t="s">
        <v>328</v>
      </c>
      <c r="B1641" s="2">
        <v>4051608</v>
      </c>
      <c r="C1641" s="3" t="s">
        <v>2919</v>
      </c>
      <c r="D1641" s="4">
        <v>4366.9130414000001</v>
      </c>
      <c r="E1641" s="3" t="s">
        <v>2930</v>
      </c>
      <c r="F1641" s="3" t="s">
        <v>2953</v>
      </c>
      <c r="G1641" s="3" t="s">
        <v>2954</v>
      </c>
      <c r="H1641" s="3" t="s">
        <v>3244</v>
      </c>
      <c r="I1641" s="3" t="s">
        <v>3155</v>
      </c>
      <c r="J1641" s="4">
        <v>26.038781</v>
      </c>
      <c r="K1641" s="4">
        <v>-2.04521</v>
      </c>
      <c r="L1641" s="4">
        <v>-7.2375129999999999</v>
      </c>
      <c r="M1641" s="4">
        <v>4</v>
      </c>
      <c r="N1641" s="4">
        <v>36.4</v>
      </c>
      <c r="O1641" s="4">
        <v>20.908060881604101</v>
      </c>
      <c r="P1641" s="4">
        <v>5.129651</v>
      </c>
      <c r="Q1641" s="4" t="s">
        <v>2934</v>
      </c>
      <c r="R1641" s="4" t="s">
        <v>2934</v>
      </c>
      <c r="S1641" s="3" t="s">
        <v>4073</v>
      </c>
      <c r="T1641" s="5">
        <v>9.1</v>
      </c>
      <c r="U1641" s="4">
        <v>4366.9130414000001</v>
      </c>
      <c r="V1641" s="10" t="s">
        <v>2934</v>
      </c>
      <c r="W1641" s="4">
        <v>0.879120879120879</v>
      </c>
      <c r="X1641" s="4">
        <v>11.79</v>
      </c>
      <c r="Y1641" s="5">
        <v>6.5750000000000002</v>
      </c>
      <c r="Z1641" s="4">
        <v>37.603306000000003</v>
      </c>
      <c r="AA1641" s="10">
        <v>8.5849056603000005</v>
      </c>
      <c r="AB1641" s="10">
        <v>9.1919191919000003</v>
      </c>
      <c r="AC1641" s="4" t="s">
        <v>2934</v>
      </c>
      <c r="AD1641" s="4" t="s">
        <v>2934</v>
      </c>
      <c r="AE1641" s="4" t="s">
        <v>2934</v>
      </c>
      <c r="AF1641" s="4" t="s">
        <v>2934</v>
      </c>
      <c r="AG1641" s="4" t="s">
        <v>2934</v>
      </c>
      <c r="AH1641" s="4" t="s">
        <v>2934</v>
      </c>
      <c r="AI1641" s="4">
        <v>5.129651</v>
      </c>
      <c r="AJ1641" s="4">
        <v>28.08642</v>
      </c>
    </row>
    <row r="1642" spans="1:36" x14ac:dyDescent="0.3">
      <c r="A1642" s="1" t="s">
        <v>2617</v>
      </c>
      <c r="B1642" s="2">
        <v>4006880</v>
      </c>
      <c r="C1642" s="3" t="s">
        <v>2935</v>
      </c>
      <c r="D1642" s="4">
        <v>4371.1106086399996</v>
      </c>
      <c r="E1642" s="3" t="s">
        <v>3090</v>
      </c>
      <c r="F1642" s="3" t="s">
        <v>3090</v>
      </c>
      <c r="G1642" s="3" t="s">
        <v>3091</v>
      </c>
      <c r="H1642" s="3" t="s">
        <v>3091</v>
      </c>
      <c r="I1642" s="3" t="s">
        <v>3092</v>
      </c>
      <c r="J1642" s="4">
        <v>16.490385</v>
      </c>
      <c r="K1642" s="4">
        <v>11.351103</v>
      </c>
      <c r="L1642" s="4">
        <v>-1.504065</v>
      </c>
      <c r="M1642" s="4">
        <v>1.1057790000000001</v>
      </c>
      <c r="N1642" s="4">
        <v>24.636502</v>
      </c>
      <c r="O1642" s="4" t="s">
        <v>2924</v>
      </c>
      <c r="P1642" s="4">
        <v>1.7769140000000001</v>
      </c>
      <c r="Q1642" s="4">
        <v>13.177911</v>
      </c>
      <c r="R1642" s="4" t="s">
        <v>2924</v>
      </c>
      <c r="S1642" s="3" t="s">
        <v>6355</v>
      </c>
      <c r="T1642" s="4">
        <v>48.46</v>
      </c>
      <c r="U1642" s="4">
        <v>4371.1106086399996</v>
      </c>
      <c r="V1642" s="10">
        <v>9998.436608</v>
      </c>
      <c r="W1642" s="4">
        <v>3.3635988444077598</v>
      </c>
      <c r="X1642" s="4">
        <v>50.28</v>
      </c>
      <c r="Y1642" s="4">
        <v>34.625</v>
      </c>
      <c r="Z1642" s="4">
        <v>24.636502</v>
      </c>
      <c r="AA1642" s="10">
        <v>18.1606955478</v>
      </c>
      <c r="AB1642" s="10">
        <v>17.7525414415</v>
      </c>
      <c r="AC1642" s="4">
        <v>5.2448090000000001</v>
      </c>
      <c r="AD1642" s="4">
        <v>4.8774013044990996</v>
      </c>
      <c r="AE1642" s="4">
        <v>4.7512140753535999</v>
      </c>
      <c r="AF1642" s="4">
        <v>13.177911</v>
      </c>
      <c r="AG1642" s="4">
        <v>12.3761806036411</v>
      </c>
      <c r="AH1642" s="4">
        <v>11.8390430397678</v>
      </c>
      <c r="AI1642" s="4">
        <v>1.7769140000000001</v>
      </c>
      <c r="AJ1642" s="4">
        <v>2.0035560000000001</v>
      </c>
    </row>
    <row r="1643" spans="1:36" x14ac:dyDescent="0.3">
      <c r="A1643" s="1" t="s">
        <v>1141</v>
      </c>
      <c r="B1643" s="2">
        <v>4980493</v>
      </c>
      <c r="C1643" s="3" t="s">
        <v>2919</v>
      </c>
      <c r="D1643" s="4">
        <v>4372.0592999999999</v>
      </c>
      <c r="E1643" s="3" t="s">
        <v>3093</v>
      </c>
      <c r="F1643" s="3" t="s">
        <v>3093</v>
      </c>
      <c r="G1643" s="3" t="s">
        <v>3094</v>
      </c>
      <c r="H1643" s="3" t="s">
        <v>3145</v>
      </c>
      <c r="I1643" s="3" t="s">
        <v>3303</v>
      </c>
      <c r="J1643" s="4">
        <v>82.209655999999995</v>
      </c>
      <c r="K1643" s="4">
        <v>11.706666999999999</v>
      </c>
      <c r="L1643" s="4">
        <v>6.6174600000000003</v>
      </c>
      <c r="M1643" s="4">
        <v>1.354948</v>
      </c>
      <c r="N1643" s="4" t="s">
        <v>2924</v>
      </c>
      <c r="O1643" s="4" t="s">
        <v>2924</v>
      </c>
      <c r="P1643" s="4">
        <v>2.1536170000000001</v>
      </c>
      <c r="Q1643" s="4">
        <v>71.861546000000004</v>
      </c>
      <c r="R1643" s="4" t="s">
        <v>2924</v>
      </c>
      <c r="S1643" s="3" t="s">
        <v>4883</v>
      </c>
      <c r="T1643" s="4">
        <v>41.89</v>
      </c>
      <c r="U1643" s="4">
        <v>4372.0592999999999</v>
      </c>
      <c r="V1643" s="10">
        <v>5653.6172999999999</v>
      </c>
      <c r="W1643" s="4">
        <v>2.3872045834328</v>
      </c>
      <c r="X1643" s="4">
        <v>44.08</v>
      </c>
      <c r="Y1643" s="4">
        <v>19.943999999999999</v>
      </c>
      <c r="Z1643" s="4" t="s">
        <v>2924</v>
      </c>
      <c r="AA1643" s="10">
        <v>27.949025887299999</v>
      </c>
      <c r="AB1643" s="10">
        <v>30.4827465762</v>
      </c>
      <c r="AC1643" s="4">
        <v>20.623553999999999</v>
      </c>
      <c r="AD1643" s="4">
        <v>13.419498564794999</v>
      </c>
      <c r="AE1643" s="4">
        <v>21.715567193968699</v>
      </c>
      <c r="AF1643" s="4">
        <v>71.861546000000004</v>
      </c>
      <c r="AG1643" s="4">
        <v>19.549356822734399</v>
      </c>
      <c r="AH1643" s="4">
        <v>23.2170415092871</v>
      </c>
      <c r="AI1643" s="4">
        <v>2.1536170000000001</v>
      </c>
      <c r="AJ1643" s="4">
        <v>2.1556120000000001</v>
      </c>
    </row>
    <row r="1644" spans="1:36" x14ac:dyDescent="0.3">
      <c r="A1644" s="1" t="s">
        <v>1647</v>
      </c>
      <c r="B1644" s="2">
        <v>6676360</v>
      </c>
      <c r="C1644" s="3" t="s">
        <v>2935</v>
      </c>
      <c r="D1644" s="4">
        <v>4390.01304798</v>
      </c>
      <c r="E1644" s="3" t="s">
        <v>3093</v>
      </c>
      <c r="F1644" s="3" t="s">
        <v>3093</v>
      </c>
      <c r="G1644" s="3" t="s">
        <v>3094</v>
      </c>
      <c r="H1644" s="3" t="s">
        <v>3147</v>
      </c>
      <c r="I1644" s="3" t="s">
        <v>3148</v>
      </c>
      <c r="J1644" s="4">
        <v>7.9379989999999996</v>
      </c>
      <c r="K1644" s="4">
        <v>-5.3152039999999996</v>
      </c>
      <c r="L1644" s="4">
        <v>-16.979769000000001</v>
      </c>
      <c r="M1644" s="4">
        <v>0.39318500000000001</v>
      </c>
      <c r="N1644" s="4">
        <v>11.359367000000001</v>
      </c>
      <c r="O1644" s="4">
        <v>8.1287579999999995</v>
      </c>
      <c r="P1644" s="4">
        <v>2.3060710000000002</v>
      </c>
      <c r="Q1644" s="4">
        <v>4.5725910000000001</v>
      </c>
      <c r="R1644" s="4">
        <v>12.582981999999999</v>
      </c>
      <c r="S1644" s="3" t="s">
        <v>5388</v>
      </c>
      <c r="T1644" s="4">
        <v>22.98</v>
      </c>
      <c r="U1644" s="4">
        <v>4390.01304798</v>
      </c>
      <c r="V1644" s="10">
        <v>4561.1500470000001</v>
      </c>
      <c r="W1644" s="4">
        <v>2.2628372497824198</v>
      </c>
      <c r="X1644" s="4">
        <v>29.02</v>
      </c>
      <c r="Y1644" s="4">
        <v>19.16</v>
      </c>
      <c r="Z1644" s="4">
        <v>11.359367000000001</v>
      </c>
      <c r="AA1644" s="10">
        <v>11.6744564112</v>
      </c>
      <c r="AB1644" s="10">
        <v>11.594934154000001</v>
      </c>
      <c r="AC1644" s="4">
        <v>3.4767380000000001</v>
      </c>
      <c r="AD1644" s="4">
        <v>3.4546349602555999</v>
      </c>
      <c r="AE1644" s="4">
        <v>3.4554521206570001</v>
      </c>
      <c r="AF1644" s="4">
        <v>4.5725910000000001</v>
      </c>
      <c r="AG1644" s="4">
        <v>4.7496978527197999</v>
      </c>
      <c r="AH1644" s="4">
        <v>4.7772621105423996</v>
      </c>
      <c r="AI1644" s="4">
        <v>2.3060710000000002</v>
      </c>
      <c r="AJ1644" s="4">
        <v>2.3060710000000002</v>
      </c>
    </row>
    <row r="1645" spans="1:36" x14ac:dyDescent="0.3">
      <c r="A1645" s="1" t="s">
        <v>1683</v>
      </c>
      <c r="B1645" s="2">
        <v>4378147</v>
      </c>
      <c r="C1645" s="3" t="s">
        <v>2935</v>
      </c>
      <c r="D1645" s="4">
        <v>4396.73116132</v>
      </c>
      <c r="E1645" s="3" t="s">
        <v>2936</v>
      </c>
      <c r="F1645" s="3" t="s">
        <v>2966</v>
      </c>
      <c r="G1645" s="3" t="s">
        <v>3082</v>
      </c>
      <c r="H1645" s="3" t="s">
        <v>3275</v>
      </c>
      <c r="I1645" s="3" t="s">
        <v>3063</v>
      </c>
      <c r="J1645" s="4">
        <v>-13.045552000000001</v>
      </c>
      <c r="K1645" s="4">
        <v>-21.337648000000002</v>
      </c>
      <c r="L1645" s="4">
        <v>0.57930999999999999</v>
      </c>
      <c r="M1645" s="4">
        <v>-2.742E-2</v>
      </c>
      <c r="N1645" s="4">
        <v>14.613225999999999</v>
      </c>
      <c r="O1645" s="4">
        <v>11.620717000000001</v>
      </c>
      <c r="P1645" s="4">
        <v>2.3881570000000001</v>
      </c>
      <c r="Q1645" s="4">
        <v>7.9144360000000002</v>
      </c>
      <c r="R1645" s="4">
        <v>12.377195</v>
      </c>
      <c r="S1645" s="3" t="s">
        <v>5424</v>
      </c>
      <c r="T1645" s="4">
        <v>72.92</v>
      </c>
      <c r="U1645" s="4">
        <v>4396.73116132</v>
      </c>
      <c r="V1645" s="10">
        <v>5493.9721609999997</v>
      </c>
      <c r="W1645" s="4">
        <v>1.6456390565002701</v>
      </c>
      <c r="X1645" s="4">
        <v>93.97</v>
      </c>
      <c r="Y1645" s="4">
        <v>69.72</v>
      </c>
      <c r="Z1645" s="4">
        <v>14.613225999999999</v>
      </c>
      <c r="AA1645" s="10">
        <v>12.255462184800001</v>
      </c>
      <c r="AB1645" s="10">
        <v>12.255462184800001</v>
      </c>
      <c r="AC1645" s="4">
        <v>1.035388</v>
      </c>
      <c r="AD1645" s="4">
        <v>1.0439578327447001</v>
      </c>
      <c r="AE1645" s="4">
        <v>1.0439578327447001</v>
      </c>
      <c r="AF1645" s="4">
        <v>7.9144360000000002</v>
      </c>
      <c r="AG1645" s="4">
        <v>9.1924632144837997</v>
      </c>
      <c r="AH1645" s="4">
        <v>9.1924632144837997</v>
      </c>
      <c r="AI1645" s="4">
        <v>2.3881570000000001</v>
      </c>
      <c r="AJ1645" s="4" t="s">
        <v>2924</v>
      </c>
    </row>
    <row r="1646" spans="1:36" x14ac:dyDescent="0.3">
      <c r="A1646" s="1" t="s">
        <v>1120</v>
      </c>
      <c r="B1646" s="2">
        <v>19764861</v>
      </c>
      <c r="C1646" s="3" t="s">
        <v>2935</v>
      </c>
      <c r="D1646" s="4">
        <v>4408.6064385600002</v>
      </c>
      <c r="E1646" s="3" t="s">
        <v>2925</v>
      </c>
      <c r="F1646" s="3" t="s">
        <v>2980</v>
      </c>
      <c r="G1646" s="3" t="s">
        <v>2981</v>
      </c>
      <c r="H1646" s="3" t="s">
        <v>3059</v>
      </c>
      <c r="I1646" s="3" t="s">
        <v>3060</v>
      </c>
      <c r="J1646" s="4">
        <v>45.271318000000001</v>
      </c>
      <c r="K1646" s="4">
        <v>21.688312</v>
      </c>
      <c r="L1646" s="4">
        <v>0.86114100000000005</v>
      </c>
      <c r="M1646" s="4">
        <v>-0.63626700000000003</v>
      </c>
      <c r="N1646" s="4" t="s">
        <v>2924</v>
      </c>
      <c r="O1646" s="4">
        <v>26.394366000000002</v>
      </c>
      <c r="P1646" s="4">
        <v>3.9991460000000001</v>
      </c>
      <c r="Q1646" s="4">
        <v>17.325606000000001</v>
      </c>
      <c r="R1646" s="4">
        <v>13.894126999999999</v>
      </c>
      <c r="S1646" s="3" t="s">
        <v>4862</v>
      </c>
      <c r="T1646" s="4">
        <v>9.3699999999999992</v>
      </c>
      <c r="U1646" s="4">
        <v>4408.6064385600002</v>
      </c>
      <c r="V1646" s="10">
        <v>5366.6064379999998</v>
      </c>
      <c r="W1646" s="4">
        <v>0</v>
      </c>
      <c r="X1646" s="4">
        <v>9.6</v>
      </c>
      <c r="Y1646" s="4">
        <v>4.49</v>
      </c>
      <c r="Z1646" s="4" t="s">
        <v>2924</v>
      </c>
      <c r="AA1646" s="10">
        <v>38.992925509700001</v>
      </c>
      <c r="AB1646" s="10" t="s">
        <v>2924</v>
      </c>
      <c r="AC1646" s="4">
        <v>2.25393</v>
      </c>
      <c r="AD1646" s="4">
        <v>2.1187134403833001</v>
      </c>
      <c r="AE1646" s="4">
        <v>2.2183547250026998</v>
      </c>
      <c r="AF1646" s="4">
        <v>17.325606000000001</v>
      </c>
      <c r="AG1646" s="4">
        <v>10.113831708349</v>
      </c>
      <c r="AH1646" s="4">
        <v>11.284125788183101</v>
      </c>
      <c r="AI1646" s="4">
        <v>3.9991460000000001</v>
      </c>
      <c r="AJ1646" s="4" t="s">
        <v>2924</v>
      </c>
    </row>
    <row r="1647" spans="1:36" x14ac:dyDescent="0.3">
      <c r="A1647" s="1" t="s">
        <v>52</v>
      </c>
      <c r="B1647" s="2">
        <v>4987550</v>
      </c>
      <c r="C1647" s="3" t="s">
        <v>2919</v>
      </c>
      <c r="D1647" s="4">
        <v>4414.9304346199997</v>
      </c>
      <c r="E1647" s="3" t="s">
        <v>2936</v>
      </c>
      <c r="F1647" s="3" t="s">
        <v>2937</v>
      </c>
      <c r="G1647" s="3" t="s">
        <v>2951</v>
      </c>
      <c r="H1647" s="3" t="s">
        <v>2951</v>
      </c>
      <c r="I1647" s="3" t="s">
        <v>3039</v>
      </c>
      <c r="J1647" s="4">
        <v>25.087274000000001</v>
      </c>
      <c r="K1647" s="4">
        <v>-20.865331999999999</v>
      </c>
      <c r="L1647" s="4">
        <v>-17.399277000000001</v>
      </c>
      <c r="M1647" s="4">
        <v>-3.8834360000000001</v>
      </c>
      <c r="N1647" s="4">
        <v>91.556330000000003</v>
      </c>
      <c r="O1647" s="4">
        <v>104.272487</v>
      </c>
      <c r="P1647" s="4">
        <v>5.1433790000000004</v>
      </c>
      <c r="Q1647" s="4">
        <v>41.991034999999997</v>
      </c>
      <c r="R1647" s="4">
        <v>87.419308000000001</v>
      </c>
      <c r="S1647" s="3" t="s">
        <v>3799</v>
      </c>
      <c r="T1647" s="4">
        <v>157.66</v>
      </c>
      <c r="U1647" s="4">
        <v>4414.9304346199997</v>
      </c>
      <c r="V1647" s="10">
        <v>4396.2514339999998</v>
      </c>
      <c r="W1647" s="4">
        <v>0</v>
      </c>
      <c r="X1647" s="4">
        <v>236.59989999999999</v>
      </c>
      <c r="Y1647" s="4">
        <v>116.5068</v>
      </c>
      <c r="Z1647" s="4">
        <v>91.556330000000003</v>
      </c>
      <c r="AA1647" s="10">
        <v>39.046982192800002</v>
      </c>
      <c r="AB1647" s="10">
        <v>45.907596621099998</v>
      </c>
      <c r="AC1647" s="4">
        <v>5.7731620000000001</v>
      </c>
      <c r="AD1647" s="4">
        <v>4.8672730193567997</v>
      </c>
      <c r="AE1647" s="4">
        <v>5.3382088703450004</v>
      </c>
      <c r="AF1647" s="4">
        <v>41.991034999999997</v>
      </c>
      <c r="AG1647" s="4">
        <v>25.917213705153699</v>
      </c>
      <c r="AH1647" s="4">
        <v>29.800043612947</v>
      </c>
      <c r="AI1647" s="4">
        <v>5.1433790000000004</v>
      </c>
      <c r="AJ1647" s="4">
        <v>8.4927820000000001</v>
      </c>
    </row>
    <row r="1648" spans="1:36" x14ac:dyDescent="0.3">
      <c r="A1648" s="1" t="s">
        <v>2099</v>
      </c>
      <c r="B1648" s="2">
        <v>5267913</v>
      </c>
      <c r="C1648" s="3" t="s">
        <v>2940</v>
      </c>
      <c r="D1648" s="4">
        <v>4437.2543826000001</v>
      </c>
      <c r="E1648" s="3" t="s">
        <v>2920</v>
      </c>
      <c r="F1648" s="3" t="s">
        <v>2960</v>
      </c>
      <c r="G1648" s="3" t="s">
        <v>2961</v>
      </c>
      <c r="H1648" s="3" t="s">
        <v>2962</v>
      </c>
      <c r="I1648" s="3" t="s">
        <v>2923</v>
      </c>
      <c r="J1648" s="4">
        <v>95.681222000000005</v>
      </c>
      <c r="K1648" s="4">
        <v>3.1183200000000002</v>
      </c>
      <c r="L1648" s="4">
        <v>-15.705622</v>
      </c>
      <c r="M1648" s="4">
        <v>1.0348649999999999</v>
      </c>
      <c r="N1648" s="4" t="s">
        <v>2924</v>
      </c>
      <c r="O1648" s="4" t="s">
        <v>2924</v>
      </c>
      <c r="P1648" s="4">
        <v>17.728058999999998</v>
      </c>
      <c r="Q1648" s="4" t="s">
        <v>2924</v>
      </c>
      <c r="R1648" s="4" t="s">
        <v>2924</v>
      </c>
      <c r="S1648" s="3" t="s">
        <v>5838</v>
      </c>
      <c r="T1648" s="4">
        <v>82.01</v>
      </c>
      <c r="U1648" s="4">
        <v>4437.2543826000001</v>
      </c>
      <c r="V1648" s="10">
        <v>4323.1303820000003</v>
      </c>
      <c r="W1648" s="4">
        <v>0</v>
      </c>
      <c r="X1648" s="4">
        <v>103.8099</v>
      </c>
      <c r="Y1648" s="4">
        <v>39.479999999999997</v>
      </c>
      <c r="Z1648" s="4" t="s">
        <v>2924</v>
      </c>
      <c r="AA1648" s="10" t="s">
        <v>2924</v>
      </c>
      <c r="AB1648" s="10" t="s">
        <v>2924</v>
      </c>
      <c r="AC1648" s="4">
        <v>21.632633999999999</v>
      </c>
      <c r="AD1648" s="4">
        <v>15.0459923703841</v>
      </c>
      <c r="AE1648" s="4">
        <v>19.297848156182599</v>
      </c>
      <c r="AF1648" s="4" t="s">
        <v>2924</v>
      </c>
      <c r="AG1648" s="4" t="s">
        <v>2924</v>
      </c>
      <c r="AH1648" s="4" t="s">
        <v>2924</v>
      </c>
      <c r="AI1648" s="4">
        <v>17.728058999999998</v>
      </c>
      <c r="AJ1648" s="4">
        <v>17.801172000000001</v>
      </c>
    </row>
    <row r="1649" spans="1:36" x14ac:dyDescent="0.3">
      <c r="A1649" s="1" t="s">
        <v>414</v>
      </c>
      <c r="B1649" s="2">
        <v>5257077</v>
      </c>
      <c r="C1649" s="3" t="s">
        <v>2919</v>
      </c>
      <c r="D1649" s="4">
        <v>4439.5023816000003</v>
      </c>
      <c r="E1649" s="3" t="s">
        <v>2945</v>
      </c>
      <c r="F1649" s="3" t="s">
        <v>2946</v>
      </c>
      <c r="G1649" s="3" t="s">
        <v>2947</v>
      </c>
      <c r="H1649" s="3" t="s">
        <v>2989</v>
      </c>
      <c r="I1649" s="3" t="s">
        <v>2949</v>
      </c>
      <c r="J1649" s="4">
        <v>-19.254657999999999</v>
      </c>
      <c r="K1649" s="4">
        <v>29.139073</v>
      </c>
      <c r="L1649" s="4">
        <v>10.510046000000001</v>
      </c>
      <c r="M1649" s="4">
        <v>-3.1821259999999998</v>
      </c>
      <c r="N1649" s="4" t="s">
        <v>2924</v>
      </c>
      <c r="O1649" s="4" t="s">
        <v>2924</v>
      </c>
      <c r="P1649" s="4">
        <v>9.6317920000000008</v>
      </c>
      <c r="Q1649" s="4" t="s">
        <v>2924</v>
      </c>
      <c r="R1649" s="4">
        <v>50.841216000000003</v>
      </c>
      <c r="S1649" s="3" t="s">
        <v>4158</v>
      </c>
      <c r="T1649" s="4">
        <v>42.9</v>
      </c>
      <c r="U1649" s="4">
        <v>4439.5023816000003</v>
      </c>
      <c r="V1649" s="10">
        <v>4038.7753809999999</v>
      </c>
      <c r="W1649" s="4">
        <v>0</v>
      </c>
      <c r="X1649" s="4">
        <v>61.53</v>
      </c>
      <c r="Y1649" s="4">
        <v>29.18</v>
      </c>
      <c r="Z1649" s="4" t="s">
        <v>2924</v>
      </c>
      <c r="AA1649" s="10">
        <v>171.875</v>
      </c>
      <c r="AB1649" s="10" t="s">
        <v>2924</v>
      </c>
      <c r="AC1649" s="4">
        <v>7.1613680000000004</v>
      </c>
      <c r="AD1649" s="4">
        <v>6.1091580464612001</v>
      </c>
      <c r="AE1649" s="4">
        <v>6.8604385713438996</v>
      </c>
      <c r="AF1649" s="4" t="s">
        <v>2924</v>
      </c>
      <c r="AG1649" s="4">
        <v>171.99598757335471</v>
      </c>
      <c r="AH1649" s="4" t="s">
        <v>2924</v>
      </c>
      <c r="AI1649" s="4">
        <v>9.6317920000000008</v>
      </c>
      <c r="AJ1649" s="4">
        <v>10.347322999999999</v>
      </c>
    </row>
    <row r="1650" spans="1:36" x14ac:dyDescent="0.3">
      <c r="A1650" s="1" t="s">
        <v>2596</v>
      </c>
      <c r="B1650" s="2">
        <v>4228223</v>
      </c>
      <c r="C1650" s="3" t="s">
        <v>2935</v>
      </c>
      <c r="D1650" s="4">
        <v>4474.2357147499997</v>
      </c>
      <c r="E1650" s="3" t="s">
        <v>2936</v>
      </c>
      <c r="F1650" s="3" t="s">
        <v>2966</v>
      </c>
      <c r="G1650" s="3" t="s">
        <v>3082</v>
      </c>
      <c r="H1650" s="3" t="s">
        <v>3083</v>
      </c>
      <c r="I1650" s="3" t="s">
        <v>3206</v>
      </c>
      <c r="J1650" s="4">
        <v>-24.115026</v>
      </c>
      <c r="K1650" s="4">
        <v>-6.194782</v>
      </c>
      <c r="L1650" s="4">
        <v>-2.8525299999999998</v>
      </c>
      <c r="M1650" s="4">
        <v>0.21097099999999999</v>
      </c>
      <c r="N1650" s="4">
        <v>17.402622000000001</v>
      </c>
      <c r="O1650" s="4">
        <v>19.632369000000001</v>
      </c>
      <c r="P1650" s="4">
        <v>34.711537999999997</v>
      </c>
      <c r="Q1650" s="4">
        <v>12.853089000000001</v>
      </c>
      <c r="R1650" s="4">
        <v>16.815162000000001</v>
      </c>
      <c r="S1650" s="3" t="s">
        <v>6334</v>
      </c>
      <c r="T1650" s="4">
        <v>90.25</v>
      </c>
      <c r="U1650" s="4">
        <v>4474.2357147499997</v>
      </c>
      <c r="V1650" s="10">
        <v>5141.2357140000004</v>
      </c>
      <c r="W1650" s="4">
        <v>1.10803324099723</v>
      </c>
      <c r="X1650" s="4">
        <v>134.66999999999999</v>
      </c>
      <c r="Y1650" s="4">
        <v>74.319999999999993</v>
      </c>
      <c r="Z1650" s="4">
        <v>17.402622000000001</v>
      </c>
      <c r="AA1650" s="10">
        <v>18.1337780546</v>
      </c>
      <c r="AB1650" s="10">
        <v>17.5903295092</v>
      </c>
      <c r="AC1650" s="4">
        <v>1.034038</v>
      </c>
      <c r="AD1650" s="4">
        <v>4.4896034458593999</v>
      </c>
      <c r="AE1650" s="4">
        <v>4.3557515396676996</v>
      </c>
      <c r="AF1650" s="4">
        <v>12.853089000000001</v>
      </c>
      <c r="AG1650" s="4">
        <v>12.7919310625898</v>
      </c>
      <c r="AH1650" s="4">
        <v>11.122130436943999</v>
      </c>
      <c r="AI1650" s="4">
        <v>34.711537999999997</v>
      </c>
      <c r="AJ1650" s="4" t="s">
        <v>2924</v>
      </c>
    </row>
    <row r="1651" spans="1:36" x14ac:dyDescent="0.3">
      <c r="A1651" s="1" t="s">
        <v>1057</v>
      </c>
      <c r="B1651" s="2">
        <v>4991786</v>
      </c>
      <c r="C1651" s="3" t="s">
        <v>2919</v>
      </c>
      <c r="D1651" s="4">
        <v>4475.0763243000001</v>
      </c>
      <c r="E1651" s="3" t="s">
        <v>2936</v>
      </c>
      <c r="F1651" s="3" t="s">
        <v>2937</v>
      </c>
      <c r="G1651" s="3" t="s">
        <v>3044</v>
      </c>
      <c r="H1651" s="3" t="s">
        <v>3066</v>
      </c>
      <c r="I1651" s="3" t="s">
        <v>3256</v>
      </c>
      <c r="J1651" s="4">
        <v>1.3450599999999999</v>
      </c>
      <c r="K1651" s="4">
        <v>-6.7320510000000002</v>
      </c>
      <c r="L1651" s="4">
        <v>-8.603154</v>
      </c>
      <c r="M1651" s="4">
        <v>-0.42695899999999998</v>
      </c>
      <c r="N1651" s="4">
        <v>24.741095999999999</v>
      </c>
      <c r="O1651" s="4">
        <v>19.751965999999999</v>
      </c>
      <c r="P1651" s="4">
        <v>3.5246490000000001</v>
      </c>
      <c r="Q1651" s="4">
        <v>13.804364</v>
      </c>
      <c r="R1651" s="4">
        <v>21.606203000000001</v>
      </c>
      <c r="S1651" s="3" t="s">
        <v>4799</v>
      </c>
      <c r="T1651" s="5">
        <v>97.95</v>
      </c>
      <c r="U1651" s="4">
        <v>4475.0763243000001</v>
      </c>
      <c r="V1651" s="10">
        <v>4522.475324</v>
      </c>
      <c r="W1651" s="4">
        <v>1.02092904543134</v>
      </c>
      <c r="X1651" s="4">
        <v>111.94</v>
      </c>
      <c r="Y1651" s="4">
        <v>91.45</v>
      </c>
      <c r="Z1651" s="4">
        <v>24.741095999999999</v>
      </c>
      <c r="AA1651" s="10">
        <v>23.556998556900002</v>
      </c>
      <c r="AB1651" s="10">
        <v>25.776315789400002</v>
      </c>
      <c r="AC1651" s="4">
        <v>2.2515939999999999</v>
      </c>
      <c r="AD1651" s="4">
        <v>2.1776389728865002</v>
      </c>
      <c r="AE1651" s="4">
        <v>2.255061499565</v>
      </c>
      <c r="AF1651" s="4">
        <v>13.804364</v>
      </c>
      <c r="AG1651" s="4">
        <v>14.293537686472799</v>
      </c>
      <c r="AH1651" s="4">
        <v>14.910897870095599</v>
      </c>
      <c r="AI1651" s="4">
        <v>3.5246490000000001</v>
      </c>
      <c r="AJ1651" s="5">
        <v>6.2913480000000002</v>
      </c>
    </row>
    <row r="1652" spans="1:36" x14ac:dyDescent="0.3">
      <c r="A1652" s="1" t="s">
        <v>1300</v>
      </c>
      <c r="B1652" s="2">
        <v>4235858</v>
      </c>
      <c r="C1652" s="3" t="s">
        <v>2935</v>
      </c>
      <c r="D1652" s="4">
        <v>4485.5478461599996</v>
      </c>
      <c r="E1652" s="3" t="s">
        <v>2976</v>
      </c>
      <c r="F1652" s="3" t="s">
        <v>2977</v>
      </c>
      <c r="G1652" s="3" t="s">
        <v>3127</v>
      </c>
      <c r="H1652" s="3" t="s">
        <v>3150</v>
      </c>
      <c r="I1652" s="3" t="s">
        <v>2979</v>
      </c>
      <c r="J1652" s="4">
        <v>30.457515999999998</v>
      </c>
      <c r="K1652" s="4">
        <v>-2.5866280000000001</v>
      </c>
      <c r="L1652" s="4">
        <v>-9.3139479999999999</v>
      </c>
      <c r="M1652" s="4">
        <v>-1.139178</v>
      </c>
      <c r="N1652" s="4" t="s">
        <v>2924</v>
      </c>
      <c r="O1652" s="4">
        <v>34.834206000000002</v>
      </c>
      <c r="P1652" s="4">
        <v>1.3369059999999999</v>
      </c>
      <c r="Q1652" s="4">
        <v>19.770723</v>
      </c>
      <c r="R1652" s="4">
        <v>29.216294999999999</v>
      </c>
      <c r="S1652" s="3" t="s">
        <v>5042</v>
      </c>
      <c r="T1652" s="4">
        <v>19.96</v>
      </c>
      <c r="U1652" s="4">
        <v>4485.5478461599996</v>
      </c>
      <c r="V1652" s="10">
        <v>6873.3708459999998</v>
      </c>
      <c r="W1652" s="4">
        <v>3.2064128256513</v>
      </c>
      <c r="X1652" s="4">
        <v>22.26</v>
      </c>
      <c r="Y1652" s="4">
        <v>14.074999999999999</v>
      </c>
      <c r="Z1652" s="4" t="s">
        <v>2924</v>
      </c>
      <c r="AA1652" s="10">
        <v>74.840644919300004</v>
      </c>
      <c r="AB1652" s="10">
        <v>81.957789274800007</v>
      </c>
      <c r="AC1652" s="4">
        <v>10.712358999999999</v>
      </c>
      <c r="AD1652" s="4">
        <v>10.2953956256291</v>
      </c>
      <c r="AE1652" s="4">
        <v>10.710955330760401</v>
      </c>
      <c r="AF1652" s="4">
        <v>19.770723</v>
      </c>
      <c r="AG1652" s="4">
        <v>18.622620470176201</v>
      </c>
      <c r="AH1652" s="4">
        <v>19.594931769099901</v>
      </c>
      <c r="AI1652" s="4">
        <v>1.3369059999999999</v>
      </c>
      <c r="AJ1652" s="4">
        <v>1.337353</v>
      </c>
    </row>
    <row r="1653" spans="1:36" x14ac:dyDescent="0.3">
      <c r="A1653" s="1" t="s">
        <v>2400</v>
      </c>
      <c r="B1653" s="2">
        <v>4289140</v>
      </c>
      <c r="C1653" s="3" t="s">
        <v>2935</v>
      </c>
      <c r="D1653" s="4">
        <v>4499.1523405199996</v>
      </c>
      <c r="E1653" s="3" t="s">
        <v>2925</v>
      </c>
      <c r="F1653" s="3" t="s">
        <v>2980</v>
      </c>
      <c r="G1653" s="3" t="s">
        <v>3016</v>
      </c>
      <c r="H1653" s="3" t="s">
        <v>3019</v>
      </c>
      <c r="I1653" s="3" t="s">
        <v>3020</v>
      </c>
      <c r="J1653" s="4">
        <v>76.806467999999995</v>
      </c>
      <c r="K1653" s="4">
        <v>25.038713999999999</v>
      </c>
      <c r="L1653" s="4">
        <v>-1.9338569999999999</v>
      </c>
      <c r="M1653" s="4">
        <v>-0.22811500000000001</v>
      </c>
      <c r="N1653" s="4">
        <v>19.078517000000002</v>
      </c>
      <c r="O1653" s="4">
        <v>21.163305999999999</v>
      </c>
      <c r="P1653" s="4">
        <v>3.704475</v>
      </c>
      <c r="Q1653" s="4">
        <v>12.919936999999999</v>
      </c>
      <c r="R1653" s="4">
        <v>31.750724000000002</v>
      </c>
      <c r="S1653" s="3" t="s">
        <v>6139</v>
      </c>
      <c r="T1653" s="4">
        <v>104.97</v>
      </c>
      <c r="U1653" s="4">
        <v>4499.1523405199996</v>
      </c>
      <c r="V1653" s="10">
        <v>4520.0013399999998</v>
      </c>
      <c r="W1653" s="4">
        <v>0</v>
      </c>
      <c r="X1653" s="4">
        <v>112.8</v>
      </c>
      <c r="Y1653" s="4">
        <v>54.805</v>
      </c>
      <c r="Z1653" s="4">
        <v>19.078517000000002</v>
      </c>
      <c r="AA1653" s="10">
        <v>15.462004153800001</v>
      </c>
      <c r="AB1653" s="10">
        <v>15.5820906157</v>
      </c>
      <c r="AC1653" s="4">
        <v>2.141194</v>
      </c>
      <c r="AD1653" s="4">
        <v>1.9416242842142</v>
      </c>
      <c r="AE1653" s="4">
        <v>1.9769431290621</v>
      </c>
      <c r="AF1653" s="4">
        <v>12.919936999999999</v>
      </c>
      <c r="AG1653" s="4">
        <v>8.7611612024109</v>
      </c>
      <c r="AH1653" s="4">
        <v>8.8814408946767998</v>
      </c>
      <c r="AI1653" s="4">
        <v>3.704475</v>
      </c>
      <c r="AJ1653" s="4">
        <v>5.4019139999999997</v>
      </c>
    </row>
    <row r="1654" spans="1:36" x14ac:dyDescent="0.3">
      <c r="A1654" s="1" t="s">
        <v>1277</v>
      </c>
      <c r="B1654" s="2">
        <v>4044522</v>
      </c>
      <c r="C1654" s="3" t="s">
        <v>2919</v>
      </c>
      <c r="D1654" s="4">
        <v>4505.7906552599998</v>
      </c>
      <c r="E1654" s="3" t="s">
        <v>2936</v>
      </c>
      <c r="F1654" s="3" t="s">
        <v>2937</v>
      </c>
      <c r="G1654" s="3" t="s">
        <v>2938</v>
      </c>
      <c r="H1654" s="3" t="s">
        <v>2938</v>
      </c>
      <c r="I1654" s="3" t="s">
        <v>3278</v>
      </c>
      <c r="J1654" s="4">
        <v>-47.993018999999997</v>
      </c>
      <c r="K1654" s="4">
        <v>-31.807780000000001</v>
      </c>
      <c r="L1654" s="4">
        <v>-19.241192000000002</v>
      </c>
      <c r="M1654" s="4">
        <v>-6.190976</v>
      </c>
      <c r="N1654" s="4" t="s">
        <v>2924</v>
      </c>
      <c r="O1654" s="4">
        <v>9.7918950000000002</v>
      </c>
      <c r="P1654" s="4">
        <v>1.318584</v>
      </c>
      <c r="Q1654" s="4">
        <v>19.224665000000002</v>
      </c>
      <c r="R1654" s="4">
        <v>9.6495470000000001</v>
      </c>
      <c r="S1654" s="3" t="s">
        <v>5019</v>
      </c>
      <c r="T1654" s="4">
        <v>8.94</v>
      </c>
      <c r="U1654" s="4">
        <v>4505.7906552599998</v>
      </c>
      <c r="V1654" s="10">
        <v>10592.790655000001</v>
      </c>
      <c r="W1654" s="4">
        <v>22.371364653243798</v>
      </c>
      <c r="X1654" s="4">
        <v>22.59</v>
      </c>
      <c r="Y1654" s="4">
        <v>8.94</v>
      </c>
      <c r="Z1654" s="4" t="s">
        <v>2924</v>
      </c>
      <c r="AA1654" s="10">
        <v>11.92</v>
      </c>
      <c r="AB1654" s="10" t="s">
        <v>2924</v>
      </c>
      <c r="AC1654" s="4">
        <v>1.053485</v>
      </c>
      <c r="AD1654" s="4">
        <v>1.2294325272747999</v>
      </c>
      <c r="AE1654" s="4">
        <v>1.1642988189712</v>
      </c>
      <c r="AF1654" s="4">
        <v>19.224665000000002</v>
      </c>
      <c r="AG1654" s="4" t="s">
        <v>2934</v>
      </c>
      <c r="AH1654" s="4" t="s">
        <v>2934</v>
      </c>
      <c r="AI1654" s="4">
        <v>1.318584</v>
      </c>
      <c r="AJ1654" s="4">
        <v>1.665735</v>
      </c>
    </row>
    <row r="1655" spans="1:36" x14ac:dyDescent="0.3">
      <c r="A1655" s="1" t="s">
        <v>1589</v>
      </c>
      <c r="B1655" s="2">
        <v>4393370</v>
      </c>
      <c r="C1655" s="3" t="s">
        <v>2919</v>
      </c>
      <c r="D1655" s="4">
        <v>4515.0953224499999</v>
      </c>
      <c r="E1655" s="3" t="s">
        <v>3102</v>
      </c>
      <c r="F1655" s="3" t="s">
        <v>3142</v>
      </c>
      <c r="G1655" s="3" t="s">
        <v>3143</v>
      </c>
      <c r="H1655" s="3" t="s">
        <v>3144</v>
      </c>
      <c r="I1655" s="3" t="s">
        <v>3351</v>
      </c>
      <c r="J1655" s="4">
        <v>-30.275746000000002</v>
      </c>
      <c r="K1655" s="4">
        <v>-41.721542999999997</v>
      </c>
      <c r="L1655" s="4">
        <v>-11.436741</v>
      </c>
      <c r="M1655" s="5">
        <v>-0.56179800000000002</v>
      </c>
      <c r="N1655" s="4" t="s">
        <v>2934</v>
      </c>
      <c r="O1655" s="4" t="s">
        <v>2934</v>
      </c>
      <c r="P1655" s="4">
        <v>0.238646</v>
      </c>
      <c r="Q1655" s="4">
        <v>31.253297</v>
      </c>
      <c r="R1655" s="4">
        <v>18.912918999999999</v>
      </c>
      <c r="S1655" s="3" t="s">
        <v>5330</v>
      </c>
      <c r="T1655" s="4">
        <v>12.39</v>
      </c>
      <c r="U1655" s="4">
        <v>4515.0953224499999</v>
      </c>
      <c r="V1655" s="10">
        <v>20098.995321999999</v>
      </c>
      <c r="W1655" s="4">
        <v>0</v>
      </c>
      <c r="X1655" s="4">
        <v>21.56</v>
      </c>
      <c r="Y1655" s="4">
        <v>10.93</v>
      </c>
      <c r="Z1655" s="4" t="s">
        <v>2924</v>
      </c>
      <c r="AA1655" s="10" t="s">
        <v>2924</v>
      </c>
      <c r="AB1655" s="10" t="s">
        <v>2924</v>
      </c>
      <c r="AC1655" s="4">
        <v>2.618932</v>
      </c>
      <c r="AD1655" s="4">
        <v>3.1483828074731002</v>
      </c>
      <c r="AE1655" s="4">
        <v>2.8002948551363001</v>
      </c>
      <c r="AF1655" s="4">
        <v>31.253297</v>
      </c>
      <c r="AG1655" s="4">
        <v>8.5677352638670001</v>
      </c>
      <c r="AH1655" s="4">
        <v>8.2727058382760994</v>
      </c>
      <c r="AI1655" s="4">
        <v>0.238646</v>
      </c>
      <c r="AJ1655" s="4">
        <v>0.67883000000000004</v>
      </c>
    </row>
    <row r="1656" spans="1:36" x14ac:dyDescent="0.3">
      <c r="A1656" s="1" t="s">
        <v>2176</v>
      </c>
      <c r="B1656" s="2">
        <v>4426783</v>
      </c>
      <c r="C1656" s="3" t="s">
        <v>2919</v>
      </c>
      <c r="D1656" s="4">
        <v>4515.7944708000005</v>
      </c>
      <c r="E1656" s="3" t="s">
        <v>2930</v>
      </c>
      <c r="F1656" s="3" t="s">
        <v>2953</v>
      </c>
      <c r="G1656" s="3" t="s">
        <v>2953</v>
      </c>
      <c r="H1656" s="3" t="s">
        <v>3040</v>
      </c>
      <c r="I1656" s="3" t="s">
        <v>3635</v>
      </c>
      <c r="J1656" s="4">
        <v>17.404737000000001</v>
      </c>
      <c r="K1656" s="4">
        <v>67.032966999999999</v>
      </c>
      <c r="L1656" s="4">
        <v>9.4575130000000005</v>
      </c>
      <c r="M1656" s="4">
        <v>0.84033599999999997</v>
      </c>
      <c r="N1656" s="4" t="s">
        <v>2924</v>
      </c>
      <c r="O1656" s="4">
        <v>45.783132999999999</v>
      </c>
      <c r="P1656" s="4">
        <v>7.1585559999999999</v>
      </c>
      <c r="Q1656" s="4" t="s">
        <v>2924</v>
      </c>
      <c r="R1656" s="4">
        <v>42.585585999999999</v>
      </c>
      <c r="S1656" s="3" t="s">
        <v>5915</v>
      </c>
      <c r="T1656" s="4">
        <v>22.8</v>
      </c>
      <c r="U1656" s="4">
        <v>4515.7944708000005</v>
      </c>
      <c r="V1656" s="10">
        <v>4205.0444699999998</v>
      </c>
      <c r="W1656" s="4">
        <v>0</v>
      </c>
      <c r="X1656" s="4">
        <v>23.11</v>
      </c>
      <c r="Y1656" s="5">
        <v>11.6</v>
      </c>
      <c r="Z1656" s="4" t="s">
        <v>2924</v>
      </c>
      <c r="AA1656" s="10">
        <v>32.4832597236</v>
      </c>
      <c r="AB1656" s="10">
        <v>44.968640290300002</v>
      </c>
      <c r="AC1656" s="4">
        <v>3.5732080000000002</v>
      </c>
      <c r="AD1656" s="4">
        <v>2.8372982014081001</v>
      </c>
      <c r="AE1656" s="4">
        <v>3.3506020474185001</v>
      </c>
      <c r="AF1656" s="4" t="s">
        <v>2924</v>
      </c>
      <c r="AG1656" s="4">
        <v>28.0851004273832</v>
      </c>
      <c r="AH1656" s="4">
        <v>37.4014217904516</v>
      </c>
      <c r="AI1656" s="4">
        <v>7.1585559999999999</v>
      </c>
      <c r="AJ1656" s="4">
        <v>8.0140600000000006</v>
      </c>
    </row>
    <row r="1657" spans="1:36" x14ac:dyDescent="0.3">
      <c r="A1657" s="1" t="s">
        <v>1326</v>
      </c>
      <c r="B1657" s="2">
        <v>4812583</v>
      </c>
      <c r="C1657" s="3" t="s">
        <v>2935</v>
      </c>
      <c r="D1657" s="4">
        <v>4520.12288472</v>
      </c>
      <c r="E1657" s="3" t="s">
        <v>2920</v>
      </c>
      <c r="F1657" s="3" t="s">
        <v>2960</v>
      </c>
      <c r="G1657" s="3" t="s">
        <v>2961</v>
      </c>
      <c r="H1657" s="3" t="s">
        <v>2962</v>
      </c>
      <c r="I1657" s="3" t="s">
        <v>2963</v>
      </c>
      <c r="J1657" s="4">
        <v>36.011304000000003</v>
      </c>
      <c r="K1657" s="4">
        <v>7.037331</v>
      </c>
      <c r="L1657" s="5">
        <v>-4.2897730000000003</v>
      </c>
      <c r="M1657" s="4">
        <v>0.81544099999999997</v>
      </c>
      <c r="N1657" s="4">
        <v>40.492787999999997</v>
      </c>
      <c r="O1657" s="4">
        <v>61.060262999999999</v>
      </c>
      <c r="P1657" s="4">
        <v>2.7880989999999999</v>
      </c>
      <c r="Q1657" s="4">
        <v>16.316452000000002</v>
      </c>
      <c r="R1657" s="4">
        <v>122.85847200000001</v>
      </c>
      <c r="S1657" s="3" t="s">
        <v>5068</v>
      </c>
      <c r="T1657" s="5">
        <v>134.76</v>
      </c>
      <c r="U1657" s="4">
        <v>4520.12288472</v>
      </c>
      <c r="V1657" s="10">
        <v>5655.8818840000004</v>
      </c>
      <c r="W1657" s="4">
        <v>0</v>
      </c>
      <c r="X1657" s="4">
        <v>142.755</v>
      </c>
      <c r="Y1657" s="4">
        <v>94.56</v>
      </c>
      <c r="Z1657" s="4">
        <v>41.502926000000002</v>
      </c>
      <c r="AA1657" s="10">
        <v>23.0698120313</v>
      </c>
      <c r="AB1657" s="10">
        <v>25.257049895600002</v>
      </c>
      <c r="AC1657" s="4">
        <v>3.302473</v>
      </c>
      <c r="AD1657" s="4">
        <v>3.1231177295299002</v>
      </c>
      <c r="AE1657" s="4">
        <v>3.2926587278324</v>
      </c>
      <c r="AF1657" s="4">
        <v>16.316452000000002</v>
      </c>
      <c r="AG1657" s="4">
        <v>14.418460409716101</v>
      </c>
      <c r="AH1657" s="4">
        <v>15.5634978492151</v>
      </c>
      <c r="AI1657" s="4">
        <v>2.7880989999999999</v>
      </c>
      <c r="AJ1657" s="4" t="s">
        <v>2924</v>
      </c>
    </row>
    <row r="1658" spans="1:36" x14ac:dyDescent="0.3">
      <c r="A1658" s="1" t="s">
        <v>1680</v>
      </c>
      <c r="B1658" s="2">
        <v>4994851</v>
      </c>
      <c r="C1658" s="3" t="s">
        <v>2935</v>
      </c>
      <c r="D1658" s="4">
        <v>4534.5114232799997</v>
      </c>
      <c r="E1658" s="3" t="s">
        <v>2936</v>
      </c>
      <c r="F1658" s="3" t="s">
        <v>3056</v>
      </c>
      <c r="G1658" s="3" t="s">
        <v>3302</v>
      </c>
      <c r="H1658" s="3" t="s">
        <v>3302</v>
      </c>
      <c r="I1658" s="3" t="s">
        <v>3477</v>
      </c>
      <c r="J1658" s="4">
        <v>24.580292</v>
      </c>
      <c r="K1658" s="4">
        <v>-3.797647</v>
      </c>
      <c r="L1658" s="4">
        <v>-10.804808</v>
      </c>
      <c r="M1658" s="4">
        <v>-0.25568000000000002</v>
      </c>
      <c r="N1658" s="4">
        <v>11.521390999999999</v>
      </c>
      <c r="O1658" s="4">
        <v>10.138858000000001</v>
      </c>
      <c r="P1658" s="4">
        <v>1.773569</v>
      </c>
      <c r="Q1658" s="4">
        <v>6.1847570000000003</v>
      </c>
      <c r="R1658" s="4">
        <v>10.071035</v>
      </c>
      <c r="S1658" s="3" t="s">
        <v>5421</v>
      </c>
      <c r="T1658" s="4">
        <v>136.54</v>
      </c>
      <c r="U1658" s="4">
        <v>4534.5114232799997</v>
      </c>
      <c r="V1658" s="10">
        <v>4921.2114229999997</v>
      </c>
      <c r="W1658" s="4">
        <v>0.99604511498462001</v>
      </c>
      <c r="X1658" s="5">
        <v>169.12</v>
      </c>
      <c r="Y1658" s="4">
        <v>100.5</v>
      </c>
      <c r="Z1658" s="4">
        <v>11.521390999999999</v>
      </c>
      <c r="AA1658" s="10">
        <v>12.7846441947</v>
      </c>
      <c r="AB1658" s="10">
        <v>11.7910189982</v>
      </c>
      <c r="AC1658" s="4">
        <v>1.4821139999999999</v>
      </c>
      <c r="AD1658" s="4">
        <v>1.4796519533664001</v>
      </c>
      <c r="AE1658" s="4">
        <v>1.4546883522481999</v>
      </c>
      <c r="AF1658" s="4">
        <v>6.1847570000000003</v>
      </c>
      <c r="AG1658" s="4">
        <v>8.2473174293137994</v>
      </c>
      <c r="AH1658" s="4">
        <v>6.9278685478988997</v>
      </c>
      <c r="AI1658" s="4">
        <v>1.773569</v>
      </c>
      <c r="AJ1658" s="4">
        <v>2.195989</v>
      </c>
    </row>
    <row r="1659" spans="1:36" x14ac:dyDescent="0.3">
      <c r="A1659" s="1" t="s">
        <v>1592</v>
      </c>
      <c r="B1659" s="2">
        <v>6669298</v>
      </c>
      <c r="C1659" s="3" t="s">
        <v>2935</v>
      </c>
      <c r="D1659" s="4">
        <v>4536.8400276800003</v>
      </c>
      <c r="E1659" s="3" t="s">
        <v>2925</v>
      </c>
      <c r="F1659" s="3" t="s">
        <v>2980</v>
      </c>
      <c r="G1659" s="3" t="s">
        <v>2981</v>
      </c>
      <c r="H1659" s="3" t="s">
        <v>3264</v>
      </c>
      <c r="I1659" s="3" t="s">
        <v>3555</v>
      </c>
      <c r="J1659" s="4">
        <v>45.358089999999997</v>
      </c>
      <c r="K1659" s="4">
        <v>-9.4589009999999991</v>
      </c>
      <c r="L1659" s="4">
        <v>-8.8944310000000009</v>
      </c>
      <c r="M1659" s="4">
        <v>-1.748095</v>
      </c>
      <c r="N1659" s="4">
        <v>32.187958999999999</v>
      </c>
      <c r="O1659" s="4" t="s">
        <v>2924</v>
      </c>
      <c r="P1659" s="4">
        <v>1.7678849999999999</v>
      </c>
      <c r="Q1659" s="4">
        <v>8.8607790000000008</v>
      </c>
      <c r="R1659" s="4" t="s">
        <v>2924</v>
      </c>
      <c r="S1659" s="3" t="s">
        <v>5333</v>
      </c>
      <c r="T1659" s="4">
        <v>21.92</v>
      </c>
      <c r="U1659" s="4">
        <v>4536.8400276800003</v>
      </c>
      <c r="V1659" s="10">
        <v>8536.8110269999997</v>
      </c>
      <c r="W1659" s="4">
        <v>0</v>
      </c>
      <c r="X1659" s="4">
        <v>27.114999999999998</v>
      </c>
      <c r="Y1659" s="4">
        <v>11.89</v>
      </c>
      <c r="Z1659" s="4">
        <v>32.187958999999999</v>
      </c>
      <c r="AA1659" s="10">
        <v>22.857142857100001</v>
      </c>
      <c r="AB1659" s="10">
        <v>27.676767676699999</v>
      </c>
      <c r="AC1659" s="4">
        <v>3.3922729999999999</v>
      </c>
      <c r="AD1659" s="4">
        <v>3.0408744415559998</v>
      </c>
      <c r="AE1659" s="4">
        <v>3.2822522378365999</v>
      </c>
      <c r="AF1659" s="4">
        <v>8.8607790000000008</v>
      </c>
      <c r="AG1659" s="4">
        <v>12.1444566903325</v>
      </c>
      <c r="AH1659" s="4">
        <v>12.913882926593001</v>
      </c>
      <c r="AI1659" s="4">
        <v>1.7678849999999999</v>
      </c>
      <c r="AJ1659" s="4">
        <v>3.9226909999999999</v>
      </c>
    </row>
    <row r="1660" spans="1:36" x14ac:dyDescent="0.3">
      <c r="A1660" s="1" t="s">
        <v>938</v>
      </c>
      <c r="B1660" s="2">
        <v>4611141</v>
      </c>
      <c r="C1660" s="3" t="s">
        <v>2919</v>
      </c>
      <c r="D1660" s="4">
        <v>4539.8653895099997</v>
      </c>
      <c r="E1660" s="3" t="s">
        <v>2936</v>
      </c>
      <c r="F1660" s="3" t="s">
        <v>2966</v>
      </c>
      <c r="G1660" s="3" t="s">
        <v>3082</v>
      </c>
      <c r="H1660" s="3" t="s">
        <v>3118</v>
      </c>
      <c r="I1660" s="3" t="s">
        <v>3437</v>
      </c>
      <c r="J1660" s="10">
        <v>1.5788279999999999</v>
      </c>
      <c r="K1660" s="10">
        <v>-21.033113</v>
      </c>
      <c r="L1660" s="10">
        <v>-9.3094009999999994</v>
      </c>
      <c r="M1660" s="10">
        <v>-1.367597</v>
      </c>
      <c r="N1660" s="4">
        <v>43.412621000000001</v>
      </c>
      <c r="O1660" s="4">
        <v>29.750499000000001</v>
      </c>
      <c r="P1660" s="4">
        <v>11.065329999999999</v>
      </c>
      <c r="Q1660" s="4">
        <v>33.125739000000003</v>
      </c>
      <c r="R1660" s="4">
        <v>37.862383999999999</v>
      </c>
      <c r="S1660" s="3" t="s">
        <v>4680</v>
      </c>
      <c r="T1660" s="4">
        <v>89.43</v>
      </c>
      <c r="U1660" s="4">
        <v>4539.8653895099997</v>
      </c>
      <c r="V1660" s="10">
        <v>4401.019389</v>
      </c>
      <c r="W1660" s="4">
        <v>1.2523761601252399</v>
      </c>
      <c r="X1660" s="4">
        <v>115.75</v>
      </c>
      <c r="Y1660" s="4">
        <v>68.7</v>
      </c>
      <c r="Z1660" s="4">
        <v>43.412621000000001</v>
      </c>
      <c r="AA1660" s="10">
        <v>43.299118814700002</v>
      </c>
      <c r="AB1660" s="10">
        <v>41.170431684100002</v>
      </c>
      <c r="AC1660" s="4">
        <v>8.653238</v>
      </c>
      <c r="AD1660" s="4">
        <v>8.2473237805221</v>
      </c>
      <c r="AE1660" s="4">
        <v>8.5569128322738006</v>
      </c>
      <c r="AF1660" s="4">
        <v>33.125739000000003</v>
      </c>
      <c r="AG1660" s="4" t="s">
        <v>2934</v>
      </c>
      <c r="AH1660" s="4">
        <v>30.3894989172796</v>
      </c>
      <c r="AI1660" s="4">
        <v>11.065329999999999</v>
      </c>
      <c r="AJ1660" s="4">
        <v>11.303084</v>
      </c>
    </row>
    <row r="1661" spans="1:36" x14ac:dyDescent="0.3">
      <c r="A1661" s="1" t="s">
        <v>232</v>
      </c>
      <c r="B1661" s="2">
        <v>4090916</v>
      </c>
      <c r="C1661" s="3" t="s">
        <v>2935</v>
      </c>
      <c r="D1661" s="4">
        <v>4557.7799664599997</v>
      </c>
      <c r="E1661" s="3" t="s">
        <v>2930</v>
      </c>
      <c r="F1661" s="3" t="s">
        <v>2957</v>
      </c>
      <c r="G1661" s="3" t="s">
        <v>2957</v>
      </c>
      <c r="H1661" s="3" t="s">
        <v>3113</v>
      </c>
      <c r="I1661" s="3" t="s">
        <v>3125</v>
      </c>
      <c r="J1661" s="4">
        <v>19.711345999999999</v>
      </c>
      <c r="K1661" s="4">
        <v>12.665074000000001</v>
      </c>
      <c r="L1661" s="4">
        <v>-4.1002029999999996</v>
      </c>
      <c r="M1661" s="4">
        <v>2.143672</v>
      </c>
      <c r="N1661" s="4">
        <v>6.9603729603729603</v>
      </c>
      <c r="O1661" s="4">
        <v>24.061240999999999</v>
      </c>
      <c r="P1661" s="4">
        <v>0.80596000000000001</v>
      </c>
      <c r="Q1661" s="4">
        <v>10.279866</v>
      </c>
      <c r="R1661" s="4">
        <v>27.651284</v>
      </c>
      <c r="S1661" s="3" t="s">
        <v>3979</v>
      </c>
      <c r="T1661" s="4">
        <v>89.58</v>
      </c>
      <c r="U1661" s="4">
        <v>4557.7799664599997</v>
      </c>
      <c r="V1661" s="10">
        <v>6162.7799660000001</v>
      </c>
      <c r="W1661" s="4">
        <v>1.38423755302523</v>
      </c>
      <c r="X1661" s="4">
        <v>96.6</v>
      </c>
      <c r="Y1661" s="4">
        <v>72.569999999999993</v>
      </c>
      <c r="Z1661" s="4">
        <v>6.8796559999999998</v>
      </c>
      <c r="AA1661" s="10">
        <v>14.3021362199</v>
      </c>
      <c r="AB1661" s="10">
        <v>12.308360286699999</v>
      </c>
      <c r="AC1661" s="4">
        <v>7.1081659999999998</v>
      </c>
      <c r="AD1661" s="4">
        <v>7.5264169397935001</v>
      </c>
      <c r="AE1661" s="4">
        <v>7.1282245622428002</v>
      </c>
      <c r="AF1661" s="4">
        <v>10.279866</v>
      </c>
      <c r="AG1661" s="4" t="s">
        <v>2934</v>
      </c>
      <c r="AH1661" s="4" t="s">
        <v>2934</v>
      </c>
      <c r="AI1661" s="4">
        <v>0.80596000000000001</v>
      </c>
      <c r="AJ1661" s="4">
        <v>0.80596000000000001</v>
      </c>
    </row>
    <row r="1662" spans="1:36" x14ac:dyDescent="0.3">
      <c r="A1662" s="1" t="s">
        <v>584</v>
      </c>
      <c r="B1662" s="2">
        <v>4059268</v>
      </c>
      <c r="C1662" s="3" t="s">
        <v>2935</v>
      </c>
      <c r="D1662" s="4">
        <v>4564.0384297199998</v>
      </c>
      <c r="E1662" s="3" t="s">
        <v>3031</v>
      </c>
      <c r="F1662" s="3" t="s">
        <v>3031</v>
      </c>
      <c r="G1662" s="3" t="s">
        <v>3051</v>
      </c>
      <c r="H1662" s="3" t="s">
        <v>3079</v>
      </c>
      <c r="I1662" s="3" t="s">
        <v>3080</v>
      </c>
      <c r="J1662" s="4">
        <v>-54.750245</v>
      </c>
      <c r="K1662" s="4">
        <v>-27.586207000000002</v>
      </c>
      <c r="L1662" s="4">
        <v>-23.887974</v>
      </c>
      <c r="M1662" s="4">
        <v>-1.492537</v>
      </c>
      <c r="N1662" s="4" t="s">
        <v>2924</v>
      </c>
      <c r="O1662" s="4">
        <v>7.7974680000000003</v>
      </c>
      <c r="P1662" s="4">
        <v>0.63101799999999997</v>
      </c>
      <c r="Q1662" s="4">
        <v>6.6001839999999996</v>
      </c>
      <c r="R1662" s="4">
        <v>6.7008510000000001</v>
      </c>
      <c r="S1662" s="3" t="s">
        <v>4327</v>
      </c>
      <c r="T1662" s="4">
        <v>9.24</v>
      </c>
      <c r="U1662" s="4">
        <v>4564.0384297199998</v>
      </c>
      <c r="V1662" s="10">
        <v>8567.0384290000002</v>
      </c>
      <c r="W1662" s="4">
        <v>0</v>
      </c>
      <c r="X1662" s="4">
        <v>22.97</v>
      </c>
      <c r="Y1662" s="5">
        <v>9.1300000000000008</v>
      </c>
      <c r="Z1662" s="4" t="s">
        <v>2924</v>
      </c>
      <c r="AA1662" s="10" t="s">
        <v>2924</v>
      </c>
      <c r="AB1662" s="10" t="s">
        <v>2924</v>
      </c>
      <c r="AC1662" s="4">
        <v>0.428952</v>
      </c>
      <c r="AD1662" s="4">
        <v>0.4274054811636</v>
      </c>
      <c r="AE1662" s="4">
        <v>0.4437204296776</v>
      </c>
      <c r="AF1662" s="4">
        <v>6.6001839999999996</v>
      </c>
      <c r="AG1662" s="4">
        <v>9.5136060825062998</v>
      </c>
      <c r="AH1662" s="4">
        <v>9.8660173093643007</v>
      </c>
      <c r="AI1662" s="4">
        <v>0.63101799999999997</v>
      </c>
      <c r="AJ1662" s="4">
        <v>0.76439400000000002</v>
      </c>
    </row>
    <row r="1663" spans="1:36" x14ac:dyDescent="0.3">
      <c r="A1663" s="1" t="s">
        <v>318</v>
      </c>
      <c r="B1663" s="2">
        <v>4198848</v>
      </c>
      <c r="C1663" s="3" t="s">
        <v>2935</v>
      </c>
      <c r="D1663" s="4">
        <v>4576.99888121</v>
      </c>
      <c r="E1663" s="3" t="s">
        <v>2945</v>
      </c>
      <c r="F1663" s="3" t="s">
        <v>3021</v>
      </c>
      <c r="G1663" s="3" t="s">
        <v>3027</v>
      </c>
      <c r="H1663" s="3" t="s">
        <v>3140</v>
      </c>
      <c r="I1663" s="3" t="s">
        <v>3234</v>
      </c>
      <c r="J1663" s="4">
        <v>46.886730999999997</v>
      </c>
      <c r="K1663" s="4">
        <v>-2.0712869999999999</v>
      </c>
      <c r="L1663" s="5">
        <v>-6.8925910000000004</v>
      </c>
      <c r="M1663" s="4">
        <v>-0.23738400000000001</v>
      </c>
      <c r="N1663" s="4">
        <v>26.419091999999999</v>
      </c>
      <c r="O1663" s="4">
        <v>22.015910000000002</v>
      </c>
      <c r="P1663" s="4">
        <v>3.7341630000000001</v>
      </c>
      <c r="Q1663" s="4">
        <v>14.499012</v>
      </c>
      <c r="R1663" s="4">
        <v>27.827506</v>
      </c>
      <c r="S1663" s="3" t="s">
        <v>4063</v>
      </c>
      <c r="T1663" s="4">
        <v>113.47</v>
      </c>
      <c r="U1663" s="4">
        <v>4576.99888121</v>
      </c>
      <c r="V1663" s="10">
        <v>5615.2498809999997</v>
      </c>
      <c r="W1663" s="4">
        <v>0.17625804177315599</v>
      </c>
      <c r="X1663" s="4">
        <v>131.82</v>
      </c>
      <c r="Y1663" s="4">
        <v>71.2</v>
      </c>
      <c r="Z1663" s="4">
        <v>26.419091999999999</v>
      </c>
      <c r="AA1663" s="10">
        <v>15.5268199233</v>
      </c>
      <c r="AB1663" s="10">
        <v>18.498532768099999</v>
      </c>
      <c r="AC1663" s="4">
        <v>2.3933589999999998</v>
      </c>
      <c r="AD1663" s="4">
        <v>2.0869237655959001</v>
      </c>
      <c r="AE1663" s="4">
        <v>2.2924986580395998</v>
      </c>
      <c r="AF1663" s="4">
        <v>14.499012</v>
      </c>
      <c r="AG1663" s="4">
        <v>12.071548703253001</v>
      </c>
      <c r="AH1663" s="4">
        <v>13.7439946274754</v>
      </c>
      <c r="AI1663" s="4">
        <v>3.7341630000000001</v>
      </c>
      <c r="AJ1663" s="4" t="s">
        <v>2924</v>
      </c>
    </row>
    <row r="1664" spans="1:36" x14ac:dyDescent="0.3">
      <c r="A1664" s="1" t="s">
        <v>1543</v>
      </c>
      <c r="B1664" s="2">
        <v>7555494</v>
      </c>
      <c r="C1664" s="3" t="s">
        <v>2919</v>
      </c>
      <c r="D1664" s="4">
        <v>4581.2676909199999</v>
      </c>
      <c r="E1664" s="3" t="s">
        <v>2920</v>
      </c>
      <c r="F1664" s="3" t="s">
        <v>2921</v>
      </c>
      <c r="G1664" s="3" t="s">
        <v>2941</v>
      </c>
      <c r="H1664" s="3" t="s">
        <v>2941</v>
      </c>
      <c r="I1664" s="3" t="s">
        <v>2942</v>
      </c>
      <c r="J1664" s="4">
        <v>28.397549999999999</v>
      </c>
      <c r="K1664" s="4">
        <v>-10.076775</v>
      </c>
      <c r="L1664" s="4">
        <v>-19.105174999999999</v>
      </c>
      <c r="M1664" s="4">
        <v>-3.3610389999999999</v>
      </c>
      <c r="N1664" s="4">
        <v>89.842076000000006</v>
      </c>
      <c r="O1664" s="4">
        <v>78.045075999999995</v>
      </c>
      <c r="P1664" s="4">
        <v>5.1709139999999998</v>
      </c>
      <c r="Q1664" s="4">
        <v>55.184443000000002</v>
      </c>
      <c r="R1664" s="4">
        <v>91.886295000000004</v>
      </c>
      <c r="S1664" s="3" t="s">
        <v>5284</v>
      </c>
      <c r="T1664" s="5">
        <v>159.29</v>
      </c>
      <c r="U1664" s="4">
        <v>4581.2676909199999</v>
      </c>
      <c r="V1664" s="10">
        <v>3894.5316899999998</v>
      </c>
      <c r="W1664" s="4">
        <v>0</v>
      </c>
      <c r="X1664" s="4">
        <v>219.34</v>
      </c>
      <c r="Y1664" s="4">
        <v>107.5</v>
      </c>
      <c r="Z1664" s="4">
        <v>89.842076000000006</v>
      </c>
      <c r="AA1664" s="10">
        <v>33.864109868600003</v>
      </c>
      <c r="AB1664" s="10">
        <v>57.630246020199998</v>
      </c>
      <c r="AC1664" s="4">
        <v>16.125157000000002</v>
      </c>
      <c r="AD1664" s="4">
        <v>9.9448503611601993</v>
      </c>
      <c r="AE1664" s="4">
        <v>13.3786288097435</v>
      </c>
      <c r="AF1664" s="4">
        <v>55.184443000000002</v>
      </c>
      <c r="AG1664" s="4">
        <v>23.277409172820398</v>
      </c>
      <c r="AH1664" s="4">
        <v>53.431880566004303</v>
      </c>
      <c r="AI1664" s="4">
        <v>5.1709139999999998</v>
      </c>
      <c r="AJ1664" s="4">
        <v>5.1709139999999998</v>
      </c>
    </row>
    <row r="1665" spans="1:36" x14ac:dyDescent="0.3">
      <c r="A1665" s="1" t="s">
        <v>2759</v>
      </c>
      <c r="B1665" s="2">
        <v>4811113</v>
      </c>
      <c r="C1665" s="3" t="s">
        <v>2956</v>
      </c>
      <c r="D1665" s="4">
        <v>4586.7215654399997</v>
      </c>
      <c r="E1665" s="3" t="s">
        <v>2920</v>
      </c>
      <c r="F1665" s="3" t="s">
        <v>2921</v>
      </c>
      <c r="G1665" s="3" t="s">
        <v>2941</v>
      </c>
      <c r="H1665" s="3" t="s">
        <v>2941</v>
      </c>
      <c r="I1665" s="3" t="s">
        <v>3246</v>
      </c>
      <c r="J1665" s="4">
        <v>121.171413</v>
      </c>
      <c r="K1665" s="4">
        <v>-33.214343999999997</v>
      </c>
      <c r="L1665" s="4">
        <v>-24.490919000000002</v>
      </c>
      <c r="M1665" s="4">
        <v>-2.579882</v>
      </c>
      <c r="N1665" s="4" t="s">
        <v>2924</v>
      </c>
      <c r="O1665" s="4" t="s">
        <v>2924</v>
      </c>
      <c r="P1665" s="4">
        <v>5.0324</v>
      </c>
      <c r="Q1665" s="4" t="s">
        <v>2924</v>
      </c>
      <c r="R1665" s="4" t="s">
        <v>2924</v>
      </c>
      <c r="S1665" s="3" t="s">
        <v>6497</v>
      </c>
      <c r="T1665" s="4">
        <v>41.16</v>
      </c>
      <c r="U1665" s="4">
        <v>4586.7215654399997</v>
      </c>
      <c r="V1665" s="10">
        <v>3657.5165649999999</v>
      </c>
      <c r="W1665" s="4">
        <v>0</v>
      </c>
      <c r="X1665" s="4">
        <v>99.41</v>
      </c>
      <c r="Y1665" s="5">
        <v>17.23</v>
      </c>
      <c r="Z1665" s="4" t="s">
        <v>2924</v>
      </c>
      <c r="AA1665" s="10" t="s">
        <v>2924</v>
      </c>
      <c r="AB1665" s="10" t="s">
        <v>2924</v>
      </c>
      <c r="AC1665" s="4" t="s">
        <v>2934</v>
      </c>
      <c r="AD1665" s="4" t="s">
        <v>2934</v>
      </c>
      <c r="AE1665" s="4" t="s">
        <v>2934</v>
      </c>
      <c r="AF1665" s="4" t="s">
        <v>2924</v>
      </c>
      <c r="AG1665" s="4" t="s">
        <v>2924</v>
      </c>
      <c r="AH1665" s="4" t="s">
        <v>2924</v>
      </c>
      <c r="AI1665" s="4">
        <v>5.0324</v>
      </c>
      <c r="AJ1665" s="4">
        <v>5.0324</v>
      </c>
    </row>
    <row r="1666" spans="1:36" x14ac:dyDescent="0.3">
      <c r="A1666" s="1" t="s">
        <v>2074</v>
      </c>
      <c r="B1666" s="2">
        <v>4057019</v>
      </c>
      <c r="C1666" s="3" t="s">
        <v>2935</v>
      </c>
      <c r="D1666" s="4">
        <v>4589.4272768000001</v>
      </c>
      <c r="E1666" s="3" t="s">
        <v>3090</v>
      </c>
      <c r="F1666" s="3" t="s">
        <v>3090</v>
      </c>
      <c r="G1666" s="3" t="s">
        <v>3091</v>
      </c>
      <c r="H1666" s="3" t="s">
        <v>3091</v>
      </c>
      <c r="I1666" s="3" t="s">
        <v>3092</v>
      </c>
      <c r="J1666" s="4">
        <v>0.415321</v>
      </c>
      <c r="K1666" s="4">
        <v>-9.5030149999999995</v>
      </c>
      <c r="L1666" s="4">
        <v>-9.4465249999999994</v>
      </c>
      <c r="M1666" s="4">
        <v>-1.158301</v>
      </c>
      <c r="N1666" s="4">
        <v>12.998805000000001</v>
      </c>
      <c r="O1666" s="4" t="s">
        <v>2924</v>
      </c>
      <c r="P1666" s="4">
        <v>1.264308</v>
      </c>
      <c r="Q1666" s="4">
        <v>8.7180370000000007</v>
      </c>
      <c r="R1666" s="4" t="s">
        <v>2924</v>
      </c>
      <c r="S1666" s="3" t="s">
        <v>5813</v>
      </c>
      <c r="T1666" s="4">
        <v>43.52</v>
      </c>
      <c r="U1666" s="4">
        <v>4589.4272768000001</v>
      </c>
      <c r="V1666" s="10">
        <v>9293.4272760000003</v>
      </c>
      <c r="W1666" s="4">
        <v>4.5955882352941204</v>
      </c>
      <c r="X1666" s="4">
        <v>49.85</v>
      </c>
      <c r="Y1666" s="4">
        <v>39.134999999999998</v>
      </c>
      <c r="Z1666" s="4">
        <v>12.998805000000001</v>
      </c>
      <c r="AA1666" s="10">
        <v>14.4450345193</v>
      </c>
      <c r="AB1666" s="10">
        <v>13.907219163300001</v>
      </c>
      <c r="AC1666" s="4">
        <v>2.7816299999999998</v>
      </c>
      <c r="AD1666" s="4">
        <v>2.7336130991376</v>
      </c>
      <c r="AE1666" s="4">
        <v>2.9410692381631001</v>
      </c>
      <c r="AF1666" s="4">
        <v>8.7180370000000007</v>
      </c>
      <c r="AG1666" s="4">
        <v>8.3405802095289001</v>
      </c>
      <c r="AH1666" s="4">
        <v>8.9265123583481003</v>
      </c>
      <c r="AI1666" s="4">
        <v>1.264308</v>
      </c>
      <c r="AJ1666" s="4">
        <v>1.264308</v>
      </c>
    </row>
    <row r="1667" spans="1:36" x14ac:dyDescent="0.3">
      <c r="A1667" s="1" t="s">
        <v>916</v>
      </c>
      <c r="B1667" s="2">
        <v>4090259</v>
      </c>
      <c r="C1667" s="3" t="s">
        <v>2919</v>
      </c>
      <c r="D1667" s="4">
        <v>4595.2484979999999</v>
      </c>
      <c r="E1667" s="3" t="s">
        <v>2930</v>
      </c>
      <c r="F1667" s="3" t="s">
        <v>2953</v>
      </c>
      <c r="G1667" s="3" t="s">
        <v>2953</v>
      </c>
      <c r="H1667" s="3" t="s">
        <v>3040</v>
      </c>
      <c r="I1667" s="3" t="s">
        <v>3211</v>
      </c>
      <c r="J1667" s="4">
        <v>3.0643410000000002</v>
      </c>
      <c r="K1667" s="4">
        <v>4.5686289999999996</v>
      </c>
      <c r="L1667" s="4">
        <v>-0.55143600000000004</v>
      </c>
      <c r="M1667" s="4">
        <v>0.89707700000000001</v>
      </c>
      <c r="N1667" s="4">
        <v>15.196861999999999</v>
      </c>
      <c r="O1667" s="4">
        <v>6.9896419999999999</v>
      </c>
      <c r="P1667" s="4">
        <v>3.37452</v>
      </c>
      <c r="Q1667" s="4">
        <v>5.6653159999999998</v>
      </c>
      <c r="R1667" s="4">
        <v>10.574703</v>
      </c>
      <c r="S1667" s="3" t="s">
        <v>4658</v>
      </c>
      <c r="T1667" s="4">
        <v>104.6</v>
      </c>
      <c r="U1667" s="4">
        <v>4595.2484979999999</v>
      </c>
      <c r="V1667" s="10">
        <v>4689.7484979999999</v>
      </c>
      <c r="W1667" s="4">
        <v>0</v>
      </c>
      <c r="X1667" s="4">
        <v>117.66</v>
      </c>
      <c r="Y1667" s="4">
        <v>91.07</v>
      </c>
      <c r="Z1667" s="4">
        <v>15.196861999999999</v>
      </c>
      <c r="AA1667" s="10">
        <v>11.057316222300001</v>
      </c>
      <c r="AB1667" s="10">
        <v>12.155116013900001</v>
      </c>
      <c r="AC1667" s="4">
        <v>1.2024379999999999</v>
      </c>
      <c r="AD1667" s="4">
        <v>1.1137112949728001</v>
      </c>
      <c r="AE1667" s="4">
        <v>1.1749067726616</v>
      </c>
      <c r="AF1667" s="4">
        <v>5.6653159999999998</v>
      </c>
      <c r="AG1667" s="4">
        <v>6.4373031359582997</v>
      </c>
      <c r="AH1667" s="4">
        <v>6.9340077976138002</v>
      </c>
      <c r="AI1667" s="4">
        <v>3.37452</v>
      </c>
      <c r="AJ1667" s="4">
        <v>18.925276</v>
      </c>
    </row>
    <row r="1668" spans="1:36" x14ac:dyDescent="0.3">
      <c r="A1668" s="1" t="s">
        <v>1309</v>
      </c>
      <c r="B1668" s="2">
        <v>4068983</v>
      </c>
      <c r="C1668" s="3" t="s">
        <v>2935</v>
      </c>
      <c r="D1668" s="4">
        <v>4600.2331317899998</v>
      </c>
      <c r="E1668" s="3" t="s">
        <v>2945</v>
      </c>
      <c r="F1668" s="3" t="s">
        <v>3021</v>
      </c>
      <c r="G1668" s="3" t="s">
        <v>3027</v>
      </c>
      <c r="H1668" s="3" t="s">
        <v>3184</v>
      </c>
      <c r="I1668" s="3" t="s">
        <v>3319</v>
      </c>
      <c r="J1668" s="4">
        <v>-20.365853999999999</v>
      </c>
      <c r="K1668" s="4">
        <v>-20.365853999999999</v>
      </c>
      <c r="L1668" s="4">
        <v>-13.049268</v>
      </c>
      <c r="M1668" s="4">
        <v>-1.458753</v>
      </c>
      <c r="N1668" s="4">
        <v>13.718487</v>
      </c>
      <c r="O1668" s="4" t="s">
        <v>2924</v>
      </c>
      <c r="P1668" s="4">
        <v>1.205538</v>
      </c>
      <c r="Q1668" s="4">
        <v>6.2205029999999999</v>
      </c>
      <c r="R1668" s="4">
        <v>14.293626</v>
      </c>
      <c r="S1668" s="3" t="s">
        <v>5051</v>
      </c>
      <c r="T1668" s="4">
        <v>19.59</v>
      </c>
      <c r="U1668" s="4">
        <v>4600.2331317899998</v>
      </c>
      <c r="V1668" s="10">
        <v>8052.5431310000004</v>
      </c>
      <c r="W1668" s="4">
        <v>0</v>
      </c>
      <c r="X1668" s="4">
        <v>25.69</v>
      </c>
      <c r="Y1668" s="4">
        <v>19.11</v>
      </c>
      <c r="Z1668" s="4">
        <v>13.718487</v>
      </c>
      <c r="AA1668" s="10">
        <v>6.3645224170999999</v>
      </c>
      <c r="AB1668" s="10" t="s">
        <v>2934</v>
      </c>
      <c r="AC1668" s="4">
        <v>0.168963</v>
      </c>
      <c r="AD1668" s="4">
        <v>0.1636048099431</v>
      </c>
      <c r="AE1668" s="4">
        <v>0.16824014455610001</v>
      </c>
      <c r="AF1668" s="4">
        <v>6.2205029999999999</v>
      </c>
      <c r="AG1668" s="4">
        <v>5.8192748026425001</v>
      </c>
      <c r="AH1668" s="4">
        <v>6.2058076083403</v>
      </c>
      <c r="AI1668" s="4">
        <v>1.205538</v>
      </c>
      <c r="AJ1668" s="4">
        <v>2.2355360000000002</v>
      </c>
    </row>
    <row r="1669" spans="1:36" x14ac:dyDescent="0.3">
      <c r="A1669" s="1" t="s">
        <v>275</v>
      </c>
      <c r="B1669" s="2">
        <v>4004310</v>
      </c>
      <c r="C1669" s="3" t="s">
        <v>2919</v>
      </c>
      <c r="D1669" s="4">
        <v>4600.9149681600002</v>
      </c>
      <c r="E1669" s="3" t="s">
        <v>2945</v>
      </c>
      <c r="F1669" s="3" t="s">
        <v>3021</v>
      </c>
      <c r="G1669" s="3" t="s">
        <v>3027</v>
      </c>
      <c r="H1669" s="3" t="s">
        <v>3184</v>
      </c>
      <c r="I1669" s="3" t="s">
        <v>3185</v>
      </c>
      <c r="J1669" s="4">
        <v>5</v>
      </c>
      <c r="K1669" s="4">
        <v>-2.6310950000000002</v>
      </c>
      <c r="L1669" s="4">
        <v>-2.4156369999999998</v>
      </c>
      <c r="M1669" s="4">
        <v>-0.28264600000000001</v>
      </c>
      <c r="N1669" s="4">
        <v>13.820841</v>
      </c>
      <c r="O1669" s="4">
        <v>7.2433620000000003</v>
      </c>
      <c r="P1669" s="4">
        <v>0.91657</v>
      </c>
      <c r="Q1669" s="4">
        <v>7.5034960000000002</v>
      </c>
      <c r="R1669" s="4">
        <v>10.328386</v>
      </c>
      <c r="S1669" s="3" t="s">
        <v>4020</v>
      </c>
      <c r="T1669" s="4">
        <v>52.92</v>
      </c>
      <c r="U1669" s="4">
        <v>4600.9149681600002</v>
      </c>
      <c r="V1669" s="10">
        <v>7519.0469679999997</v>
      </c>
      <c r="W1669" s="4">
        <v>2.4943310657596398</v>
      </c>
      <c r="X1669" s="4">
        <v>59.24</v>
      </c>
      <c r="Y1669" s="4">
        <v>43.62</v>
      </c>
      <c r="Z1669" s="4">
        <v>13.820841</v>
      </c>
      <c r="AA1669" s="10">
        <v>12.1487603305</v>
      </c>
      <c r="AB1669" s="10">
        <v>13.234731416400001</v>
      </c>
      <c r="AC1669" s="4">
        <v>0.32655099999999998</v>
      </c>
      <c r="AD1669" s="4">
        <v>0.330067608653</v>
      </c>
      <c r="AE1669" s="4">
        <v>0.33523907709669998</v>
      </c>
      <c r="AF1669" s="4">
        <v>7.5034960000000002</v>
      </c>
      <c r="AG1669" s="4">
        <v>8.8511441648028004</v>
      </c>
      <c r="AH1669" s="4">
        <v>9.3049028165959005</v>
      </c>
      <c r="AI1669" s="4">
        <v>0.91657</v>
      </c>
      <c r="AJ1669" s="4">
        <v>1.0944739999999999</v>
      </c>
    </row>
    <row r="1670" spans="1:36" x14ac:dyDescent="0.3">
      <c r="A1670" s="1" t="s">
        <v>410</v>
      </c>
      <c r="B1670" s="2">
        <v>4296580</v>
      </c>
      <c r="C1670" s="3" t="s">
        <v>2935</v>
      </c>
      <c r="D1670" s="4">
        <v>4601.3946833800001</v>
      </c>
      <c r="E1670" s="3" t="s">
        <v>2945</v>
      </c>
      <c r="F1670" s="3" t="s">
        <v>2946</v>
      </c>
      <c r="G1670" s="3" t="s">
        <v>2947</v>
      </c>
      <c r="H1670" s="3" t="s">
        <v>2989</v>
      </c>
      <c r="I1670" s="3" t="s">
        <v>3063</v>
      </c>
      <c r="J1670" s="4">
        <v>25.029285000000002</v>
      </c>
      <c r="K1670" s="4">
        <v>-2.2290079999999999</v>
      </c>
      <c r="L1670" s="5">
        <v>-8.6708499999999997</v>
      </c>
      <c r="M1670" s="4">
        <v>-3.1220999999999999E-2</v>
      </c>
      <c r="N1670" s="4">
        <v>39.825870999999999</v>
      </c>
      <c r="O1670" s="4">
        <v>16.378516999999999</v>
      </c>
      <c r="P1670" s="4" t="s">
        <v>2924</v>
      </c>
      <c r="Q1670" s="4">
        <v>39.372638999999999</v>
      </c>
      <c r="R1670" s="4">
        <v>15.884437</v>
      </c>
      <c r="S1670" s="3" t="s">
        <v>4154</v>
      </c>
      <c r="T1670" s="4">
        <v>32.020000000000003</v>
      </c>
      <c r="U1670" s="4">
        <v>4601.3946833800001</v>
      </c>
      <c r="V1670" s="10">
        <v>5150.4136829999998</v>
      </c>
      <c r="W1670" s="4">
        <v>0</v>
      </c>
      <c r="X1670" s="4">
        <v>35.74</v>
      </c>
      <c r="Y1670" s="4">
        <v>24.28</v>
      </c>
      <c r="Z1670" s="4">
        <v>39.825870999999999</v>
      </c>
      <c r="AA1670" s="10">
        <v>18.112908699999998</v>
      </c>
      <c r="AB1670" s="10">
        <v>18.7082977902</v>
      </c>
      <c r="AC1670" s="4">
        <v>4.7978310000000004</v>
      </c>
      <c r="AD1670" s="4">
        <v>4.5277100260151002</v>
      </c>
      <c r="AE1670" s="4">
        <v>4.7257129179235999</v>
      </c>
      <c r="AF1670" s="4">
        <v>39.372638999999999</v>
      </c>
      <c r="AG1670" s="4">
        <v>14.406993356531901</v>
      </c>
      <c r="AH1670" s="4">
        <v>15.8808370662637</v>
      </c>
      <c r="AI1670" s="4" t="s">
        <v>2924</v>
      </c>
      <c r="AJ1670" s="4" t="s">
        <v>2924</v>
      </c>
    </row>
    <row r="1671" spans="1:36" x14ac:dyDescent="0.3">
      <c r="A1671" s="1" t="s">
        <v>469</v>
      </c>
      <c r="B1671" s="2">
        <v>4587597</v>
      </c>
      <c r="C1671" s="3" t="s">
        <v>2935</v>
      </c>
      <c r="D1671" s="4">
        <v>4606.3602327999997</v>
      </c>
      <c r="E1671" s="3" t="s">
        <v>3093</v>
      </c>
      <c r="F1671" s="3" t="s">
        <v>3093</v>
      </c>
      <c r="G1671" s="3" t="s">
        <v>3094</v>
      </c>
      <c r="H1671" s="3" t="s">
        <v>3147</v>
      </c>
      <c r="I1671" s="3" t="s">
        <v>3148</v>
      </c>
      <c r="J1671" s="4">
        <v>-8.1382589999999997</v>
      </c>
      <c r="K1671" s="4">
        <v>-2.40917</v>
      </c>
      <c r="L1671" s="4">
        <v>-14.092696999999999</v>
      </c>
      <c r="M1671" s="4">
        <v>-0.65268999999999999</v>
      </c>
      <c r="N1671" s="4">
        <v>7.212809</v>
      </c>
      <c r="O1671" s="4">
        <v>12.275171</v>
      </c>
      <c r="P1671" s="4">
        <v>1.283539</v>
      </c>
      <c r="Q1671" s="4">
        <v>7.6907920000000001</v>
      </c>
      <c r="R1671" s="4">
        <v>15.811419000000001</v>
      </c>
      <c r="S1671" s="3" t="s">
        <v>4212</v>
      </c>
      <c r="T1671" s="4">
        <v>50.23</v>
      </c>
      <c r="U1671" s="4">
        <v>4606.3602327999997</v>
      </c>
      <c r="V1671" s="10">
        <v>5587.360232</v>
      </c>
      <c r="W1671" s="4">
        <v>3.0858052956400601</v>
      </c>
      <c r="X1671" s="4">
        <v>60.41</v>
      </c>
      <c r="Y1671" s="4">
        <v>43.09</v>
      </c>
      <c r="Z1671" s="4">
        <v>7.212809</v>
      </c>
      <c r="AA1671" s="10">
        <v>11.6044819221</v>
      </c>
      <c r="AB1671" s="10">
        <v>13.0113353779</v>
      </c>
      <c r="AC1671" s="4">
        <v>2.1556169999999999</v>
      </c>
      <c r="AD1671" s="4">
        <v>1.6000813053508001</v>
      </c>
      <c r="AE1671" s="4">
        <v>1.8298158694149</v>
      </c>
      <c r="AF1671" s="4">
        <v>7.6907920000000001</v>
      </c>
      <c r="AG1671" s="4">
        <v>4.6472769785647996</v>
      </c>
      <c r="AH1671" s="4">
        <v>5.5073372449958997</v>
      </c>
      <c r="AI1671" s="4">
        <v>1.283539</v>
      </c>
      <c r="AJ1671" s="4">
        <v>1.283539</v>
      </c>
    </row>
    <row r="1672" spans="1:36" x14ac:dyDescent="0.3">
      <c r="A1672" s="1" t="s">
        <v>454</v>
      </c>
      <c r="B1672" s="2">
        <v>4395931</v>
      </c>
      <c r="C1672" s="3" t="s">
        <v>2935</v>
      </c>
      <c r="D1672" s="4">
        <v>4611.5038478699998</v>
      </c>
      <c r="E1672" s="3" t="s">
        <v>2945</v>
      </c>
      <c r="F1672" s="3" t="s">
        <v>2946</v>
      </c>
      <c r="G1672" s="3" t="s">
        <v>2947</v>
      </c>
      <c r="H1672" s="3" t="s">
        <v>2989</v>
      </c>
      <c r="I1672" s="3" t="s">
        <v>2949</v>
      </c>
      <c r="J1672" s="4">
        <v>24.451411</v>
      </c>
      <c r="K1672" s="4">
        <v>47.522708999999999</v>
      </c>
      <c r="L1672" s="4">
        <v>-1.813685</v>
      </c>
      <c r="M1672" s="4">
        <v>-1.6785909999999999</v>
      </c>
      <c r="N1672" s="4" t="s">
        <v>2924</v>
      </c>
      <c r="O1672" s="4" t="s">
        <v>2924</v>
      </c>
      <c r="P1672" s="4">
        <v>5.3568220000000002</v>
      </c>
      <c r="Q1672" s="4" t="s">
        <v>2924</v>
      </c>
      <c r="R1672" s="4">
        <v>217.940203</v>
      </c>
      <c r="S1672" s="3" t="s">
        <v>4197</v>
      </c>
      <c r="T1672" s="4">
        <v>35.729999999999997</v>
      </c>
      <c r="U1672" s="4">
        <v>4611.5038478699998</v>
      </c>
      <c r="V1672" s="10">
        <v>3886.6638469999998</v>
      </c>
      <c r="W1672" s="4">
        <v>0</v>
      </c>
      <c r="X1672" s="4">
        <v>45.08</v>
      </c>
      <c r="Y1672" s="4">
        <v>18.850000000000001</v>
      </c>
      <c r="Z1672" s="4" t="s">
        <v>2924</v>
      </c>
      <c r="AA1672" s="10" t="s">
        <v>2924</v>
      </c>
      <c r="AB1672" s="10" t="s">
        <v>2924</v>
      </c>
      <c r="AC1672" s="4">
        <v>11.215564000000001</v>
      </c>
      <c r="AD1672" s="4">
        <v>9.0653610212673001</v>
      </c>
      <c r="AE1672" s="4">
        <v>10.013834681741001</v>
      </c>
      <c r="AF1672" s="4" t="s">
        <v>2924</v>
      </c>
      <c r="AG1672" s="4" t="s">
        <v>2924</v>
      </c>
      <c r="AH1672" s="4" t="s">
        <v>2924</v>
      </c>
      <c r="AI1672" s="4">
        <v>5.3568220000000002</v>
      </c>
      <c r="AJ1672" s="4">
        <v>5.3608399999999996</v>
      </c>
    </row>
    <row r="1673" spans="1:36" x14ac:dyDescent="0.3">
      <c r="A1673" s="1" t="s">
        <v>1021</v>
      </c>
      <c r="B1673" s="2">
        <v>102876</v>
      </c>
      <c r="C1673" s="3" t="s">
        <v>2919</v>
      </c>
      <c r="D1673" s="4">
        <v>4613.9670788000003</v>
      </c>
      <c r="E1673" s="3" t="s">
        <v>2930</v>
      </c>
      <c r="F1673" s="3" t="s">
        <v>2953</v>
      </c>
      <c r="G1673" s="3" t="s">
        <v>3101</v>
      </c>
      <c r="H1673" s="3" t="s">
        <v>3101</v>
      </c>
      <c r="I1673" s="3" t="s">
        <v>3041</v>
      </c>
      <c r="J1673" s="4">
        <v>-4.8805240000000003</v>
      </c>
      <c r="K1673" s="4">
        <v>-9.9641950000000001</v>
      </c>
      <c r="L1673" s="4">
        <v>-5.12561</v>
      </c>
      <c r="M1673" s="4">
        <v>0.262569</v>
      </c>
      <c r="N1673" s="4">
        <v>19.046738999999999</v>
      </c>
      <c r="O1673" s="4">
        <v>12.513655</v>
      </c>
      <c r="P1673" s="4">
        <v>2.3078820000000002</v>
      </c>
      <c r="Q1673" s="4">
        <v>9.0827050000000007</v>
      </c>
      <c r="R1673" s="4">
        <v>9.516705</v>
      </c>
      <c r="S1673" s="3" t="s">
        <v>4763</v>
      </c>
      <c r="T1673" s="5">
        <v>103.1</v>
      </c>
      <c r="U1673" s="4">
        <v>4613.9670788000003</v>
      </c>
      <c r="V1673" s="10">
        <v>6562.000078</v>
      </c>
      <c r="W1673" s="4">
        <v>1.4742967992240501</v>
      </c>
      <c r="X1673" s="4">
        <v>133.63999999999999</v>
      </c>
      <c r="Y1673" s="4">
        <v>100.24</v>
      </c>
      <c r="Z1673" s="4">
        <v>19.046738999999999</v>
      </c>
      <c r="AA1673" s="10">
        <v>13.607507226099999</v>
      </c>
      <c r="AB1673" s="10">
        <v>15.6251657616</v>
      </c>
      <c r="AC1673" s="4">
        <v>1.9548160000000001</v>
      </c>
      <c r="AD1673" s="4">
        <v>1.869015157764</v>
      </c>
      <c r="AE1673" s="4">
        <v>1.9286452460881001</v>
      </c>
      <c r="AF1673" s="4">
        <v>9.0827050000000007</v>
      </c>
      <c r="AG1673" s="4">
        <v>9.9698293065575001</v>
      </c>
      <c r="AH1673" s="4">
        <v>11.5793700836866</v>
      </c>
      <c r="AI1673" s="4">
        <v>2.3078820000000002</v>
      </c>
      <c r="AJ1673" s="4" t="s">
        <v>2924</v>
      </c>
    </row>
    <row r="1674" spans="1:36" x14ac:dyDescent="0.3">
      <c r="A1674" s="1" t="s">
        <v>2040</v>
      </c>
      <c r="B1674" s="2">
        <v>4249007</v>
      </c>
      <c r="C1674" s="3" t="s">
        <v>2919</v>
      </c>
      <c r="D1674" s="4">
        <v>4620.1332000000002</v>
      </c>
      <c r="E1674" s="3" t="s">
        <v>2976</v>
      </c>
      <c r="F1674" s="3" t="s">
        <v>2977</v>
      </c>
      <c r="G1674" s="3" t="s">
        <v>2978</v>
      </c>
      <c r="H1674" s="3" t="s">
        <v>2978</v>
      </c>
      <c r="I1674" s="3" t="s">
        <v>2979</v>
      </c>
      <c r="J1674" s="4">
        <v>3.2894739999999998</v>
      </c>
      <c r="K1674" s="4">
        <v>1.1272139999999999</v>
      </c>
      <c r="L1674" s="4">
        <v>-5.3266330000000002</v>
      </c>
      <c r="M1674" s="4">
        <v>-1.1023620000000001</v>
      </c>
      <c r="N1674" s="4">
        <v>81.913043478260903</v>
      </c>
      <c r="O1674" s="4">
        <v>18.653465000000001</v>
      </c>
      <c r="P1674" s="4">
        <v>2.0540780000000001</v>
      </c>
      <c r="Q1674" s="4">
        <v>17.098274</v>
      </c>
      <c r="R1674" s="4">
        <v>24.963871000000001</v>
      </c>
      <c r="S1674" s="3" t="s">
        <v>5779</v>
      </c>
      <c r="T1674" s="4">
        <v>37.68</v>
      </c>
      <c r="U1674" s="4">
        <v>4620.1332000000002</v>
      </c>
      <c r="V1674" s="10">
        <v>7048.2961999999998</v>
      </c>
      <c r="W1674" s="4">
        <v>3.26433121019108</v>
      </c>
      <c r="X1674" s="4">
        <v>40.119999999999997</v>
      </c>
      <c r="Y1674" s="4">
        <v>30.62</v>
      </c>
      <c r="Z1674" s="4">
        <v>79.159664000000006</v>
      </c>
      <c r="AA1674" s="10">
        <v>65.8165938864</v>
      </c>
      <c r="AB1674" s="10">
        <v>75.347944328899999</v>
      </c>
      <c r="AC1674" s="4">
        <v>10.965109999999999</v>
      </c>
      <c r="AD1674" s="4">
        <v>10.2245034259641</v>
      </c>
      <c r="AE1674" s="4">
        <v>10.88671569437</v>
      </c>
      <c r="AF1674" s="4">
        <v>17.098274</v>
      </c>
      <c r="AG1674" s="4">
        <v>15.709611301529399</v>
      </c>
      <c r="AH1674" s="4">
        <v>16.7345371468557</v>
      </c>
      <c r="AI1674" s="4">
        <v>2.0540780000000001</v>
      </c>
      <c r="AJ1674" s="4">
        <v>2.0873029999999999</v>
      </c>
    </row>
    <row r="1675" spans="1:36" x14ac:dyDescent="0.3">
      <c r="A1675" s="1" t="s">
        <v>2540</v>
      </c>
      <c r="B1675" s="2">
        <v>106576268</v>
      </c>
      <c r="C1675" s="3" t="s">
        <v>2940</v>
      </c>
      <c r="D1675" s="4">
        <v>4629.4256999999998</v>
      </c>
      <c r="E1675" s="3" t="s">
        <v>2930</v>
      </c>
      <c r="F1675" s="3" t="s">
        <v>2953</v>
      </c>
      <c r="G1675" s="3" t="s">
        <v>2954</v>
      </c>
      <c r="H1675" s="3" t="s">
        <v>2955</v>
      </c>
      <c r="I1675" s="3"/>
      <c r="J1675" s="4">
        <v>0.300842</v>
      </c>
      <c r="K1675" s="4">
        <v>-3.9975999999999998E-2</v>
      </c>
      <c r="L1675" s="4">
        <v>0.02</v>
      </c>
      <c r="M1675" s="4">
        <v>4.0008000000000002E-2</v>
      </c>
      <c r="N1675" s="4" t="s">
        <v>2934</v>
      </c>
      <c r="O1675" s="4" t="s">
        <v>2934</v>
      </c>
      <c r="P1675" s="4" t="s">
        <v>2934</v>
      </c>
      <c r="Q1675" s="4" t="s">
        <v>2934</v>
      </c>
      <c r="R1675" s="4" t="s">
        <v>2934</v>
      </c>
      <c r="S1675" s="3" t="s">
        <v>6278</v>
      </c>
      <c r="T1675" s="4">
        <v>50.01</v>
      </c>
      <c r="U1675" s="4">
        <v>4629.4256999999998</v>
      </c>
      <c r="V1675" s="10" t="s">
        <v>2934</v>
      </c>
      <c r="W1675" s="4">
        <v>4.4219100179964004</v>
      </c>
      <c r="X1675" s="4">
        <v>50.06</v>
      </c>
      <c r="Y1675" s="4">
        <v>49.81</v>
      </c>
      <c r="Z1675" s="4" t="s">
        <v>2934</v>
      </c>
      <c r="AA1675" s="10" t="s">
        <v>2934</v>
      </c>
      <c r="AB1675" s="10" t="s">
        <v>2934</v>
      </c>
      <c r="AC1675" s="4" t="s">
        <v>2934</v>
      </c>
      <c r="AD1675" s="4" t="s">
        <v>2934</v>
      </c>
      <c r="AE1675" s="4" t="s">
        <v>2934</v>
      </c>
      <c r="AF1675" s="4" t="s">
        <v>2934</v>
      </c>
      <c r="AG1675" s="4" t="s">
        <v>2934</v>
      </c>
      <c r="AH1675" s="4" t="s">
        <v>2934</v>
      </c>
      <c r="AI1675" s="4" t="s">
        <v>2934</v>
      </c>
      <c r="AJ1675" s="4" t="s">
        <v>2934</v>
      </c>
    </row>
    <row r="1676" spans="1:36" x14ac:dyDescent="0.3">
      <c r="A1676" s="1" t="s">
        <v>401</v>
      </c>
      <c r="B1676" s="2">
        <v>4096031</v>
      </c>
      <c r="C1676" s="3" t="s">
        <v>2935</v>
      </c>
      <c r="D1676" s="4">
        <v>4632.74110776</v>
      </c>
      <c r="E1676" s="3" t="s">
        <v>2936</v>
      </c>
      <c r="F1676" s="3" t="s">
        <v>2937</v>
      </c>
      <c r="G1676" s="3" t="s">
        <v>3037</v>
      </c>
      <c r="H1676" s="3" t="s">
        <v>3037</v>
      </c>
      <c r="I1676" s="3" t="s">
        <v>3260</v>
      </c>
      <c r="J1676" s="4">
        <v>-6.7486090000000001</v>
      </c>
      <c r="K1676" s="4">
        <v>-14.743091</v>
      </c>
      <c r="L1676" s="4">
        <v>-17.602459</v>
      </c>
      <c r="M1676" s="4">
        <v>-1.727088</v>
      </c>
      <c r="N1676" s="4">
        <v>11.81373</v>
      </c>
      <c r="O1676" s="4">
        <v>18.402746</v>
      </c>
      <c r="P1676" s="4">
        <v>2.184574</v>
      </c>
      <c r="Q1676" s="4">
        <v>6.3297429999999997</v>
      </c>
      <c r="R1676" s="4">
        <v>34.173378</v>
      </c>
      <c r="S1676" s="3" t="s">
        <v>4146</v>
      </c>
      <c r="T1676" s="4">
        <v>120.63</v>
      </c>
      <c r="U1676" s="4">
        <v>4632.74110776</v>
      </c>
      <c r="V1676" s="10">
        <v>4399.032107</v>
      </c>
      <c r="W1676" s="4">
        <v>0.69634419298681904</v>
      </c>
      <c r="X1676" s="4">
        <v>155.41999999999999</v>
      </c>
      <c r="Y1676" s="4">
        <v>113.89</v>
      </c>
      <c r="Z1676" s="4">
        <v>11.81373</v>
      </c>
      <c r="AA1676" s="10">
        <v>12.087537701500001</v>
      </c>
      <c r="AB1676" s="10">
        <v>12.631413612499999</v>
      </c>
      <c r="AC1676" s="4">
        <v>0.64681500000000003</v>
      </c>
      <c r="AD1676" s="4">
        <v>0.62830841199559995</v>
      </c>
      <c r="AE1676" s="4">
        <v>0.65372883686850003</v>
      </c>
      <c r="AF1676" s="4">
        <v>6.3297429999999997</v>
      </c>
      <c r="AG1676" s="4">
        <v>6.7888382791385</v>
      </c>
      <c r="AH1676" s="4">
        <v>6.9829475522399997</v>
      </c>
      <c r="AI1676" s="4">
        <v>2.184574</v>
      </c>
      <c r="AJ1676" s="4">
        <v>2.6142080000000001</v>
      </c>
    </row>
    <row r="1677" spans="1:36" x14ac:dyDescent="0.3">
      <c r="A1677" s="1" t="s">
        <v>1823</v>
      </c>
      <c r="B1677" s="2">
        <v>4057128</v>
      </c>
      <c r="C1677" s="3" t="s">
        <v>2935</v>
      </c>
      <c r="D1677" s="4">
        <v>4641.2577411599996</v>
      </c>
      <c r="E1677" s="3" t="s">
        <v>3090</v>
      </c>
      <c r="F1677" s="3" t="s">
        <v>3090</v>
      </c>
      <c r="G1677" s="3" t="s">
        <v>3201</v>
      </c>
      <c r="H1677" s="3" t="s">
        <v>3201</v>
      </c>
      <c r="I1677" s="3" t="s">
        <v>3202</v>
      </c>
      <c r="J1677" s="4">
        <v>4.3517270000000003</v>
      </c>
      <c r="K1677" s="4">
        <v>-0.85251500000000002</v>
      </c>
      <c r="L1677" s="4">
        <v>-9.8624299999999998</v>
      </c>
      <c r="M1677" s="4">
        <v>2.1500999999999999E-2</v>
      </c>
      <c r="N1677" s="4">
        <v>15.931506849315101</v>
      </c>
      <c r="O1677" s="4" t="s">
        <v>2934</v>
      </c>
      <c r="P1677" s="4" t="s">
        <v>2934</v>
      </c>
      <c r="Q1677" s="4" t="s">
        <v>2934</v>
      </c>
      <c r="R1677" s="4" t="s">
        <v>2934</v>
      </c>
      <c r="S1677" s="3" t="s">
        <v>5564</v>
      </c>
      <c r="T1677" s="4">
        <v>46.52</v>
      </c>
      <c r="U1677" s="4">
        <v>4641.2577411599996</v>
      </c>
      <c r="V1677" s="10">
        <v>8164.7587409999996</v>
      </c>
      <c r="W1677" s="4">
        <v>3.8693035253654302</v>
      </c>
      <c r="X1677" s="4">
        <v>51.945</v>
      </c>
      <c r="Y1677" s="4">
        <v>39.44</v>
      </c>
      <c r="Z1677" s="4" t="s">
        <v>2934</v>
      </c>
      <c r="AA1677" s="10">
        <v>14.998033361899999</v>
      </c>
      <c r="AB1677" s="10">
        <v>14.998033361899999</v>
      </c>
      <c r="AC1677" s="4" t="s">
        <v>2934</v>
      </c>
      <c r="AD1677" s="4">
        <v>4.1894604074671999</v>
      </c>
      <c r="AE1677" s="4">
        <v>4.1894604074671999</v>
      </c>
      <c r="AF1677" s="4" t="s">
        <v>2934</v>
      </c>
      <c r="AG1677" s="4">
        <v>12.099254609063101</v>
      </c>
      <c r="AH1677" s="4">
        <v>12.099254609063101</v>
      </c>
      <c r="AI1677" s="4" t="s">
        <v>2934</v>
      </c>
      <c r="AJ1677" s="4" t="s">
        <v>2934</v>
      </c>
    </row>
    <row r="1678" spans="1:36" x14ac:dyDescent="0.3">
      <c r="A1678" s="1" t="s">
        <v>1005</v>
      </c>
      <c r="B1678" s="2">
        <v>5735880</v>
      </c>
      <c r="C1678" s="3" t="s">
        <v>2940</v>
      </c>
      <c r="D1678" s="4">
        <v>4658.3725971000003</v>
      </c>
      <c r="E1678" s="3" t="s">
        <v>2930</v>
      </c>
      <c r="F1678" s="3" t="s">
        <v>2953</v>
      </c>
      <c r="G1678" s="3" t="s">
        <v>2954</v>
      </c>
      <c r="H1678" s="3" t="s">
        <v>2955</v>
      </c>
      <c r="I1678" s="3"/>
      <c r="J1678" s="4">
        <v>0.475993</v>
      </c>
      <c r="K1678" s="4">
        <v>-1.7007490000000001</v>
      </c>
      <c r="L1678" s="4">
        <v>-0.59377599999999997</v>
      </c>
      <c r="M1678" s="4">
        <v>-6.1754000000000003E-2</v>
      </c>
      <c r="N1678" s="4" t="s">
        <v>2934</v>
      </c>
      <c r="O1678" s="4" t="s">
        <v>2934</v>
      </c>
      <c r="P1678" s="4" t="s">
        <v>2934</v>
      </c>
      <c r="Q1678" s="4" t="s">
        <v>2934</v>
      </c>
      <c r="R1678" s="4" t="s">
        <v>2934</v>
      </c>
      <c r="S1678" s="3" t="s">
        <v>4747</v>
      </c>
      <c r="T1678" s="4">
        <v>48.55</v>
      </c>
      <c r="U1678" s="4">
        <v>4658.3725971000003</v>
      </c>
      <c r="V1678" s="10" t="s">
        <v>2934</v>
      </c>
      <c r="W1678" s="4">
        <v>4.2018537590113301</v>
      </c>
      <c r="X1678" s="4">
        <v>51.49</v>
      </c>
      <c r="Y1678" s="4">
        <v>45.06</v>
      </c>
      <c r="Z1678" s="4" t="s">
        <v>2934</v>
      </c>
      <c r="AA1678" s="10" t="s">
        <v>2934</v>
      </c>
      <c r="AB1678" s="10" t="s">
        <v>2934</v>
      </c>
      <c r="AC1678" s="4" t="s">
        <v>2934</v>
      </c>
      <c r="AD1678" s="4" t="s">
        <v>2934</v>
      </c>
      <c r="AE1678" s="4" t="s">
        <v>2934</v>
      </c>
      <c r="AF1678" s="4" t="s">
        <v>2934</v>
      </c>
      <c r="AG1678" s="4" t="s">
        <v>2934</v>
      </c>
      <c r="AH1678" s="4" t="s">
        <v>2934</v>
      </c>
      <c r="AI1678" s="4" t="s">
        <v>2934</v>
      </c>
      <c r="AJ1678" s="4" t="s">
        <v>2934</v>
      </c>
    </row>
    <row r="1679" spans="1:36" x14ac:dyDescent="0.3">
      <c r="A1679" s="1" t="s">
        <v>2481</v>
      </c>
      <c r="B1679" s="2">
        <v>4811532</v>
      </c>
      <c r="C1679" s="3" t="s">
        <v>2956</v>
      </c>
      <c r="D1679" s="4">
        <v>4668.6840000800003</v>
      </c>
      <c r="E1679" s="3" t="s">
        <v>2920</v>
      </c>
      <c r="F1679" s="3" t="s">
        <v>2921</v>
      </c>
      <c r="G1679" s="3" t="s">
        <v>2941</v>
      </c>
      <c r="H1679" s="3" t="s">
        <v>2941</v>
      </c>
      <c r="I1679" s="3" t="s">
        <v>2942</v>
      </c>
      <c r="J1679" s="4">
        <v>90.456675000000004</v>
      </c>
      <c r="K1679" s="4">
        <v>36.508603000000001</v>
      </c>
      <c r="L1679" s="4">
        <v>-7.0571429999999999</v>
      </c>
      <c r="M1679" s="4">
        <v>1.024845</v>
      </c>
      <c r="N1679" s="4" t="s">
        <v>2924</v>
      </c>
      <c r="O1679" s="4" t="s">
        <v>2924</v>
      </c>
      <c r="P1679" s="4">
        <v>24.312407</v>
      </c>
      <c r="Q1679" s="4" t="s">
        <v>2924</v>
      </c>
      <c r="R1679" s="4" t="s">
        <v>2924</v>
      </c>
      <c r="S1679" s="3" t="s">
        <v>6219</v>
      </c>
      <c r="T1679" s="4">
        <v>32.53</v>
      </c>
      <c r="U1679" s="4">
        <v>4668.6840000800003</v>
      </c>
      <c r="V1679" s="10">
        <v>4581.451</v>
      </c>
      <c r="W1679" s="4">
        <v>0</v>
      </c>
      <c r="X1679" s="4">
        <v>36.840000000000003</v>
      </c>
      <c r="Y1679" s="5">
        <v>12.84</v>
      </c>
      <c r="Z1679" s="4" t="s">
        <v>2924</v>
      </c>
      <c r="AA1679" s="10">
        <v>48.8585160708</v>
      </c>
      <c r="AB1679" s="10">
        <v>226.81634360609999</v>
      </c>
      <c r="AC1679" s="4">
        <v>17.302206000000002</v>
      </c>
      <c r="AD1679" s="4">
        <v>9.4551005359426998</v>
      </c>
      <c r="AE1679" s="4">
        <v>13.876065165594399</v>
      </c>
      <c r="AF1679" s="4" t="s">
        <v>2924</v>
      </c>
      <c r="AG1679" s="4">
        <v>27.075373350432301</v>
      </c>
      <c r="AH1679" s="4">
        <v>64.482613505532797</v>
      </c>
      <c r="AI1679" s="4">
        <v>24.312407</v>
      </c>
      <c r="AJ1679" s="4">
        <v>24.312407</v>
      </c>
    </row>
    <row r="1680" spans="1:36" x14ac:dyDescent="0.3">
      <c r="A1680" s="1" t="s">
        <v>2692</v>
      </c>
      <c r="B1680" s="2">
        <v>4986602</v>
      </c>
      <c r="C1680" s="3" t="s">
        <v>2935</v>
      </c>
      <c r="D1680" s="4">
        <v>4668.9263737000001</v>
      </c>
      <c r="E1680" s="3" t="s">
        <v>2925</v>
      </c>
      <c r="F1680" s="3" t="s">
        <v>2926</v>
      </c>
      <c r="G1680" s="3" t="s">
        <v>2927</v>
      </c>
      <c r="H1680" s="3" t="s">
        <v>3024</v>
      </c>
      <c r="I1680" s="3" t="s">
        <v>3025</v>
      </c>
      <c r="J1680" s="4">
        <v>-3.2197979999999999</v>
      </c>
      <c r="K1680" s="4">
        <v>-13.094385000000001</v>
      </c>
      <c r="L1680" s="4">
        <v>-9.3017459999999996</v>
      </c>
      <c r="M1680" s="4">
        <v>-0.49247600000000002</v>
      </c>
      <c r="N1680" s="4">
        <v>22.312882999999999</v>
      </c>
      <c r="O1680" s="4">
        <v>116.198083</v>
      </c>
      <c r="P1680" s="4">
        <v>25.186980999999999</v>
      </c>
      <c r="Q1680" s="4">
        <v>13.540727</v>
      </c>
      <c r="R1680" s="4">
        <v>98.415750000000003</v>
      </c>
      <c r="S1680" s="3" t="s">
        <v>6430</v>
      </c>
      <c r="T1680" s="4">
        <v>36.369999999999997</v>
      </c>
      <c r="U1680" s="4">
        <v>4668.9263737000001</v>
      </c>
      <c r="V1680" s="10">
        <v>6226.0263729999997</v>
      </c>
      <c r="W1680" s="4">
        <v>0</v>
      </c>
      <c r="X1680" s="4">
        <v>48.265000000000001</v>
      </c>
      <c r="Y1680" s="4">
        <v>33.860700000000001</v>
      </c>
      <c r="Z1680" s="4">
        <v>22.632234</v>
      </c>
      <c r="AA1680" s="10">
        <v>22.476701357100001</v>
      </c>
      <c r="AB1680" s="10">
        <v>22.476701357100001</v>
      </c>
      <c r="AC1680" s="4">
        <v>3.8456000000000001</v>
      </c>
      <c r="AD1680" s="4">
        <v>3.6436888267340999</v>
      </c>
      <c r="AE1680" s="4">
        <v>3.6436888267340999</v>
      </c>
      <c r="AF1680" s="4">
        <v>13.540727</v>
      </c>
      <c r="AG1680" s="4">
        <v>13.5056562733063</v>
      </c>
      <c r="AH1680" s="4">
        <v>13.5056562733063</v>
      </c>
      <c r="AI1680" s="4">
        <v>25.186980999999999</v>
      </c>
      <c r="AJ1680" s="4" t="s">
        <v>2924</v>
      </c>
    </row>
    <row r="1681" spans="1:36" x14ac:dyDescent="0.3">
      <c r="A1681" s="1" t="s">
        <v>2323</v>
      </c>
      <c r="B1681" s="2">
        <v>113065</v>
      </c>
      <c r="C1681" s="3" t="s">
        <v>2935</v>
      </c>
      <c r="D1681" s="4">
        <v>4681.9446796800003</v>
      </c>
      <c r="E1681" s="3" t="s">
        <v>2976</v>
      </c>
      <c r="F1681" s="3" t="s">
        <v>2977</v>
      </c>
      <c r="G1681" s="3" t="s">
        <v>3269</v>
      </c>
      <c r="H1681" s="3" t="s">
        <v>3269</v>
      </c>
      <c r="I1681" s="3" t="s">
        <v>2979</v>
      </c>
      <c r="J1681" s="4">
        <v>46.646003999999998</v>
      </c>
      <c r="K1681" s="4">
        <v>-4.6906480000000004</v>
      </c>
      <c r="L1681" s="4">
        <v>-15.992391</v>
      </c>
      <c r="M1681" s="4">
        <v>-2.6025580000000001</v>
      </c>
      <c r="N1681" s="4" t="s">
        <v>2924</v>
      </c>
      <c r="O1681" s="4">
        <v>35.460385000000002</v>
      </c>
      <c r="P1681" s="4">
        <v>1.295952</v>
      </c>
      <c r="Q1681" s="4">
        <v>22.854278999999998</v>
      </c>
      <c r="R1681" s="4" t="s">
        <v>2924</v>
      </c>
      <c r="S1681" s="3" t="s">
        <v>6062</v>
      </c>
      <c r="T1681" s="4">
        <v>66.239999999999995</v>
      </c>
      <c r="U1681" s="4">
        <v>4681.9446796800003</v>
      </c>
      <c r="V1681" s="10">
        <v>9994.7016789999998</v>
      </c>
      <c r="W1681" s="4">
        <v>4.6648550724637703</v>
      </c>
      <c r="X1681" s="4">
        <v>82.81</v>
      </c>
      <c r="Y1681" s="4">
        <v>41.81</v>
      </c>
      <c r="Z1681" s="4" t="s">
        <v>2924</v>
      </c>
      <c r="AA1681" s="10" t="s">
        <v>2924</v>
      </c>
      <c r="AB1681" s="10" t="s">
        <v>2924</v>
      </c>
      <c r="AC1681" s="4">
        <v>10.862212</v>
      </c>
      <c r="AD1681" s="4">
        <v>15.9603782427123</v>
      </c>
      <c r="AE1681" s="4">
        <v>16.4965918443433</v>
      </c>
      <c r="AF1681" s="4">
        <v>22.854278999999998</v>
      </c>
      <c r="AG1681" s="4">
        <v>37.142266667508999</v>
      </c>
      <c r="AH1681" s="4">
        <v>32.056752309341803</v>
      </c>
      <c r="AI1681" s="4">
        <v>1.295952</v>
      </c>
      <c r="AJ1681" s="4">
        <v>1.3276939999999999</v>
      </c>
    </row>
    <row r="1682" spans="1:36" x14ac:dyDescent="0.3">
      <c r="A1682" s="1" t="s">
        <v>1536</v>
      </c>
      <c r="B1682" s="2">
        <v>14750985</v>
      </c>
      <c r="C1682" s="3" t="s">
        <v>2935</v>
      </c>
      <c r="D1682" s="4">
        <v>4697.5019996800002</v>
      </c>
      <c r="E1682" s="3" t="s">
        <v>2925</v>
      </c>
      <c r="F1682" s="3" t="s">
        <v>2996</v>
      </c>
      <c r="G1682" s="3" t="s">
        <v>3120</v>
      </c>
      <c r="H1682" s="3" t="s">
        <v>3121</v>
      </c>
      <c r="I1682" s="3" t="s">
        <v>3305</v>
      </c>
      <c r="J1682" s="4">
        <v>36.478693</v>
      </c>
      <c r="K1682" s="4">
        <v>3.7258010000000001</v>
      </c>
      <c r="L1682" s="4">
        <v>-6.0749719999999998</v>
      </c>
      <c r="M1682" s="4">
        <v>-2.4728110000000001</v>
      </c>
      <c r="N1682" s="4">
        <v>19.225908</v>
      </c>
      <c r="O1682" s="4">
        <v>10.021174</v>
      </c>
      <c r="P1682" s="4">
        <v>13.158789000000001</v>
      </c>
      <c r="Q1682" s="4">
        <v>12.228007</v>
      </c>
      <c r="R1682" s="4">
        <v>11.055935</v>
      </c>
      <c r="S1682" s="3" t="s">
        <v>5277</v>
      </c>
      <c r="T1682" s="4">
        <v>85.19</v>
      </c>
      <c r="U1682" s="4">
        <v>4697.5019996800002</v>
      </c>
      <c r="V1682" s="10">
        <v>5230.6829989999997</v>
      </c>
      <c r="W1682" s="4">
        <v>2.4416011268928299</v>
      </c>
      <c r="X1682" s="4">
        <v>94.814999999999998</v>
      </c>
      <c r="Y1682" s="4">
        <v>52.95</v>
      </c>
      <c r="Z1682" s="4">
        <v>19.225908</v>
      </c>
      <c r="AA1682" s="10">
        <v>16.374505055099998</v>
      </c>
      <c r="AB1682" s="10">
        <v>17.6116465514</v>
      </c>
      <c r="AC1682" s="4">
        <v>2.0288949999999999</v>
      </c>
      <c r="AD1682" s="4">
        <v>1.9653975872803</v>
      </c>
      <c r="AE1682" s="4">
        <v>2.0076319119916</v>
      </c>
      <c r="AF1682" s="4">
        <v>12.228007</v>
      </c>
      <c r="AG1682" s="4">
        <v>11.683455436676301</v>
      </c>
      <c r="AH1682" s="4">
        <v>12.489327553527501</v>
      </c>
      <c r="AI1682" s="4">
        <v>13.158789000000001</v>
      </c>
      <c r="AJ1682" s="4">
        <v>34.714751</v>
      </c>
    </row>
    <row r="1683" spans="1:36" x14ac:dyDescent="0.3">
      <c r="A1683" s="1" t="s">
        <v>1565</v>
      </c>
      <c r="B1683" s="2">
        <v>4097347</v>
      </c>
      <c r="C1683" s="3" t="s">
        <v>2935</v>
      </c>
      <c r="D1683" s="4">
        <v>4700.8095089999997</v>
      </c>
      <c r="E1683" s="3" t="s">
        <v>2930</v>
      </c>
      <c r="F1683" s="3" t="s">
        <v>2953</v>
      </c>
      <c r="G1683" s="3" t="s">
        <v>2954</v>
      </c>
      <c r="H1683" s="3" t="s">
        <v>3244</v>
      </c>
      <c r="I1683" s="3" t="s">
        <v>3097</v>
      </c>
      <c r="J1683" s="4">
        <v>49.310344999999998</v>
      </c>
      <c r="K1683" s="4">
        <v>3.0339079999999998</v>
      </c>
      <c r="L1683" s="4">
        <v>-9.9792100000000001</v>
      </c>
      <c r="M1683" s="4">
        <v>-0.153728</v>
      </c>
      <c r="N1683" s="4">
        <v>20.701195219123498</v>
      </c>
      <c r="O1683" s="4">
        <v>5.9336898137242997</v>
      </c>
      <c r="P1683" s="4">
        <v>7.5304349999999998</v>
      </c>
      <c r="Q1683" s="4" t="s">
        <v>2934</v>
      </c>
      <c r="R1683" s="4" t="s">
        <v>2934</v>
      </c>
      <c r="S1683" s="3" t="s">
        <v>5306</v>
      </c>
      <c r="T1683" s="4">
        <v>51.96</v>
      </c>
      <c r="U1683" s="4">
        <v>4700.8095089999997</v>
      </c>
      <c r="V1683" s="10" t="s">
        <v>2934</v>
      </c>
      <c r="W1683" s="4">
        <v>3.8491147036181701</v>
      </c>
      <c r="X1683" s="4">
        <v>61.14</v>
      </c>
      <c r="Y1683" s="4">
        <v>34.25</v>
      </c>
      <c r="Z1683" s="4">
        <v>20.344557999999999</v>
      </c>
      <c r="AA1683" s="10">
        <v>15.8685560713</v>
      </c>
      <c r="AB1683" s="10">
        <v>23.776511771500001</v>
      </c>
      <c r="AC1683" s="4" t="s">
        <v>2934</v>
      </c>
      <c r="AD1683" s="4" t="s">
        <v>2934</v>
      </c>
      <c r="AE1683" s="4" t="s">
        <v>2934</v>
      </c>
      <c r="AF1683" s="4" t="s">
        <v>2934</v>
      </c>
      <c r="AG1683" s="4" t="s">
        <v>2934</v>
      </c>
      <c r="AH1683" s="4" t="s">
        <v>2934</v>
      </c>
      <c r="AI1683" s="4">
        <v>7.5304349999999998</v>
      </c>
      <c r="AJ1683" s="4">
        <v>20.464749999999999</v>
      </c>
    </row>
    <row r="1684" spans="1:36" x14ac:dyDescent="0.3">
      <c r="A1684" s="1" t="s">
        <v>1151</v>
      </c>
      <c r="B1684" s="2">
        <v>4253482</v>
      </c>
      <c r="C1684" s="3" t="s">
        <v>2919</v>
      </c>
      <c r="D1684" s="4">
        <v>4706.9178165599997</v>
      </c>
      <c r="E1684" s="3" t="s">
        <v>2925</v>
      </c>
      <c r="F1684" s="3" t="s">
        <v>2980</v>
      </c>
      <c r="G1684" s="3" t="s">
        <v>3016</v>
      </c>
      <c r="H1684" s="3" t="s">
        <v>3019</v>
      </c>
      <c r="I1684" s="3" t="s">
        <v>3480</v>
      </c>
      <c r="J1684" s="4">
        <v>24.023022999999998</v>
      </c>
      <c r="K1684" s="4">
        <v>15.048476000000001</v>
      </c>
      <c r="L1684" s="4">
        <v>-0.62503799999999998</v>
      </c>
      <c r="M1684" s="4">
        <v>2.1520800000000002</v>
      </c>
      <c r="N1684" s="4">
        <v>21.442975000000001</v>
      </c>
      <c r="O1684" s="4">
        <v>20.666329999999999</v>
      </c>
      <c r="P1684" s="4">
        <v>6.1873279999999999</v>
      </c>
      <c r="Q1684" s="4">
        <v>14.000596</v>
      </c>
      <c r="R1684" s="4">
        <v>25.553341</v>
      </c>
      <c r="S1684" s="3" t="s">
        <v>4893</v>
      </c>
      <c r="T1684" s="4">
        <v>163.76</v>
      </c>
      <c r="U1684" s="4">
        <v>4706.9178165599997</v>
      </c>
      <c r="V1684" s="10">
        <v>4550.305816</v>
      </c>
      <c r="W1684" s="4">
        <v>0</v>
      </c>
      <c r="X1684" s="4">
        <v>173.37</v>
      </c>
      <c r="Y1684" s="4">
        <v>118.48</v>
      </c>
      <c r="Z1684" s="4">
        <v>21.442975000000001</v>
      </c>
      <c r="AA1684" s="10">
        <v>19.514520299800001</v>
      </c>
      <c r="AB1684" s="10">
        <v>20.3935242839</v>
      </c>
      <c r="AC1684" s="4">
        <v>4.4667199999999996</v>
      </c>
      <c r="AD1684" s="4">
        <v>4.2525817193144997</v>
      </c>
      <c r="AE1684" s="4">
        <v>4.4176268123188001</v>
      </c>
      <c r="AF1684" s="4">
        <v>14.000596</v>
      </c>
      <c r="AG1684" s="4">
        <v>13.2662170527945</v>
      </c>
      <c r="AH1684" s="4">
        <v>13.361324109256</v>
      </c>
      <c r="AI1684" s="4">
        <v>6.1873279999999999</v>
      </c>
      <c r="AJ1684" s="4">
        <v>10.713772000000001</v>
      </c>
    </row>
    <row r="1685" spans="1:36" x14ac:dyDescent="0.3">
      <c r="A1685" s="1" t="s">
        <v>881</v>
      </c>
      <c r="B1685" s="2">
        <v>4005314</v>
      </c>
      <c r="C1685" s="3" t="s">
        <v>2919</v>
      </c>
      <c r="D1685" s="4">
        <v>4716.2678165999996</v>
      </c>
      <c r="E1685" s="3" t="s">
        <v>2930</v>
      </c>
      <c r="F1685" s="3" t="s">
        <v>2957</v>
      </c>
      <c r="G1685" s="3" t="s">
        <v>2957</v>
      </c>
      <c r="H1685" s="3" t="s">
        <v>3281</v>
      </c>
      <c r="I1685" s="3" t="s">
        <v>3282</v>
      </c>
      <c r="J1685" s="4">
        <v>9.2474950000000007</v>
      </c>
      <c r="K1685" s="4">
        <v>0.161969</v>
      </c>
      <c r="L1685" s="4">
        <v>-1.161826</v>
      </c>
      <c r="M1685" s="4">
        <v>-0.118031</v>
      </c>
      <c r="N1685" s="4">
        <v>4.8678474114441403</v>
      </c>
      <c r="O1685" s="4">
        <v>8.6615850000000005</v>
      </c>
      <c r="P1685" s="4">
        <v>0.79011600000000004</v>
      </c>
      <c r="Q1685" s="4">
        <v>9.0578679999999991</v>
      </c>
      <c r="R1685" s="4" t="s">
        <v>2924</v>
      </c>
      <c r="S1685" s="3" t="s">
        <v>4624</v>
      </c>
      <c r="T1685" s="4">
        <v>321.57</v>
      </c>
      <c r="U1685" s="4">
        <v>4716.2678165999996</v>
      </c>
      <c r="V1685" s="10">
        <v>6107.2678159999996</v>
      </c>
      <c r="W1685" s="4">
        <v>0</v>
      </c>
      <c r="X1685" s="4">
        <v>348.48</v>
      </c>
      <c r="Y1685" s="4">
        <v>262.54000000000002</v>
      </c>
      <c r="Z1685" s="4">
        <v>4.8677000000000001</v>
      </c>
      <c r="AA1685" s="10">
        <v>12.971538461538461</v>
      </c>
      <c r="AB1685" s="10">
        <v>12.3038461538</v>
      </c>
      <c r="AC1685" s="4">
        <v>5.7237749999999998</v>
      </c>
      <c r="AD1685" s="4" t="s">
        <v>2934</v>
      </c>
      <c r="AE1685" s="4">
        <v>2.383147195122</v>
      </c>
      <c r="AF1685" s="4">
        <v>9.0578679999999991</v>
      </c>
      <c r="AG1685" s="4" t="s">
        <v>2934</v>
      </c>
      <c r="AH1685" s="4" t="s">
        <v>2934</v>
      </c>
      <c r="AI1685" s="4">
        <v>0.79011600000000004</v>
      </c>
      <c r="AJ1685" s="4">
        <v>0.79011600000000004</v>
      </c>
    </row>
    <row r="1686" spans="1:36" x14ac:dyDescent="0.3">
      <c r="A1686" s="1" t="s">
        <v>608</v>
      </c>
      <c r="B1686" s="2">
        <v>4092178</v>
      </c>
      <c r="C1686" s="3" t="s">
        <v>2935</v>
      </c>
      <c r="D1686" s="4">
        <v>4719.5667093000002</v>
      </c>
      <c r="E1686" s="3" t="s">
        <v>2930</v>
      </c>
      <c r="F1686" s="3" t="s">
        <v>2953</v>
      </c>
      <c r="G1686" s="3" t="s">
        <v>2954</v>
      </c>
      <c r="H1686" s="3" t="s">
        <v>2955</v>
      </c>
      <c r="I1686" s="3" t="s">
        <v>3001</v>
      </c>
      <c r="J1686" s="4">
        <v>23.266869</v>
      </c>
      <c r="K1686" s="4">
        <v>-2.4555899999999999</v>
      </c>
      <c r="L1686" s="4">
        <v>-10.780847</v>
      </c>
      <c r="M1686" s="5">
        <v>0.92983000000000005</v>
      </c>
      <c r="N1686" s="4">
        <v>34.806114999999998</v>
      </c>
      <c r="O1686" s="4">
        <v>46.885987</v>
      </c>
      <c r="P1686" s="4">
        <v>9.6118199999999998</v>
      </c>
      <c r="Q1686" s="4">
        <v>22.736754000000001</v>
      </c>
      <c r="R1686" s="4">
        <v>32.083844999999997</v>
      </c>
      <c r="S1686" s="3" t="s">
        <v>4351</v>
      </c>
      <c r="T1686" s="4">
        <v>93.35</v>
      </c>
      <c r="U1686" s="4">
        <v>4719.5667093000002</v>
      </c>
      <c r="V1686" s="10">
        <v>4589.072709</v>
      </c>
      <c r="W1686" s="4">
        <v>2.5281199785752499</v>
      </c>
      <c r="X1686" s="4">
        <v>110.67</v>
      </c>
      <c r="Y1686" s="4">
        <v>64.13</v>
      </c>
      <c r="Z1686" s="4">
        <v>34.806114999999998</v>
      </c>
      <c r="AA1686" s="10">
        <v>28.8866196311</v>
      </c>
      <c r="AB1686" s="10">
        <v>31.568624135499999</v>
      </c>
      <c r="AC1686" s="4">
        <v>9.2368550000000003</v>
      </c>
      <c r="AD1686" s="4">
        <v>7.9236754583711004</v>
      </c>
      <c r="AE1686" s="4">
        <v>8.8469690405714996</v>
      </c>
      <c r="AF1686" s="4">
        <v>22.736754000000001</v>
      </c>
      <c r="AG1686" s="4">
        <v>20.532763798657701</v>
      </c>
      <c r="AH1686" s="4">
        <v>25.494848383333299</v>
      </c>
      <c r="AI1686" s="4">
        <v>9.6118199999999998</v>
      </c>
      <c r="AJ1686" s="4">
        <v>10.008577000000001</v>
      </c>
    </row>
    <row r="1687" spans="1:36" x14ac:dyDescent="0.3">
      <c r="A1687" s="1" t="s">
        <v>1194</v>
      </c>
      <c r="B1687" s="2">
        <v>100308</v>
      </c>
      <c r="C1687" s="3" t="s">
        <v>2919</v>
      </c>
      <c r="D1687" s="4">
        <v>4720.4103071999998</v>
      </c>
      <c r="E1687" s="3" t="s">
        <v>2930</v>
      </c>
      <c r="F1687" s="3" t="s">
        <v>2931</v>
      </c>
      <c r="G1687" s="3" t="s">
        <v>2931</v>
      </c>
      <c r="H1687" s="3" t="s">
        <v>2932</v>
      </c>
      <c r="I1687" s="3" t="s">
        <v>2933</v>
      </c>
      <c r="J1687" s="4">
        <v>12.883309000000001</v>
      </c>
      <c r="K1687" s="4">
        <v>8.7646239999999995</v>
      </c>
      <c r="L1687" s="4">
        <v>-8.4918250000000004</v>
      </c>
      <c r="M1687" s="4">
        <v>0.86428799999999995</v>
      </c>
      <c r="N1687" s="4">
        <v>12.2982062780269</v>
      </c>
      <c r="O1687" s="4">
        <v>9.1279749999999993</v>
      </c>
      <c r="P1687" s="4">
        <v>1.131721</v>
      </c>
      <c r="Q1687" s="4" t="s">
        <v>2934</v>
      </c>
      <c r="R1687" s="4" t="s">
        <v>2934</v>
      </c>
      <c r="S1687" s="3" t="s">
        <v>4936</v>
      </c>
      <c r="T1687" s="4">
        <v>54.85</v>
      </c>
      <c r="U1687" s="4">
        <v>4720.4103071999998</v>
      </c>
      <c r="V1687" s="10" t="s">
        <v>2934</v>
      </c>
      <c r="W1687" s="4">
        <v>2.9170464904284401</v>
      </c>
      <c r="X1687" s="4">
        <v>62.4</v>
      </c>
      <c r="Y1687" s="4">
        <v>41.19</v>
      </c>
      <c r="Z1687" s="4">
        <v>12.292693999999999</v>
      </c>
      <c r="AA1687" s="10">
        <v>10.8078817733</v>
      </c>
      <c r="AB1687" s="10">
        <v>10.552967817700001</v>
      </c>
      <c r="AC1687" s="4" t="s">
        <v>2934</v>
      </c>
      <c r="AD1687" s="4" t="s">
        <v>2934</v>
      </c>
      <c r="AE1687" s="4" t="s">
        <v>2934</v>
      </c>
      <c r="AF1687" s="4" t="s">
        <v>2934</v>
      </c>
      <c r="AG1687" s="4" t="s">
        <v>2934</v>
      </c>
      <c r="AH1687" s="4" t="s">
        <v>2934</v>
      </c>
      <c r="AI1687" s="4">
        <v>1.131721</v>
      </c>
      <c r="AJ1687" s="4">
        <v>1.4396329999999999</v>
      </c>
    </row>
    <row r="1688" spans="1:36" x14ac:dyDescent="0.3">
      <c r="A1688" s="1" t="s">
        <v>2286</v>
      </c>
      <c r="B1688" s="2">
        <v>4188426</v>
      </c>
      <c r="C1688" s="3" t="s">
        <v>2935</v>
      </c>
      <c r="D1688" s="4">
        <v>4722.6006620099997</v>
      </c>
      <c r="E1688" s="3" t="s">
        <v>2930</v>
      </c>
      <c r="F1688" s="3" t="s">
        <v>2931</v>
      </c>
      <c r="G1688" s="3" t="s">
        <v>2931</v>
      </c>
      <c r="H1688" s="3" t="s">
        <v>2932</v>
      </c>
      <c r="I1688" s="3" t="s">
        <v>2933</v>
      </c>
      <c r="J1688" s="4">
        <v>29.926459999999999</v>
      </c>
      <c r="K1688" s="4">
        <v>9.4575800000000001</v>
      </c>
      <c r="L1688" s="4">
        <v>-10.826123000000001</v>
      </c>
      <c r="M1688" s="4">
        <v>0.826928</v>
      </c>
      <c r="N1688" s="4">
        <v>23.147058823529399</v>
      </c>
      <c r="O1688" s="4">
        <v>17.471240999999999</v>
      </c>
      <c r="P1688" s="4">
        <v>3.00841</v>
      </c>
      <c r="Q1688" s="4" t="s">
        <v>2934</v>
      </c>
      <c r="R1688" s="4" t="s">
        <v>2934</v>
      </c>
      <c r="S1688" s="3" t="s">
        <v>6025</v>
      </c>
      <c r="T1688" s="4">
        <v>86.57</v>
      </c>
      <c r="U1688" s="4">
        <v>4722.6006620099997</v>
      </c>
      <c r="V1688" s="10" t="s">
        <v>2934</v>
      </c>
      <c r="W1688" s="4">
        <v>1.5478803280582201</v>
      </c>
      <c r="X1688" s="4">
        <v>101.37</v>
      </c>
      <c r="Y1688" s="4">
        <v>58.05</v>
      </c>
      <c r="Z1688" s="4">
        <v>23.147058999999999</v>
      </c>
      <c r="AA1688" s="10">
        <v>18.0983839608</v>
      </c>
      <c r="AB1688" s="10">
        <v>21.149040023600001</v>
      </c>
      <c r="AC1688" s="4" t="s">
        <v>2934</v>
      </c>
      <c r="AD1688" s="4" t="s">
        <v>2934</v>
      </c>
      <c r="AE1688" s="4" t="s">
        <v>2934</v>
      </c>
      <c r="AF1688" s="4" t="s">
        <v>2934</v>
      </c>
      <c r="AG1688" s="4" t="s">
        <v>2934</v>
      </c>
      <c r="AH1688" s="4" t="s">
        <v>2934</v>
      </c>
      <c r="AI1688" s="4">
        <v>3.00841</v>
      </c>
      <c r="AJ1688" s="4">
        <v>3.0347749999999998</v>
      </c>
    </row>
    <row r="1689" spans="1:36" x14ac:dyDescent="0.3">
      <c r="A1689" s="1" t="s">
        <v>2143</v>
      </c>
      <c r="B1689" s="2">
        <v>103563</v>
      </c>
      <c r="C1689" s="3" t="s">
        <v>2935</v>
      </c>
      <c r="D1689" s="4">
        <v>4739.0342501200003</v>
      </c>
      <c r="E1689" s="3" t="s">
        <v>2930</v>
      </c>
      <c r="F1689" s="3" t="s">
        <v>2953</v>
      </c>
      <c r="G1689" s="3" t="s">
        <v>2953</v>
      </c>
      <c r="H1689" s="3" t="s">
        <v>3414</v>
      </c>
      <c r="I1689" s="3" t="s">
        <v>3125</v>
      </c>
      <c r="J1689" s="4">
        <v>11.45359</v>
      </c>
      <c r="K1689" s="4">
        <v>-8.6157380000000003</v>
      </c>
      <c r="L1689" s="4">
        <v>-10.467079</v>
      </c>
      <c r="M1689" s="4">
        <v>-0.71762899999999996</v>
      </c>
      <c r="N1689" s="4">
        <v>8.2435233160621806</v>
      </c>
      <c r="O1689" s="4" t="s">
        <v>2924</v>
      </c>
      <c r="P1689" s="4">
        <v>1.014248</v>
      </c>
      <c r="Q1689" s="4">
        <v>6.9001830000000002</v>
      </c>
      <c r="R1689" s="4">
        <v>12.742934999999999</v>
      </c>
      <c r="S1689" s="3" t="s">
        <v>5882</v>
      </c>
      <c r="T1689" s="4">
        <v>31.82</v>
      </c>
      <c r="U1689" s="4">
        <v>4739.0342501200003</v>
      </c>
      <c r="V1689" s="10">
        <v>6672.5112499999996</v>
      </c>
      <c r="W1689" s="4">
        <v>3.0798240100565701</v>
      </c>
      <c r="X1689" s="4">
        <v>37.86</v>
      </c>
      <c r="Y1689" s="4">
        <v>26.11</v>
      </c>
      <c r="Z1689" s="5">
        <v>8.2477970000000003</v>
      </c>
      <c r="AA1689" s="10">
        <v>8.5205516133000003</v>
      </c>
      <c r="AB1689" s="10">
        <v>7.9943722833999997</v>
      </c>
      <c r="AC1689" s="4">
        <v>5.1206240000000003</v>
      </c>
      <c r="AD1689" s="4">
        <v>4.9915906147033002</v>
      </c>
      <c r="AE1689" s="4">
        <v>5.1217323776723003</v>
      </c>
      <c r="AF1689" s="4">
        <v>6.9001830000000002</v>
      </c>
      <c r="AG1689" s="4" t="s">
        <v>2934</v>
      </c>
      <c r="AH1689" s="4" t="s">
        <v>2934</v>
      </c>
      <c r="AI1689" s="4">
        <v>1.014248</v>
      </c>
      <c r="AJ1689" s="4">
        <v>1.014248</v>
      </c>
    </row>
    <row r="1690" spans="1:36" x14ac:dyDescent="0.3">
      <c r="A1690" s="1" t="s">
        <v>2462</v>
      </c>
      <c r="B1690" s="2">
        <v>5317322</v>
      </c>
      <c r="C1690" s="3" t="s">
        <v>2919</v>
      </c>
      <c r="D1690" s="4">
        <v>4744.1464326300002</v>
      </c>
      <c r="E1690" s="3" t="s">
        <v>2945</v>
      </c>
      <c r="F1690" s="3" t="s">
        <v>2946</v>
      </c>
      <c r="G1690" s="3" t="s">
        <v>2947</v>
      </c>
      <c r="H1690" s="3" t="s">
        <v>2948</v>
      </c>
      <c r="I1690" s="3" t="s">
        <v>2949</v>
      </c>
      <c r="J1690" s="4">
        <v>-14.264004</v>
      </c>
      <c r="K1690" s="4">
        <v>-1.0771539999999999</v>
      </c>
      <c r="L1690" s="4">
        <v>-5.7067810000000003</v>
      </c>
      <c r="M1690" s="4">
        <v>-3.8002440000000002</v>
      </c>
      <c r="N1690" s="4" t="s">
        <v>2924</v>
      </c>
      <c r="O1690" s="4">
        <v>28.369253</v>
      </c>
      <c r="P1690" s="4">
        <v>11.700741000000001</v>
      </c>
      <c r="Q1690" s="4">
        <v>203.28591599999999</v>
      </c>
      <c r="R1690" s="4">
        <v>21.994305000000001</v>
      </c>
      <c r="S1690" s="3" t="s">
        <v>6200</v>
      </c>
      <c r="T1690" s="4">
        <v>39.49</v>
      </c>
      <c r="U1690" s="4">
        <v>4744.1464326300002</v>
      </c>
      <c r="V1690" s="10">
        <v>4605.4424319999998</v>
      </c>
      <c r="W1690" s="4">
        <v>0</v>
      </c>
      <c r="X1690" s="4">
        <v>53.499899999999997</v>
      </c>
      <c r="Y1690" s="4">
        <v>35.25</v>
      </c>
      <c r="Z1690" s="4" t="s">
        <v>2924</v>
      </c>
      <c r="AA1690" s="10">
        <v>28.436667386700002</v>
      </c>
      <c r="AB1690" s="10">
        <v>32.247001085999997</v>
      </c>
      <c r="AC1690" s="4">
        <v>5.2477929999999997</v>
      </c>
      <c r="AD1690" s="4">
        <v>4.8095501199921999</v>
      </c>
      <c r="AE1690" s="4">
        <v>5.1397961472553</v>
      </c>
      <c r="AF1690" s="4">
        <v>203.28591599999999</v>
      </c>
      <c r="AG1690" s="4">
        <v>21.462609397529501</v>
      </c>
      <c r="AH1690" s="4">
        <v>24.506994741852299</v>
      </c>
      <c r="AI1690" s="4">
        <v>11.700741000000001</v>
      </c>
      <c r="AJ1690" s="4" t="s">
        <v>2924</v>
      </c>
    </row>
    <row r="1691" spans="1:36" x14ac:dyDescent="0.3">
      <c r="A1691" s="1" t="s">
        <v>1849</v>
      </c>
      <c r="B1691" s="2">
        <v>4977197</v>
      </c>
      <c r="C1691" s="3" t="s">
        <v>2935</v>
      </c>
      <c r="D1691" s="4">
        <v>4754.9812926000004</v>
      </c>
      <c r="E1691" s="3" t="s">
        <v>3093</v>
      </c>
      <c r="F1691" s="3" t="s">
        <v>3093</v>
      </c>
      <c r="G1691" s="3" t="s">
        <v>3172</v>
      </c>
      <c r="H1691" s="3" t="s">
        <v>3501</v>
      </c>
      <c r="I1691" s="3" t="s">
        <v>3502</v>
      </c>
      <c r="J1691" s="4">
        <v>-38.434384999999999</v>
      </c>
      <c r="K1691" s="4">
        <v>-18.655692999999999</v>
      </c>
      <c r="L1691" s="4">
        <v>-11.307209</v>
      </c>
      <c r="M1691" s="4">
        <v>2.8085990000000001</v>
      </c>
      <c r="N1691" s="4">
        <v>8.7308599999999998</v>
      </c>
      <c r="O1691" s="4">
        <v>18.496569000000001</v>
      </c>
      <c r="P1691" s="4">
        <v>1.014751</v>
      </c>
      <c r="Q1691" s="4">
        <v>6.6993309999999999</v>
      </c>
      <c r="R1691" s="4">
        <v>22.489840999999998</v>
      </c>
      <c r="S1691" s="3" t="s">
        <v>5589</v>
      </c>
      <c r="T1691" s="4">
        <v>29.65</v>
      </c>
      <c r="U1691" s="4">
        <v>4754.9812926000004</v>
      </c>
      <c r="V1691" s="10">
        <v>6472.4242919999997</v>
      </c>
      <c r="W1691" s="4">
        <v>6.7453625632377703</v>
      </c>
      <c r="X1691" s="4">
        <v>52.155000000000001</v>
      </c>
      <c r="Y1691" s="4">
        <v>28.4</v>
      </c>
      <c r="Z1691" s="4">
        <v>8.7308599999999998</v>
      </c>
      <c r="AA1691" s="10">
        <v>11.6078769134</v>
      </c>
      <c r="AB1691" s="10">
        <v>10.973312459900001</v>
      </c>
      <c r="AC1691" s="4">
        <v>2.4461909999999998</v>
      </c>
      <c r="AD1691" s="4">
        <v>1.8307800571991</v>
      </c>
      <c r="AE1691" s="4">
        <v>2.1663685300358</v>
      </c>
      <c r="AF1691" s="4">
        <v>6.6993309999999999</v>
      </c>
      <c r="AG1691" s="4">
        <v>5.3841493381266003</v>
      </c>
      <c r="AH1691" s="4">
        <v>6.2045413575264003</v>
      </c>
      <c r="AI1691" s="4">
        <v>1.014751</v>
      </c>
      <c r="AJ1691" s="4">
        <v>1.0150980000000001</v>
      </c>
    </row>
    <row r="1692" spans="1:36" x14ac:dyDescent="0.3">
      <c r="A1692" s="1" t="s">
        <v>87</v>
      </c>
      <c r="B1692" s="2">
        <v>4812385</v>
      </c>
      <c r="C1692" s="3" t="s">
        <v>2919</v>
      </c>
      <c r="D1692" s="4">
        <v>4781.2641113999998</v>
      </c>
      <c r="E1692" s="3" t="s">
        <v>2920</v>
      </c>
      <c r="F1692" s="3" t="s">
        <v>2921</v>
      </c>
      <c r="G1692" s="3" t="s">
        <v>2941</v>
      </c>
      <c r="H1692" s="3" t="s">
        <v>2941</v>
      </c>
      <c r="I1692" s="3" t="s">
        <v>3048</v>
      </c>
      <c r="J1692" s="4">
        <v>6.5248739999999996</v>
      </c>
      <c r="K1692" s="4">
        <v>7.3374499999999996</v>
      </c>
      <c r="L1692" s="4">
        <v>0.78444800000000003</v>
      </c>
      <c r="M1692" s="4">
        <v>-0.53853899999999999</v>
      </c>
      <c r="N1692" s="4">
        <v>12.926508999999999</v>
      </c>
      <c r="O1692" s="4">
        <v>15.618392999999999</v>
      </c>
      <c r="P1692" s="4">
        <v>3.6997620000000002</v>
      </c>
      <c r="Q1692" s="4">
        <v>11.448769</v>
      </c>
      <c r="R1692" s="4">
        <v>23.934438</v>
      </c>
      <c r="S1692" s="3" t="s">
        <v>3834</v>
      </c>
      <c r="T1692" s="4">
        <v>29.55</v>
      </c>
      <c r="U1692" s="4">
        <v>4781.2641113999998</v>
      </c>
      <c r="V1692" s="10">
        <v>4238.4031109999996</v>
      </c>
      <c r="W1692" s="4">
        <v>0</v>
      </c>
      <c r="X1692" s="4">
        <v>32.880000000000003</v>
      </c>
      <c r="Y1692" s="4">
        <v>22.9</v>
      </c>
      <c r="Z1692" s="4">
        <v>15.007618000000001</v>
      </c>
      <c r="AA1692" s="10">
        <v>13.949206948600001</v>
      </c>
      <c r="AB1692" s="10">
        <v>11.343918431200001</v>
      </c>
      <c r="AC1692" s="4">
        <v>2.8159879999999999</v>
      </c>
      <c r="AD1692" s="4">
        <v>2.9946164284519998</v>
      </c>
      <c r="AE1692" s="4">
        <v>2.8118483862599999</v>
      </c>
      <c r="AF1692" s="4">
        <v>11.448769</v>
      </c>
      <c r="AG1692" s="4">
        <v>13.876135385854401</v>
      </c>
      <c r="AH1692" s="4">
        <v>9.4278869301253003</v>
      </c>
      <c r="AI1692" s="4">
        <v>3.6997620000000002</v>
      </c>
      <c r="AJ1692" s="4">
        <v>3.9568829999999999</v>
      </c>
    </row>
    <row r="1693" spans="1:36" x14ac:dyDescent="0.3">
      <c r="A1693" s="1" t="s">
        <v>404</v>
      </c>
      <c r="B1693" s="2">
        <v>4388680</v>
      </c>
      <c r="C1693" s="3" t="s">
        <v>2935</v>
      </c>
      <c r="D1693" s="4">
        <v>4782.3912308400004</v>
      </c>
      <c r="E1693" s="3" t="s">
        <v>2925</v>
      </c>
      <c r="F1693" s="3" t="s">
        <v>2926</v>
      </c>
      <c r="G1693" s="3" t="s">
        <v>2927</v>
      </c>
      <c r="H1693" s="3" t="s">
        <v>2964</v>
      </c>
      <c r="I1693" s="3" t="s">
        <v>3126</v>
      </c>
      <c r="J1693" s="4">
        <v>104.1037</v>
      </c>
      <c r="K1693" s="4">
        <v>-5.1174900000000001</v>
      </c>
      <c r="L1693" s="4">
        <v>15.004037</v>
      </c>
      <c r="M1693" s="4">
        <v>6.0372250000000003</v>
      </c>
      <c r="N1693" s="4">
        <v>31.478802000000002</v>
      </c>
      <c r="O1693" s="4" t="s">
        <v>2924</v>
      </c>
      <c r="P1693" s="4">
        <v>4.7040980000000001</v>
      </c>
      <c r="Q1693" s="4">
        <v>14.12956</v>
      </c>
      <c r="R1693" s="4" t="s">
        <v>2924</v>
      </c>
      <c r="S1693" s="3" t="s">
        <v>4149</v>
      </c>
      <c r="T1693" s="5">
        <v>156.66999999999999</v>
      </c>
      <c r="U1693" s="4">
        <v>4782.3912308400004</v>
      </c>
      <c r="V1693" s="10">
        <v>5261.6222299999999</v>
      </c>
      <c r="W1693" s="4">
        <v>0</v>
      </c>
      <c r="X1693" s="4">
        <v>169.83</v>
      </c>
      <c r="Y1693" s="4">
        <v>68.37</v>
      </c>
      <c r="Z1693" s="4">
        <v>31.478802000000002</v>
      </c>
      <c r="AA1693" s="10">
        <v>26.379861929600001</v>
      </c>
      <c r="AB1693" s="10">
        <v>28.442119098500001</v>
      </c>
      <c r="AC1693" s="4">
        <v>2.9928859999999999</v>
      </c>
      <c r="AD1693" s="4">
        <v>2.6145413471052001</v>
      </c>
      <c r="AE1693" s="4">
        <v>2.7771737832693</v>
      </c>
      <c r="AF1693" s="4">
        <v>14.12956</v>
      </c>
      <c r="AG1693" s="4">
        <v>16.382399985304001</v>
      </c>
      <c r="AH1693" s="4">
        <v>17.833454654948898</v>
      </c>
      <c r="AI1693" s="4">
        <v>4.7040980000000001</v>
      </c>
      <c r="AJ1693" s="4">
        <v>6.2886850000000001</v>
      </c>
    </row>
    <row r="1694" spans="1:36" x14ac:dyDescent="0.3">
      <c r="A1694" s="1" t="s">
        <v>1425</v>
      </c>
      <c r="B1694" s="2">
        <v>5728114</v>
      </c>
      <c r="C1694" s="3" t="s">
        <v>2940</v>
      </c>
      <c r="D1694" s="4">
        <v>4782.9620000000004</v>
      </c>
      <c r="E1694" s="3" t="s">
        <v>2930</v>
      </c>
      <c r="F1694" s="3" t="s">
        <v>2953</v>
      </c>
      <c r="G1694" s="3" t="s">
        <v>2954</v>
      </c>
      <c r="H1694" s="3" t="s">
        <v>2955</v>
      </c>
      <c r="I1694" s="3"/>
      <c r="J1694" s="4">
        <v>11.222104</v>
      </c>
      <c r="K1694" s="4">
        <v>-4.087243</v>
      </c>
      <c r="L1694" s="4">
        <v>-5.8812949999999997</v>
      </c>
      <c r="M1694" s="4">
        <v>0.86738599999999999</v>
      </c>
      <c r="N1694" s="4" t="s">
        <v>2934</v>
      </c>
      <c r="O1694" s="4" t="s">
        <v>2934</v>
      </c>
      <c r="P1694" s="4" t="s">
        <v>2934</v>
      </c>
      <c r="Q1694" s="4" t="s">
        <v>2934</v>
      </c>
      <c r="R1694" s="4" t="s">
        <v>2934</v>
      </c>
      <c r="S1694" s="3" t="s">
        <v>5167</v>
      </c>
      <c r="T1694" s="4">
        <v>52.33</v>
      </c>
      <c r="U1694" s="4">
        <v>4782.9620000000004</v>
      </c>
      <c r="V1694" s="10" t="s">
        <v>2934</v>
      </c>
      <c r="W1694" s="4">
        <v>3.2446359640741398</v>
      </c>
      <c r="X1694" s="4">
        <v>55.79</v>
      </c>
      <c r="Y1694" s="4">
        <v>43.84</v>
      </c>
      <c r="Z1694" s="4" t="s">
        <v>2934</v>
      </c>
      <c r="AA1694" s="10" t="s">
        <v>2934</v>
      </c>
      <c r="AB1694" s="10" t="s">
        <v>2934</v>
      </c>
      <c r="AC1694" s="4" t="s">
        <v>2934</v>
      </c>
      <c r="AD1694" s="4" t="s">
        <v>2934</v>
      </c>
      <c r="AE1694" s="4" t="s">
        <v>2934</v>
      </c>
      <c r="AF1694" s="4" t="s">
        <v>2934</v>
      </c>
      <c r="AG1694" s="4" t="s">
        <v>2934</v>
      </c>
      <c r="AH1694" s="4" t="s">
        <v>2934</v>
      </c>
      <c r="AI1694" s="4" t="s">
        <v>2934</v>
      </c>
      <c r="AJ1694" s="4" t="s">
        <v>2934</v>
      </c>
    </row>
    <row r="1695" spans="1:36" x14ac:dyDescent="0.3">
      <c r="A1695" s="1" t="s">
        <v>2070</v>
      </c>
      <c r="B1695" s="2">
        <v>114286988</v>
      </c>
      <c r="C1695" s="3" t="s">
        <v>2919</v>
      </c>
      <c r="D1695" s="4">
        <v>4787.76319504</v>
      </c>
      <c r="E1695" s="3" t="s">
        <v>2945</v>
      </c>
      <c r="F1695" s="3" t="s">
        <v>2946</v>
      </c>
      <c r="G1695" s="3" t="s">
        <v>2947</v>
      </c>
      <c r="H1695" s="3" t="s">
        <v>2989</v>
      </c>
      <c r="I1695" s="3" t="s">
        <v>3466</v>
      </c>
      <c r="J1695" s="4">
        <v>14.333333</v>
      </c>
      <c r="K1695" s="4">
        <v>14.333333</v>
      </c>
      <c r="L1695" s="4">
        <v>14.333333</v>
      </c>
      <c r="M1695" s="4">
        <v>4.2553190000000001</v>
      </c>
      <c r="N1695" s="4" t="s">
        <v>2924</v>
      </c>
      <c r="O1695" s="4" t="s">
        <v>2924</v>
      </c>
      <c r="P1695" s="4" t="s">
        <v>2924</v>
      </c>
      <c r="Q1695" s="4" t="s">
        <v>2924</v>
      </c>
      <c r="R1695" s="4" t="s">
        <v>2924</v>
      </c>
      <c r="S1695" s="3" t="s">
        <v>5809</v>
      </c>
      <c r="T1695" s="4">
        <v>13.72</v>
      </c>
      <c r="U1695" s="4">
        <v>4787.76319504</v>
      </c>
      <c r="V1695" s="10">
        <v>5745.0031950000002</v>
      </c>
      <c r="W1695" s="4">
        <v>0</v>
      </c>
      <c r="X1695" s="4">
        <v>16.32</v>
      </c>
      <c r="Y1695" s="4">
        <v>11.9</v>
      </c>
      <c r="Z1695" s="4" t="s">
        <v>2924</v>
      </c>
      <c r="AA1695" s="10" t="s">
        <v>2934</v>
      </c>
      <c r="AB1695" s="10" t="s">
        <v>2934</v>
      </c>
      <c r="AC1695" s="4">
        <v>68.124452000000005</v>
      </c>
      <c r="AD1695" s="4" t="s">
        <v>2934</v>
      </c>
      <c r="AE1695" s="4">
        <v>74.393877290184093</v>
      </c>
      <c r="AF1695" s="4" t="s">
        <v>2924</v>
      </c>
      <c r="AG1695" s="4" t="s">
        <v>2934</v>
      </c>
      <c r="AH1695" s="4" t="s">
        <v>2924</v>
      </c>
      <c r="AI1695" s="4" t="s">
        <v>2924</v>
      </c>
      <c r="AJ1695" s="4" t="s">
        <v>2924</v>
      </c>
    </row>
    <row r="1696" spans="1:36" x14ac:dyDescent="0.3">
      <c r="A1696" s="1" t="s">
        <v>222</v>
      </c>
      <c r="B1696" s="2">
        <v>4067004</v>
      </c>
      <c r="C1696" s="3" t="s">
        <v>2935</v>
      </c>
      <c r="D1696" s="4">
        <v>4789.7213492700002</v>
      </c>
      <c r="E1696" s="3" t="s">
        <v>2925</v>
      </c>
      <c r="F1696" s="3" t="s">
        <v>2926</v>
      </c>
      <c r="G1696" s="3" t="s">
        <v>2927</v>
      </c>
      <c r="H1696" s="3" t="s">
        <v>3024</v>
      </c>
      <c r="I1696" s="3" t="s">
        <v>3186</v>
      </c>
      <c r="J1696" s="4">
        <v>8.6944929999999996</v>
      </c>
      <c r="K1696" s="4">
        <v>7.3664999999999994E-2</v>
      </c>
      <c r="L1696" s="4">
        <v>-5.9608509999999999</v>
      </c>
      <c r="M1696" s="4">
        <v>-0.50453700000000001</v>
      </c>
      <c r="N1696" s="4">
        <v>13.853605999999999</v>
      </c>
      <c r="O1696" s="4">
        <v>14.991723</v>
      </c>
      <c r="P1696" s="4">
        <v>1.4244939999999999</v>
      </c>
      <c r="Q1696" s="4">
        <v>8.2884989999999998</v>
      </c>
      <c r="R1696" s="4" t="s">
        <v>2924</v>
      </c>
      <c r="S1696" s="3" t="s">
        <v>3969</v>
      </c>
      <c r="T1696" s="5">
        <v>244.53</v>
      </c>
      <c r="U1696" s="4">
        <v>4789.7213492700002</v>
      </c>
      <c r="V1696" s="10">
        <v>9800.3213489999998</v>
      </c>
      <c r="W1696" s="4">
        <v>0</v>
      </c>
      <c r="X1696" s="4">
        <v>277.13</v>
      </c>
      <c r="Y1696" s="5">
        <v>195.09</v>
      </c>
      <c r="Z1696" s="4">
        <v>13.853605999999999</v>
      </c>
      <c r="AA1696" s="10">
        <v>9.2413918209000006</v>
      </c>
      <c r="AB1696" s="10">
        <v>9.4035207538000005</v>
      </c>
      <c r="AC1696" s="4">
        <v>0.59411000000000003</v>
      </c>
      <c r="AD1696" s="4">
        <v>0.57048821018829998</v>
      </c>
      <c r="AE1696" s="4">
        <v>0.5825901403175</v>
      </c>
      <c r="AF1696" s="4">
        <v>8.2884989999999998</v>
      </c>
      <c r="AG1696" s="4">
        <v>9.9585932718698</v>
      </c>
      <c r="AH1696" s="4">
        <v>10.4394974307375</v>
      </c>
      <c r="AI1696" s="4">
        <v>1.4244939999999999</v>
      </c>
      <c r="AJ1696" s="4" t="s">
        <v>2924</v>
      </c>
    </row>
    <row r="1697" spans="1:36" x14ac:dyDescent="0.3">
      <c r="A1697" s="1" t="s">
        <v>675</v>
      </c>
      <c r="B1697" s="2">
        <v>102939</v>
      </c>
      <c r="C1697" s="3" t="s">
        <v>2935</v>
      </c>
      <c r="D1697" s="4">
        <v>4796.3919020399999</v>
      </c>
      <c r="E1697" s="3" t="s">
        <v>2976</v>
      </c>
      <c r="F1697" s="3" t="s">
        <v>2977</v>
      </c>
      <c r="G1697" s="3" t="s">
        <v>3269</v>
      </c>
      <c r="H1697" s="3" t="s">
        <v>3269</v>
      </c>
      <c r="I1697" s="3" t="s">
        <v>2979</v>
      </c>
      <c r="J1697" s="4">
        <v>24.558522</v>
      </c>
      <c r="K1697" s="4">
        <v>3.5860660000000002</v>
      </c>
      <c r="L1697" s="4">
        <v>-5.0407010000000003</v>
      </c>
      <c r="M1697" s="4">
        <v>0.29761900000000002</v>
      </c>
      <c r="N1697" s="4">
        <v>91.909090909090907</v>
      </c>
      <c r="O1697" s="4">
        <v>12.732996999999999</v>
      </c>
      <c r="P1697" s="4">
        <v>1.0449250000000001</v>
      </c>
      <c r="Q1697" s="4">
        <v>14.391985999999999</v>
      </c>
      <c r="R1697" s="4">
        <v>16.494771</v>
      </c>
      <c r="S1697" s="3" t="s">
        <v>4418</v>
      </c>
      <c r="T1697" s="4">
        <v>30.33</v>
      </c>
      <c r="U1697" s="4">
        <v>4796.3919020399999</v>
      </c>
      <c r="V1697" s="10">
        <v>7455.1209019999997</v>
      </c>
      <c r="W1697" s="4">
        <v>4.2202439828552603</v>
      </c>
      <c r="X1697" s="4">
        <v>32.549999999999997</v>
      </c>
      <c r="Y1697" s="4">
        <v>21.58</v>
      </c>
      <c r="Z1697" s="4">
        <v>90.537312999999997</v>
      </c>
      <c r="AA1697" s="10">
        <v>94.075682382099998</v>
      </c>
      <c r="AB1697" s="10">
        <v>111.058220432</v>
      </c>
      <c r="AC1697" s="4">
        <v>9.0047259999999998</v>
      </c>
      <c r="AD1697" s="4">
        <v>8.3418140236430993</v>
      </c>
      <c r="AE1697" s="4">
        <v>8.8669602544328008</v>
      </c>
      <c r="AF1697" s="4">
        <v>14.391985999999999</v>
      </c>
      <c r="AG1697" s="4">
        <v>12.3414483212095</v>
      </c>
      <c r="AH1697" s="4">
        <v>13.9347108766346</v>
      </c>
      <c r="AI1697" s="4">
        <v>1.0449250000000001</v>
      </c>
      <c r="AJ1697" s="4">
        <v>1.067582</v>
      </c>
    </row>
    <row r="1698" spans="1:36" x14ac:dyDescent="0.3">
      <c r="A1698" s="1" t="s">
        <v>2058</v>
      </c>
      <c r="B1698" s="2">
        <v>102767</v>
      </c>
      <c r="C1698" s="3" t="s">
        <v>2935</v>
      </c>
      <c r="D1698" s="4">
        <v>4800.3680469999999</v>
      </c>
      <c r="E1698" s="3" t="s">
        <v>2930</v>
      </c>
      <c r="F1698" s="3" t="s">
        <v>2953</v>
      </c>
      <c r="G1698" s="3" t="s">
        <v>2954</v>
      </c>
      <c r="H1698" s="3" t="s">
        <v>3244</v>
      </c>
      <c r="I1698" s="3" t="s">
        <v>3347</v>
      </c>
      <c r="J1698" s="4">
        <v>72.185051999999999</v>
      </c>
      <c r="K1698" s="4">
        <v>6.7768360000000003</v>
      </c>
      <c r="L1698" s="4">
        <v>-11.884346000000001</v>
      </c>
      <c r="M1698" s="5">
        <v>1.125105</v>
      </c>
      <c r="N1698" s="4">
        <v>32.1688034188034</v>
      </c>
      <c r="O1698" s="4">
        <v>9.3445738128929694</v>
      </c>
      <c r="P1698" s="5">
        <v>4.1123209999999997</v>
      </c>
      <c r="Q1698" s="4" t="s">
        <v>2934</v>
      </c>
      <c r="R1698" s="4" t="s">
        <v>2934</v>
      </c>
      <c r="S1698" s="3" t="s">
        <v>5797</v>
      </c>
      <c r="T1698" s="4">
        <v>301.10000000000002</v>
      </c>
      <c r="U1698" s="4">
        <v>4800.3680469999999</v>
      </c>
      <c r="V1698" s="10" t="s">
        <v>2934</v>
      </c>
      <c r="W1698" s="4">
        <v>0.86350049817336405</v>
      </c>
      <c r="X1698" s="4">
        <v>351.80200000000002</v>
      </c>
      <c r="Y1698" s="5">
        <v>162.5</v>
      </c>
      <c r="Z1698" s="4">
        <v>32.272239999999996</v>
      </c>
      <c r="AA1698" s="10">
        <v>21.7702519015</v>
      </c>
      <c r="AB1698" s="10">
        <v>25.361128658599998</v>
      </c>
      <c r="AC1698" s="4" t="s">
        <v>2934</v>
      </c>
      <c r="AD1698" s="4" t="s">
        <v>2934</v>
      </c>
      <c r="AE1698" s="4" t="s">
        <v>2934</v>
      </c>
      <c r="AF1698" s="4" t="s">
        <v>2934</v>
      </c>
      <c r="AG1698" s="4" t="s">
        <v>2934</v>
      </c>
      <c r="AH1698" s="4" t="s">
        <v>2934</v>
      </c>
      <c r="AI1698" s="5">
        <v>4.1123209999999997</v>
      </c>
      <c r="AJ1698" s="4">
        <v>6.4307379999999998</v>
      </c>
    </row>
    <row r="1699" spans="1:36" x14ac:dyDescent="0.3">
      <c r="A1699" s="1" t="s">
        <v>2343</v>
      </c>
      <c r="B1699" s="2">
        <v>4063000</v>
      </c>
      <c r="C1699" s="3" t="s">
        <v>2935</v>
      </c>
      <c r="D1699" s="4">
        <v>4803.9117462200002</v>
      </c>
      <c r="E1699" s="3" t="s">
        <v>3031</v>
      </c>
      <c r="F1699" s="3" t="s">
        <v>3031</v>
      </c>
      <c r="G1699" s="3" t="s">
        <v>3115</v>
      </c>
      <c r="H1699" s="3" t="s">
        <v>3116</v>
      </c>
      <c r="I1699" s="3" t="s">
        <v>3482</v>
      </c>
      <c r="J1699" s="4">
        <v>-12.493288</v>
      </c>
      <c r="K1699" s="4">
        <v>-9.8136880000000009</v>
      </c>
      <c r="L1699" s="4">
        <v>-4.7164299999999999</v>
      </c>
      <c r="M1699" s="4">
        <v>-1.0724400000000001</v>
      </c>
      <c r="N1699" s="4">
        <v>16.794916000000001</v>
      </c>
      <c r="O1699" s="4">
        <v>14.864701</v>
      </c>
      <c r="P1699" s="4">
        <v>1.9378489999999999</v>
      </c>
      <c r="Q1699" s="4">
        <v>7.1269710000000002</v>
      </c>
      <c r="R1699" s="4">
        <v>19.141537</v>
      </c>
      <c r="S1699" s="3" t="s">
        <v>6082</v>
      </c>
      <c r="T1699" s="4">
        <v>48.89</v>
      </c>
      <c r="U1699" s="4">
        <v>4803.9117462200002</v>
      </c>
      <c r="V1699" s="10">
        <v>8004.6007460000001</v>
      </c>
      <c r="W1699" s="4">
        <v>4.2544487625281198</v>
      </c>
      <c r="X1699" s="4">
        <v>61.73</v>
      </c>
      <c r="Y1699" s="4">
        <v>48.22</v>
      </c>
      <c r="Z1699" s="4">
        <v>16.794916000000001</v>
      </c>
      <c r="AA1699" s="10">
        <v>8.3377389702000002</v>
      </c>
      <c r="AB1699" s="10">
        <v>9.5700991657000003</v>
      </c>
      <c r="AC1699" s="4">
        <v>1.2178580000000001</v>
      </c>
      <c r="AD1699" s="4">
        <v>0.9521081696882</v>
      </c>
      <c r="AE1699" s="4">
        <v>1.2240932040621</v>
      </c>
      <c r="AF1699" s="4">
        <v>7.1269710000000002</v>
      </c>
      <c r="AG1699" s="4">
        <v>5.7703592074583998</v>
      </c>
      <c r="AH1699" s="4">
        <v>7.6421199421667003</v>
      </c>
      <c r="AI1699" s="4">
        <v>1.9378489999999999</v>
      </c>
      <c r="AJ1699" s="4" t="s">
        <v>2924</v>
      </c>
    </row>
    <row r="1700" spans="1:36" x14ac:dyDescent="0.3">
      <c r="A1700" s="1" t="s">
        <v>193</v>
      </c>
      <c r="B1700" s="2">
        <v>10660585</v>
      </c>
      <c r="C1700" s="3" t="s">
        <v>2935</v>
      </c>
      <c r="D1700" s="4">
        <v>4805.9798775400004</v>
      </c>
      <c r="E1700" s="3" t="s">
        <v>2936</v>
      </c>
      <c r="F1700" s="3" t="s">
        <v>2937</v>
      </c>
      <c r="G1700" s="3" t="s">
        <v>3035</v>
      </c>
      <c r="H1700" s="3" t="s">
        <v>3035</v>
      </c>
      <c r="I1700" s="3" t="s">
        <v>3123</v>
      </c>
      <c r="J1700" s="4">
        <v>19.227976999999999</v>
      </c>
      <c r="K1700" s="4">
        <v>4.2645499999999998</v>
      </c>
      <c r="L1700" s="4">
        <v>-8.233212</v>
      </c>
      <c r="M1700" s="5">
        <v>-0.82536500000000002</v>
      </c>
      <c r="N1700" s="4">
        <v>37.463878000000001</v>
      </c>
      <c r="O1700" s="4">
        <v>39.586179000000001</v>
      </c>
      <c r="P1700" s="4">
        <v>1.9753799999999999</v>
      </c>
      <c r="Q1700" s="4">
        <v>13.377205</v>
      </c>
      <c r="R1700" s="4">
        <v>33.389485999999998</v>
      </c>
      <c r="S1700" s="3" t="s">
        <v>3940</v>
      </c>
      <c r="T1700" s="4">
        <v>98.53</v>
      </c>
      <c r="U1700" s="4">
        <v>4805.9798775400004</v>
      </c>
      <c r="V1700" s="10">
        <v>5319.7798769999999</v>
      </c>
      <c r="W1700" s="4">
        <v>0.202983862782909</v>
      </c>
      <c r="X1700" s="5">
        <v>113.43</v>
      </c>
      <c r="Y1700" s="4">
        <v>72.75</v>
      </c>
      <c r="Z1700" s="4">
        <v>37.463878000000001</v>
      </c>
      <c r="AA1700" s="10">
        <v>24.002436053499999</v>
      </c>
      <c r="AB1700" s="10">
        <v>29.5176752546</v>
      </c>
      <c r="AC1700" s="4">
        <v>2.1399810000000001</v>
      </c>
      <c r="AD1700" s="4">
        <v>1.8294075249534001</v>
      </c>
      <c r="AE1700" s="4">
        <v>2.0506436963226</v>
      </c>
      <c r="AF1700" s="4">
        <v>13.377205</v>
      </c>
      <c r="AG1700" s="4">
        <v>9.5525725262391994</v>
      </c>
      <c r="AH1700" s="4">
        <v>12.010701429152</v>
      </c>
      <c r="AI1700" s="4">
        <v>1.9753799999999999</v>
      </c>
      <c r="AJ1700" s="4">
        <v>4.2988660000000003</v>
      </c>
    </row>
    <row r="1701" spans="1:36" x14ac:dyDescent="0.3">
      <c r="A1701" s="1" t="s">
        <v>689</v>
      </c>
      <c r="B1701" s="2">
        <v>5289558</v>
      </c>
      <c r="C1701" s="3" t="s">
        <v>2919</v>
      </c>
      <c r="D1701" s="4">
        <v>4808.4459599499996</v>
      </c>
      <c r="E1701" s="3" t="s">
        <v>2920</v>
      </c>
      <c r="F1701" s="3" t="s">
        <v>2921</v>
      </c>
      <c r="G1701" s="3" t="s">
        <v>2941</v>
      </c>
      <c r="H1701" s="3" t="s">
        <v>2941</v>
      </c>
      <c r="I1701" s="3" t="s">
        <v>3048</v>
      </c>
      <c r="J1701" s="4">
        <v>45.727936999999997</v>
      </c>
      <c r="K1701" s="4">
        <v>2.1674880000000001</v>
      </c>
      <c r="L1701" s="4">
        <v>-10.091901999999999</v>
      </c>
      <c r="M1701" s="4">
        <v>-3.2649249999999999</v>
      </c>
      <c r="N1701" s="4" t="s">
        <v>2924</v>
      </c>
      <c r="O1701" s="4" t="s">
        <v>2924</v>
      </c>
      <c r="P1701" s="4">
        <v>5.0320260000000001</v>
      </c>
      <c r="Q1701" s="4" t="s">
        <v>2924</v>
      </c>
      <c r="R1701" s="4" t="s">
        <v>2924</v>
      </c>
      <c r="S1701" s="3" t="s">
        <v>4432</v>
      </c>
      <c r="T1701" s="4">
        <v>51.85</v>
      </c>
      <c r="U1701" s="4">
        <v>4808.4459599499996</v>
      </c>
      <c r="V1701" s="10">
        <v>3998.3169590000002</v>
      </c>
      <c r="W1701" s="4">
        <v>0</v>
      </c>
      <c r="X1701" s="4">
        <v>62.53</v>
      </c>
      <c r="Y1701" s="4">
        <v>33.67</v>
      </c>
      <c r="Z1701" s="4" t="s">
        <v>2924</v>
      </c>
      <c r="AA1701" s="10" t="s">
        <v>2924</v>
      </c>
      <c r="AB1701" s="10" t="s">
        <v>2924</v>
      </c>
      <c r="AC1701" s="4" t="s">
        <v>2924</v>
      </c>
      <c r="AD1701" s="4" t="s">
        <v>2924</v>
      </c>
      <c r="AE1701" s="4" t="s">
        <v>2924</v>
      </c>
      <c r="AF1701" s="4" t="s">
        <v>2924</v>
      </c>
      <c r="AG1701" s="4" t="s">
        <v>2924</v>
      </c>
      <c r="AH1701" s="4" t="s">
        <v>2924</v>
      </c>
      <c r="AI1701" s="4">
        <v>5.0320260000000001</v>
      </c>
      <c r="AJ1701" s="4">
        <v>5.0320260000000001</v>
      </c>
    </row>
    <row r="1702" spans="1:36" x14ac:dyDescent="0.3">
      <c r="A1702" s="1" t="s">
        <v>189</v>
      </c>
      <c r="B1702" s="2">
        <v>22112739</v>
      </c>
      <c r="C1702" s="3" t="s">
        <v>2935</v>
      </c>
      <c r="D1702" s="4">
        <v>4809.4790216199999</v>
      </c>
      <c r="E1702" s="3" t="s">
        <v>2936</v>
      </c>
      <c r="F1702" s="3" t="s">
        <v>2937</v>
      </c>
      <c r="G1702" s="3" t="s">
        <v>2951</v>
      </c>
      <c r="H1702" s="3" t="s">
        <v>2951</v>
      </c>
      <c r="I1702" s="3" t="s">
        <v>3039</v>
      </c>
      <c r="J1702" s="4">
        <v>82.084691000000007</v>
      </c>
      <c r="K1702" s="4">
        <v>264.16938099999999</v>
      </c>
      <c r="L1702" s="4">
        <v>38.366337000000001</v>
      </c>
      <c r="M1702" s="4">
        <v>17.808219000000001</v>
      </c>
      <c r="N1702" s="4" t="s">
        <v>2924</v>
      </c>
      <c r="O1702" s="4" t="s">
        <v>2924</v>
      </c>
      <c r="P1702" s="4">
        <v>10.154405000000001</v>
      </c>
      <c r="Q1702" s="4" t="s">
        <v>2924</v>
      </c>
      <c r="R1702" s="4" t="s">
        <v>2924</v>
      </c>
      <c r="S1702" s="3" t="s">
        <v>3936</v>
      </c>
      <c r="T1702" s="5">
        <v>11.18</v>
      </c>
      <c r="U1702" s="4">
        <v>4809.4790216199999</v>
      </c>
      <c r="V1702" s="10">
        <v>4386.2790210000003</v>
      </c>
      <c r="W1702" s="4">
        <v>0</v>
      </c>
      <c r="X1702" s="5">
        <v>11.69</v>
      </c>
      <c r="Y1702" s="5">
        <v>2.8206000000000002</v>
      </c>
      <c r="Z1702" s="4" t="s">
        <v>2924</v>
      </c>
      <c r="AA1702" s="10" t="s">
        <v>2924</v>
      </c>
      <c r="AB1702" s="10" t="s">
        <v>2924</v>
      </c>
      <c r="AC1702" s="4" t="s">
        <v>2934</v>
      </c>
      <c r="AD1702" s="4">
        <v>260.05555449495159</v>
      </c>
      <c r="AE1702" s="4" t="s">
        <v>2924</v>
      </c>
      <c r="AF1702" s="4" t="s">
        <v>2924</v>
      </c>
      <c r="AG1702" s="4" t="s">
        <v>2924</v>
      </c>
      <c r="AH1702" s="4" t="s">
        <v>2924</v>
      </c>
      <c r="AI1702" s="4">
        <v>10.154405000000001</v>
      </c>
      <c r="AJ1702" s="4">
        <v>10.163636</v>
      </c>
    </row>
    <row r="1703" spans="1:36" x14ac:dyDescent="0.3">
      <c r="A1703" s="1" t="s">
        <v>1500</v>
      </c>
      <c r="B1703" s="2">
        <v>4094395</v>
      </c>
      <c r="C1703" s="3" t="s">
        <v>2935</v>
      </c>
      <c r="D1703" s="4">
        <v>4817.3417941300004</v>
      </c>
      <c r="E1703" s="3" t="s">
        <v>2925</v>
      </c>
      <c r="F1703" s="3" t="s">
        <v>2996</v>
      </c>
      <c r="G1703" s="3" t="s">
        <v>3230</v>
      </c>
      <c r="H1703" s="3" t="s">
        <v>3231</v>
      </c>
      <c r="I1703" s="3" t="s">
        <v>3510</v>
      </c>
      <c r="J1703" s="4">
        <v>5.1713100000000001</v>
      </c>
      <c r="K1703" s="4">
        <v>-23.562951000000002</v>
      </c>
      <c r="L1703" s="4">
        <v>-20.721699000000001</v>
      </c>
      <c r="M1703" s="4">
        <v>-0.25812299999999999</v>
      </c>
      <c r="N1703" s="4">
        <v>8.4304410000000001</v>
      </c>
      <c r="O1703" s="4">
        <v>18.359418999999999</v>
      </c>
      <c r="P1703" s="4">
        <v>1.2082250000000001</v>
      </c>
      <c r="Q1703" s="4">
        <v>7.4074520000000001</v>
      </c>
      <c r="R1703" s="4">
        <v>77.805415999999994</v>
      </c>
      <c r="S1703" s="3" t="s">
        <v>5241</v>
      </c>
      <c r="T1703" s="4">
        <v>65.69</v>
      </c>
      <c r="U1703" s="4">
        <v>4817.3417941300004</v>
      </c>
      <c r="V1703" s="10">
        <v>6155.2447940000002</v>
      </c>
      <c r="W1703" s="4">
        <v>1.5223017202009399</v>
      </c>
      <c r="X1703" s="4">
        <v>89.7</v>
      </c>
      <c r="Y1703" s="4">
        <v>58.05</v>
      </c>
      <c r="Z1703" s="4">
        <v>8.4304410000000001</v>
      </c>
      <c r="AA1703" s="10">
        <v>7.5922886664</v>
      </c>
      <c r="AB1703" s="10">
        <v>7.8275251484000004</v>
      </c>
      <c r="AC1703" s="4">
        <v>0.93202300000000005</v>
      </c>
      <c r="AD1703" s="4">
        <v>0.84966204176259996</v>
      </c>
      <c r="AE1703" s="4">
        <v>0.89009813163600005</v>
      </c>
      <c r="AF1703" s="4">
        <v>7.4074520000000001</v>
      </c>
      <c r="AG1703" s="4">
        <v>6.1402160013152001</v>
      </c>
      <c r="AH1703" s="4">
        <v>6.2697952702444004</v>
      </c>
      <c r="AI1703" s="4">
        <v>1.2082250000000001</v>
      </c>
      <c r="AJ1703" s="4">
        <v>1.2082250000000001</v>
      </c>
    </row>
    <row r="1704" spans="1:36" x14ac:dyDescent="0.3">
      <c r="A1704" s="1" t="s">
        <v>1063</v>
      </c>
      <c r="B1704" s="2">
        <v>5230232</v>
      </c>
      <c r="C1704" s="3" t="s">
        <v>2919</v>
      </c>
      <c r="D1704" s="4">
        <v>4827.5006662400001</v>
      </c>
      <c r="E1704" s="3" t="s">
        <v>2945</v>
      </c>
      <c r="F1704" s="3" t="s">
        <v>2946</v>
      </c>
      <c r="G1704" s="3" t="s">
        <v>2947</v>
      </c>
      <c r="H1704" s="3" t="s">
        <v>2989</v>
      </c>
      <c r="I1704" s="3" t="s">
        <v>2949</v>
      </c>
      <c r="J1704" s="4">
        <v>-32.141337</v>
      </c>
      <c r="K1704" s="4">
        <v>39.335664000000001</v>
      </c>
      <c r="L1704" s="4">
        <v>0.69488300000000003</v>
      </c>
      <c r="M1704" s="4">
        <v>3.9791259999999999</v>
      </c>
      <c r="N1704" s="4" t="s">
        <v>2924</v>
      </c>
      <c r="O1704" s="4">
        <v>33.987206999999998</v>
      </c>
      <c r="P1704" s="4">
        <v>4.2495329999999996</v>
      </c>
      <c r="Q1704" s="4" t="s">
        <v>2924</v>
      </c>
      <c r="R1704" s="4">
        <v>18.948442</v>
      </c>
      <c r="S1704" s="3" t="s">
        <v>4805</v>
      </c>
      <c r="T1704" s="4">
        <v>15.94</v>
      </c>
      <c r="U1704" s="4">
        <v>4827.5006662400001</v>
      </c>
      <c r="V1704" s="10">
        <v>3803.6746659999999</v>
      </c>
      <c r="W1704" s="4">
        <v>0</v>
      </c>
      <c r="X1704" s="4">
        <v>24.09</v>
      </c>
      <c r="Y1704" s="4">
        <v>10.81</v>
      </c>
      <c r="Z1704" s="4" t="s">
        <v>2924</v>
      </c>
      <c r="AA1704" s="10">
        <v>33.3612390121</v>
      </c>
      <c r="AB1704" s="10">
        <v>40.893814618100002</v>
      </c>
      <c r="AC1704" s="4">
        <v>5.5450390000000001</v>
      </c>
      <c r="AD1704" s="4">
        <v>4.8079380056651004</v>
      </c>
      <c r="AE1704" s="4">
        <v>5.3171500696587</v>
      </c>
      <c r="AF1704" s="4" t="s">
        <v>2924</v>
      </c>
      <c r="AG1704" s="4">
        <v>28.487421218503101</v>
      </c>
      <c r="AH1704" s="4">
        <v>38.673203166471602</v>
      </c>
      <c r="AI1704" s="4">
        <v>4.2495329999999996</v>
      </c>
      <c r="AJ1704" s="4">
        <v>5.4870910000000004</v>
      </c>
    </row>
    <row r="1705" spans="1:36" x14ac:dyDescent="0.3">
      <c r="A1705" s="1" t="s">
        <v>1318</v>
      </c>
      <c r="B1705" s="2">
        <v>4150271</v>
      </c>
      <c r="C1705" s="3" t="s">
        <v>2919</v>
      </c>
      <c r="D1705" s="4">
        <v>4830.66493756</v>
      </c>
      <c r="E1705" s="3" t="s">
        <v>2945</v>
      </c>
      <c r="F1705" s="3" t="s">
        <v>3021</v>
      </c>
      <c r="G1705" s="3" t="s">
        <v>3027</v>
      </c>
      <c r="H1705" s="3" t="s">
        <v>3184</v>
      </c>
      <c r="I1705" s="3" t="s">
        <v>3319</v>
      </c>
      <c r="J1705" s="4">
        <v>-14.165585</v>
      </c>
      <c r="K1705" s="4">
        <v>-28.616351999999999</v>
      </c>
      <c r="L1705" s="4">
        <v>-2.6810849999999999</v>
      </c>
      <c r="M1705" s="4">
        <v>-1.6744250000000001</v>
      </c>
      <c r="N1705" s="4">
        <v>19.169398000000001</v>
      </c>
      <c r="O1705" s="4">
        <v>8.5056759999999993</v>
      </c>
      <c r="P1705" s="4">
        <v>2.7348409999999999</v>
      </c>
      <c r="Q1705" s="4">
        <v>10.379286</v>
      </c>
      <c r="R1705" s="4">
        <v>10.828967</v>
      </c>
      <c r="S1705" s="3" t="s">
        <v>5060</v>
      </c>
      <c r="T1705" s="5">
        <v>152.09</v>
      </c>
      <c r="U1705" s="4">
        <v>4830.66493756</v>
      </c>
      <c r="V1705" s="10">
        <v>5835.2239369999998</v>
      </c>
      <c r="W1705" s="4">
        <v>0</v>
      </c>
      <c r="X1705" s="5">
        <v>228.07</v>
      </c>
      <c r="Y1705" s="4">
        <v>146.56</v>
      </c>
      <c r="Z1705" s="4">
        <v>19.169398000000001</v>
      </c>
      <c r="AA1705" s="10">
        <v>15.468405154399999</v>
      </c>
      <c r="AB1705" s="10">
        <v>15.956012643899999</v>
      </c>
      <c r="AC1705" s="4">
        <v>0.65822800000000004</v>
      </c>
      <c r="AD1705" s="4">
        <v>0.65782490768620006</v>
      </c>
      <c r="AE1705" s="4">
        <v>0.66392242318130001</v>
      </c>
      <c r="AF1705" s="4">
        <v>10.379286</v>
      </c>
      <c r="AG1705" s="4">
        <v>9.8486454404294008</v>
      </c>
      <c r="AH1705" s="4">
        <v>10.798524870777999</v>
      </c>
      <c r="AI1705" s="4">
        <v>2.7348409999999999</v>
      </c>
      <c r="AJ1705" s="4">
        <v>11.265091</v>
      </c>
    </row>
    <row r="1706" spans="1:36" x14ac:dyDescent="0.3">
      <c r="A1706" s="1" t="s">
        <v>523</v>
      </c>
      <c r="B1706" s="2">
        <v>5062978</v>
      </c>
      <c r="C1706" s="3" t="s">
        <v>2919</v>
      </c>
      <c r="D1706" s="4">
        <v>4843.7347055999999</v>
      </c>
      <c r="E1706" s="3" t="s">
        <v>2945</v>
      </c>
      <c r="F1706" s="3" t="s">
        <v>2946</v>
      </c>
      <c r="G1706" s="3" t="s">
        <v>2947</v>
      </c>
      <c r="H1706" s="3" t="s">
        <v>2989</v>
      </c>
      <c r="I1706" s="3" t="s">
        <v>2949</v>
      </c>
      <c r="J1706" s="4">
        <v>156.35103899999999</v>
      </c>
      <c r="K1706" s="4">
        <v>31.750741999999999</v>
      </c>
      <c r="L1706" s="4">
        <v>11.613875999999999</v>
      </c>
      <c r="M1706" s="4">
        <v>-1.4209590000000001</v>
      </c>
      <c r="N1706" s="4" t="s">
        <v>2924</v>
      </c>
      <c r="O1706" s="4">
        <v>44.848484999999997</v>
      </c>
      <c r="P1706" s="4">
        <v>15.535339</v>
      </c>
      <c r="Q1706" s="4">
        <v>61.204140000000002</v>
      </c>
      <c r="R1706" s="4">
        <v>50.822536999999997</v>
      </c>
      <c r="S1706" s="3" t="s">
        <v>4266</v>
      </c>
      <c r="T1706" s="4">
        <v>22.2</v>
      </c>
      <c r="U1706" s="4">
        <v>4843.7347055999999</v>
      </c>
      <c r="V1706" s="10">
        <v>4442.4107050000002</v>
      </c>
      <c r="W1706" s="4">
        <v>0</v>
      </c>
      <c r="X1706" s="4">
        <v>22.91</v>
      </c>
      <c r="Y1706" s="4">
        <v>7.91</v>
      </c>
      <c r="Z1706" s="4" t="s">
        <v>2924</v>
      </c>
      <c r="AA1706" s="10">
        <v>58.039215686200002</v>
      </c>
      <c r="AB1706" s="10">
        <v>51.883705711799998</v>
      </c>
      <c r="AC1706" s="4">
        <v>11.533726</v>
      </c>
      <c r="AD1706" s="4">
        <v>9.9657863359760999</v>
      </c>
      <c r="AE1706" s="4">
        <v>11.1230180067316</v>
      </c>
      <c r="AF1706" s="4">
        <v>61.204140000000002</v>
      </c>
      <c r="AG1706" s="4">
        <v>40.209470935005498</v>
      </c>
      <c r="AH1706" s="4">
        <v>45.234551899100197</v>
      </c>
      <c r="AI1706" s="4">
        <v>15.535339</v>
      </c>
      <c r="AJ1706" s="4">
        <v>17.932148999999999</v>
      </c>
    </row>
    <row r="1707" spans="1:36" x14ac:dyDescent="0.3">
      <c r="A1707" s="1" t="s">
        <v>1936</v>
      </c>
      <c r="B1707" s="2">
        <v>9269525</v>
      </c>
      <c r="C1707" s="3" t="s">
        <v>2919</v>
      </c>
      <c r="D1707" s="4">
        <v>4847.6322820799996</v>
      </c>
      <c r="E1707" s="3" t="s">
        <v>2945</v>
      </c>
      <c r="F1707" s="3" t="s">
        <v>2946</v>
      </c>
      <c r="G1707" s="3" t="s">
        <v>2947</v>
      </c>
      <c r="H1707" s="3" t="s">
        <v>2948</v>
      </c>
      <c r="I1707" s="3" t="s">
        <v>2949</v>
      </c>
      <c r="J1707" s="4">
        <v>7.9329609999999997</v>
      </c>
      <c r="K1707" s="4">
        <v>-14.513273999999999</v>
      </c>
      <c r="L1707" s="4">
        <v>-4.5454549999999996</v>
      </c>
      <c r="M1707" s="4">
        <v>-2.2926500000000001</v>
      </c>
      <c r="N1707" s="4" t="s">
        <v>2924</v>
      </c>
      <c r="O1707" s="4">
        <v>76.870026999999993</v>
      </c>
      <c r="P1707" s="4">
        <v>14.081633</v>
      </c>
      <c r="Q1707" s="4" t="s">
        <v>2924</v>
      </c>
      <c r="R1707" s="4" t="s">
        <v>2934</v>
      </c>
      <c r="S1707" s="3" t="s">
        <v>5676</v>
      </c>
      <c r="T1707" s="4">
        <v>28.98</v>
      </c>
      <c r="U1707" s="4">
        <v>4847.6322820799996</v>
      </c>
      <c r="V1707" s="10">
        <v>4500.1962819999999</v>
      </c>
      <c r="W1707" s="4">
        <v>0</v>
      </c>
      <c r="X1707" s="4">
        <v>35.39</v>
      </c>
      <c r="Y1707" s="4">
        <v>24.5</v>
      </c>
      <c r="Z1707" s="4" t="s">
        <v>2924</v>
      </c>
      <c r="AA1707" s="10" t="s">
        <v>2924</v>
      </c>
      <c r="AB1707" s="10" t="s">
        <v>2934</v>
      </c>
      <c r="AC1707" s="4">
        <v>9.7931270000000001</v>
      </c>
      <c r="AD1707" s="4">
        <v>8.0975672586090006</v>
      </c>
      <c r="AE1707" s="4">
        <v>9.2776063277607008</v>
      </c>
      <c r="AF1707" s="4" t="s">
        <v>2924</v>
      </c>
      <c r="AG1707" s="4" t="s">
        <v>2924</v>
      </c>
      <c r="AH1707" s="4" t="s">
        <v>2924</v>
      </c>
      <c r="AI1707" s="4">
        <v>14.081633</v>
      </c>
      <c r="AJ1707" s="4">
        <v>14.614221000000001</v>
      </c>
    </row>
    <row r="1708" spans="1:36" x14ac:dyDescent="0.3">
      <c r="A1708" s="1" t="s">
        <v>1556</v>
      </c>
      <c r="B1708" s="2">
        <v>4912964</v>
      </c>
      <c r="C1708" s="3" t="s">
        <v>2919</v>
      </c>
      <c r="D1708" s="4">
        <v>4847.8565500000004</v>
      </c>
      <c r="E1708" s="3" t="s">
        <v>3006</v>
      </c>
      <c r="F1708" s="3" t="s">
        <v>3007</v>
      </c>
      <c r="G1708" s="3" t="s">
        <v>3008</v>
      </c>
      <c r="H1708" s="3" t="s">
        <v>3009</v>
      </c>
      <c r="I1708" s="3" t="s">
        <v>3356</v>
      </c>
      <c r="J1708" s="4">
        <v>5.6974580000000001</v>
      </c>
      <c r="K1708" s="4">
        <v>-1.594673</v>
      </c>
      <c r="L1708" s="4">
        <v>-5.4716469999999999</v>
      </c>
      <c r="M1708" s="4">
        <v>-2.6675520000000001</v>
      </c>
      <c r="N1708" s="4">
        <v>30.374783999999998</v>
      </c>
      <c r="O1708" s="4">
        <v>28.564236000000001</v>
      </c>
      <c r="P1708" s="4">
        <v>5.1297980000000001</v>
      </c>
      <c r="Q1708" s="4">
        <v>16.473876000000001</v>
      </c>
      <c r="R1708" s="4">
        <v>34.747565000000002</v>
      </c>
      <c r="S1708" s="3" t="s">
        <v>5297</v>
      </c>
      <c r="T1708" s="4">
        <v>175.87</v>
      </c>
      <c r="U1708" s="4">
        <v>4847.8565500000004</v>
      </c>
      <c r="V1708" s="10">
        <v>4755.0565500000002</v>
      </c>
      <c r="W1708" s="4">
        <v>2.1606868709842502</v>
      </c>
      <c r="X1708" s="4">
        <v>215.31</v>
      </c>
      <c r="Y1708" s="4">
        <v>162.20500000000001</v>
      </c>
      <c r="Z1708" s="4">
        <v>30.374783999999998</v>
      </c>
      <c r="AA1708" s="10">
        <v>26.043625701500002</v>
      </c>
      <c r="AB1708" s="10">
        <v>26.480742851999999</v>
      </c>
      <c r="AC1708" s="4">
        <v>2.5336720000000001</v>
      </c>
      <c r="AD1708" s="4">
        <v>2.4692186347923002</v>
      </c>
      <c r="AE1708" s="4">
        <v>2.4893535984164998</v>
      </c>
      <c r="AF1708" s="4">
        <v>16.473876000000001</v>
      </c>
      <c r="AG1708" s="4">
        <v>16.2940045972191</v>
      </c>
      <c r="AH1708" s="4">
        <v>16.516347863841599</v>
      </c>
      <c r="AI1708" s="4">
        <v>5.1297980000000001</v>
      </c>
      <c r="AJ1708" s="4">
        <v>6.58073</v>
      </c>
    </row>
    <row r="1709" spans="1:36" x14ac:dyDescent="0.3">
      <c r="A1709" s="1" t="s">
        <v>1515</v>
      </c>
      <c r="B1709" s="2">
        <v>108109</v>
      </c>
      <c r="C1709" s="3" t="s">
        <v>2935</v>
      </c>
      <c r="D1709" s="4">
        <v>4849.3573679199999</v>
      </c>
      <c r="E1709" s="3" t="s">
        <v>2976</v>
      </c>
      <c r="F1709" s="3" t="s">
        <v>2977</v>
      </c>
      <c r="G1709" s="3" t="s">
        <v>3269</v>
      </c>
      <c r="H1709" s="3" t="s">
        <v>3269</v>
      </c>
      <c r="I1709" s="3" t="s">
        <v>2979</v>
      </c>
      <c r="J1709" s="4">
        <v>3.1124499999999999</v>
      </c>
      <c r="K1709" s="4">
        <v>5.0908160000000002</v>
      </c>
      <c r="L1709" s="4">
        <v>-2.306778</v>
      </c>
      <c r="M1709" s="4">
        <v>1.432099</v>
      </c>
      <c r="N1709" s="4">
        <v>24.598802395209599</v>
      </c>
      <c r="O1709" s="4">
        <v>8.8821619999999992</v>
      </c>
      <c r="P1709" s="4">
        <v>0.901312</v>
      </c>
      <c r="Q1709" s="4">
        <v>14.727423</v>
      </c>
      <c r="R1709" s="4">
        <v>12.719497</v>
      </c>
      <c r="S1709" s="3" t="s">
        <v>5256</v>
      </c>
      <c r="T1709" s="4">
        <v>41.08</v>
      </c>
      <c r="U1709" s="4">
        <v>4849.3573679199999</v>
      </c>
      <c r="V1709" s="10">
        <v>9581.926367</v>
      </c>
      <c r="W1709" s="4">
        <v>5.2580331061343699</v>
      </c>
      <c r="X1709" s="4">
        <v>43.78</v>
      </c>
      <c r="Y1709" s="4">
        <v>30.71</v>
      </c>
      <c r="Z1709" s="4">
        <v>24.598801999999999</v>
      </c>
      <c r="AA1709" s="10">
        <v>32.415371261700002</v>
      </c>
      <c r="AB1709" s="10">
        <v>25.635425312100001</v>
      </c>
      <c r="AC1709" s="4">
        <v>8.5685570000000002</v>
      </c>
      <c r="AD1709" s="4">
        <v>8.5266942369978</v>
      </c>
      <c r="AE1709" s="4">
        <v>8.5406890322903006</v>
      </c>
      <c r="AF1709" s="4">
        <v>14.727423</v>
      </c>
      <c r="AG1709" s="4">
        <v>14.062591439100499</v>
      </c>
      <c r="AH1709" s="4">
        <v>13.904522858829599</v>
      </c>
      <c r="AI1709" s="4">
        <v>0.901312</v>
      </c>
      <c r="AJ1709" s="4">
        <v>0.901312</v>
      </c>
    </row>
    <row r="1710" spans="1:36" x14ac:dyDescent="0.3">
      <c r="A1710" s="1" t="s">
        <v>1437</v>
      </c>
      <c r="B1710" s="2">
        <v>5728327</v>
      </c>
      <c r="C1710" s="3" t="s">
        <v>2940</v>
      </c>
      <c r="D1710" s="5">
        <v>4859.3159999999998</v>
      </c>
      <c r="E1710" s="3" t="s">
        <v>2930</v>
      </c>
      <c r="F1710" s="3" t="s">
        <v>2953</v>
      </c>
      <c r="G1710" s="3" t="s">
        <v>2954</v>
      </c>
      <c r="H1710" s="3" t="s">
        <v>2955</v>
      </c>
      <c r="I1710" s="3"/>
      <c r="J1710" s="4">
        <v>3.0368339999999998</v>
      </c>
      <c r="K1710" s="4">
        <v>-8.634468</v>
      </c>
      <c r="L1710" s="4">
        <v>-2.484702</v>
      </c>
      <c r="M1710" s="4">
        <v>0.94049899999999997</v>
      </c>
      <c r="N1710" s="4" t="s">
        <v>2934</v>
      </c>
      <c r="O1710" s="4" t="s">
        <v>2934</v>
      </c>
      <c r="P1710" s="4" t="s">
        <v>2934</v>
      </c>
      <c r="Q1710" s="4" t="s">
        <v>2934</v>
      </c>
      <c r="R1710" s="4" t="s">
        <v>2934</v>
      </c>
      <c r="S1710" s="3" t="s">
        <v>5179</v>
      </c>
      <c r="T1710" s="4">
        <v>52.59</v>
      </c>
      <c r="U1710" s="5">
        <v>4859.3159999999998</v>
      </c>
      <c r="V1710" s="10" t="s">
        <v>2934</v>
      </c>
      <c r="W1710" s="4">
        <v>2.9181707548963698</v>
      </c>
      <c r="X1710" s="4">
        <v>57.954999999999998</v>
      </c>
      <c r="Y1710" s="4">
        <v>48.68</v>
      </c>
      <c r="Z1710" s="4" t="s">
        <v>2934</v>
      </c>
      <c r="AA1710" s="10" t="s">
        <v>2934</v>
      </c>
      <c r="AB1710" s="10" t="s">
        <v>2934</v>
      </c>
      <c r="AC1710" s="4" t="s">
        <v>2934</v>
      </c>
      <c r="AD1710" s="4" t="s">
        <v>2934</v>
      </c>
      <c r="AE1710" s="4" t="s">
        <v>2934</v>
      </c>
      <c r="AF1710" s="4" t="s">
        <v>2934</v>
      </c>
      <c r="AG1710" s="4" t="s">
        <v>2934</v>
      </c>
      <c r="AH1710" s="4" t="s">
        <v>2934</v>
      </c>
      <c r="AI1710" s="4" t="s">
        <v>2934</v>
      </c>
      <c r="AJ1710" s="4" t="s">
        <v>2934</v>
      </c>
    </row>
    <row r="1711" spans="1:36" x14ac:dyDescent="0.3">
      <c r="A1711" s="1" t="s">
        <v>2836</v>
      </c>
      <c r="B1711" s="2">
        <v>4050763</v>
      </c>
      <c r="C1711" s="3" t="s">
        <v>2935</v>
      </c>
      <c r="D1711" s="4">
        <v>4859.6787573399997</v>
      </c>
      <c r="E1711" s="3" t="s">
        <v>2930</v>
      </c>
      <c r="F1711" s="3" t="s">
        <v>2957</v>
      </c>
      <c r="G1711" s="3" t="s">
        <v>2957</v>
      </c>
      <c r="H1711" s="3" t="s">
        <v>3113</v>
      </c>
      <c r="I1711" s="3" t="s">
        <v>3125</v>
      </c>
      <c r="J1711" s="4">
        <v>27.489518</v>
      </c>
      <c r="K1711" s="4">
        <v>12.800117999999999</v>
      </c>
      <c r="L1711" s="4">
        <v>-4.7072029999999998</v>
      </c>
      <c r="M1711" s="4">
        <v>-0.63027599999999995</v>
      </c>
      <c r="N1711" s="4">
        <v>7.59471975934136</v>
      </c>
      <c r="O1711" s="4">
        <v>8.870279</v>
      </c>
      <c r="P1711" s="4">
        <v>1.0540229999999999</v>
      </c>
      <c r="Q1711" s="4">
        <v>5.6055669999999997</v>
      </c>
      <c r="R1711" s="4">
        <v>8.4602570000000004</v>
      </c>
      <c r="S1711" s="3" t="s">
        <v>6574</v>
      </c>
      <c r="T1711" s="4">
        <v>1918.73</v>
      </c>
      <c r="U1711" s="4">
        <v>4859.6787573399997</v>
      </c>
      <c r="V1711" s="10">
        <v>5778.778757</v>
      </c>
      <c r="W1711" s="4">
        <v>5.2117807091148799E-2</v>
      </c>
      <c r="X1711" s="5">
        <v>2023</v>
      </c>
      <c r="Y1711" s="4">
        <v>1475</v>
      </c>
      <c r="Z1711" s="4">
        <v>7.6017000000000001</v>
      </c>
      <c r="AA1711" s="10">
        <v>117.24375000000001</v>
      </c>
      <c r="AB1711" s="10">
        <v>117.24375000000001</v>
      </c>
      <c r="AC1711" s="4">
        <v>2.1143679999999998</v>
      </c>
      <c r="AD1711" s="4" t="s">
        <v>2934</v>
      </c>
      <c r="AE1711" s="4" t="s">
        <v>2934</v>
      </c>
      <c r="AF1711" s="4">
        <v>5.6055669999999997</v>
      </c>
      <c r="AG1711" s="4" t="s">
        <v>2934</v>
      </c>
      <c r="AH1711" s="4" t="s">
        <v>2934</v>
      </c>
      <c r="AI1711" s="4">
        <v>1.0540229999999999</v>
      </c>
      <c r="AJ1711" s="4">
        <v>1.2509140000000001</v>
      </c>
    </row>
    <row r="1712" spans="1:36" x14ac:dyDescent="0.3">
      <c r="A1712" s="1" t="s">
        <v>1016</v>
      </c>
      <c r="B1712" s="2">
        <v>5738817</v>
      </c>
      <c r="C1712" s="3" t="s">
        <v>2940</v>
      </c>
      <c r="D1712" s="4">
        <v>4860.1980856800001</v>
      </c>
      <c r="E1712" s="3" t="s">
        <v>2930</v>
      </c>
      <c r="F1712" s="3" t="s">
        <v>2953</v>
      </c>
      <c r="G1712" s="3" t="s">
        <v>2954</v>
      </c>
      <c r="H1712" s="3" t="s">
        <v>2955</v>
      </c>
      <c r="I1712" s="3"/>
      <c r="J1712" s="4">
        <v>-3.9569559999999999</v>
      </c>
      <c r="K1712" s="4">
        <v>-5.6387669999999996</v>
      </c>
      <c r="L1712" s="4">
        <v>-2.3255810000000001</v>
      </c>
      <c r="M1712" s="4">
        <v>-0.39525700000000002</v>
      </c>
      <c r="N1712" s="4" t="s">
        <v>2934</v>
      </c>
      <c r="O1712" s="4" t="s">
        <v>2934</v>
      </c>
      <c r="P1712" s="4" t="s">
        <v>2934</v>
      </c>
      <c r="Q1712" s="4" t="s">
        <v>2934</v>
      </c>
      <c r="R1712" s="4" t="s">
        <v>2934</v>
      </c>
      <c r="S1712" s="3" t="s">
        <v>4758</v>
      </c>
      <c r="T1712" s="4">
        <v>42.84</v>
      </c>
      <c r="U1712" s="4">
        <v>4860.1980856800001</v>
      </c>
      <c r="V1712" s="10" t="s">
        <v>2934</v>
      </c>
      <c r="W1712" s="4">
        <v>4.0616246498599402</v>
      </c>
      <c r="X1712" s="4">
        <v>46.8</v>
      </c>
      <c r="Y1712" s="4">
        <v>41.900300000000001</v>
      </c>
      <c r="Z1712" s="4" t="s">
        <v>2934</v>
      </c>
      <c r="AA1712" s="10" t="s">
        <v>2934</v>
      </c>
      <c r="AB1712" s="10" t="s">
        <v>2934</v>
      </c>
      <c r="AC1712" s="4" t="s">
        <v>2934</v>
      </c>
      <c r="AD1712" s="4" t="s">
        <v>2934</v>
      </c>
      <c r="AE1712" s="4" t="s">
        <v>2934</v>
      </c>
      <c r="AF1712" s="4" t="s">
        <v>2934</v>
      </c>
      <c r="AG1712" s="4" t="s">
        <v>2934</v>
      </c>
      <c r="AH1712" s="4" t="s">
        <v>2934</v>
      </c>
      <c r="AI1712" s="4" t="s">
        <v>2934</v>
      </c>
      <c r="AJ1712" s="4" t="s">
        <v>2934</v>
      </c>
    </row>
    <row r="1713" spans="1:36" x14ac:dyDescent="0.3">
      <c r="A1713" s="1" t="s">
        <v>1640</v>
      </c>
      <c r="B1713" s="2">
        <v>4004104</v>
      </c>
      <c r="C1713" s="3" t="s">
        <v>2935</v>
      </c>
      <c r="D1713" s="4">
        <v>4869.7317566000002</v>
      </c>
      <c r="E1713" s="3" t="s">
        <v>2925</v>
      </c>
      <c r="F1713" s="3" t="s">
        <v>2926</v>
      </c>
      <c r="G1713" s="3" t="s">
        <v>3081</v>
      </c>
      <c r="H1713" s="3" t="s">
        <v>3081</v>
      </c>
      <c r="I1713" s="3" t="s">
        <v>3396</v>
      </c>
      <c r="J1713" s="4">
        <v>-12.823062</v>
      </c>
      <c r="K1713" s="4">
        <v>15.016393000000001</v>
      </c>
      <c r="L1713" s="4">
        <v>9.8997489999999999</v>
      </c>
      <c r="M1713" s="4">
        <v>8.0049259999999993</v>
      </c>
      <c r="N1713" s="4">
        <v>28.520325</v>
      </c>
      <c r="O1713" s="4">
        <v>21.681087999999999</v>
      </c>
      <c r="P1713" s="4">
        <v>1.1742649999999999</v>
      </c>
      <c r="Q1713" s="4">
        <v>4.7035489999999998</v>
      </c>
      <c r="R1713" s="4">
        <v>26.608732</v>
      </c>
      <c r="S1713" s="3" t="s">
        <v>5381</v>
      </c>
      <c r="T1713" s="4">
        <v>17.54</v>
      </c>
      <c r="U1713" s="4">
        <v>4869.7317566000002</v>
      </c>
      <c r="V1713" s="10">
        <v>10380.731755999999</v>
      </c>
      <c r="W1713" s="4">
        <v>3.9612314709235998</v>
      </c>
      <c r="X1713" s="4">
        <v>22.1</v>
      </c>
      <c r="Y1713" s="4">
        <v>14.0601</v>
      </c>
      <c r="Z1713" s="4">
        <v>28.520325</v>
      </c>
      <c r="AA1713" s="10">
        <v>7.8482258714000004</v>
      </c>
      <c r="AB1713" s="10">
        <v>7.2498811663999998</v>
      </c>
      <c r="AC1713" s="4">
        <v>0.44411400000000001</v>
      </c>
      <c r="AD1713" s="4">
        <v>0.48080332607600001</v>
      </c>
      <c r="AE1713" s="4">
        <v>0.46422889094749997</v>
      </c>
      <c r="AF1713" s="4">
        <v>4.7035489999999998</v>
      </c>
      <c r="AG1713" s="4">
        <v>5.5496081044655998</v>
      </c>
      <c r="AH1713" s="4">
        <v>5.4586091937300996</v>
      </c>
      <c r="AI1713" s="4">
        <v>1.1742649999999999</v>
      </c>
      <c r="AJ1713" s="4">
        <v>1.6833009999999999</v>
      </c>
    </row>
    <row r="1714" spans="1:36" x14ac:dyDescent="0.3">
      <c r="A1714" s="1" t="s">
        <v>433</v>
      </c>
      <c r="B1714" s="2">
        <v>4783350</v>
      </c>
      <c r="C1714" s="3" t="s">
        <v>2935</v>
      </c>
      <c r="D1714" s="4">
        <v>4870.3415691</v>
      </c>
      <c r="E1714" s="3" t="s">
        <v>2936</v>
      </c>
      <c r="F1714" s="3" t="s">
        <v>2937</v>
      </c>
      <c r="G1714" s="3" t="s">
        <v>2938</v>
      </c>
      <c r="H1714" s="3" t="s">
        <v>2938</v>
      </c>
      <c r="I1714" s="3" t="s">
        <v>3279</v>
      </c>
      <c r="J1714" s="4">
        <v>9.0864919999999998</v>
      </c>
      <c r="K1714" s="4">
        <v>-6.1847050000000001</v>
      </c>
      <c r="L1714" s="4">
        <v>-13.918711999999999</v>
      </c>
      <c r="M1714" s="4">
        <v>-0.88300199999999995</v>
      </c>
      <c r="N1714" s="5">
        <v>8.1046929999999993</v>
      </c>
      <c r="O1714" s="4">
        <v>22.338308000000001</v>
      </c>
      <c r="P1714" s="4">
        <v>2.4597349999999998</v>
      </c>
      <c r="Q1714" s="4">
        <v>8.1468070000000008</v>
      </c>
      <c r="R1714" s="4">
        <v>13.851913</v>
      </c>
      <c r="S1714" s="3" t="s">
        <v>4176</v>
      </c>
      <c r="T1714" s="4">
        <v>22.45</v>
      </c>
      <c r="U1714" s="4">
        <v>4870.3415691</v>
      </c>
      <c r="V1714" s="10">
        <v>58453.341568999997</v>
      </c>
      <c r="W1714" s="4">
        <v>1.1135857461024501</v>
      </c>
      <c r="X1714" s="4">
        <v>26.75</v>
      </c>
      <c r="Y1714" s="4">
        <v>16.850000000000001</v>
      </c>
      <c r="Z1714" s="5">
        <v>8.1046929999999993</v>
      </c>
      <c r="AA1714" s="10">
        <v>23.7566137566</v>
      </c>
      <c r="AB1714" s="10">
        <v>13.606060606</v>
      </c>
      <c r="AC1714" s="4">
        <v>1.2544169999999999</v>
      </c>
      <c r="AD1714" s="4" t="s">
        <v>2934</v>
      </c>
      <c r="AE1714" s="4" t="s">
        <v>2934</v>
      </c>
      <c r="AF1714" s="4">
        <v>8.1468070000000008</v>
      </c>
      <c r="AG1714" s="4">
        <v>24.684062721806001</v>
      </c>
      <c r="AH1714" s="4">
        <v>23.5662848309533</v>
      </c>
      <c r="AI1714" s="4">
        <v>2.4597349999999998</v>
      </c>
      <c r="AJ1714" s="4" t="s">
        <v>2924</v>
      </c>
    </row>
    <row r="1715" spans="1:36" x14ac:dyDescent="0.3">
      <c r="A1715" s="1" t="s">
        <v>1322</v>
      </c>
      <c r="B1715" s="2">
        <v>4985176</v>
      </c>
      <c r="C1715" s="3" t="s">
        <v>2935</v>
      </c>
      <c r="D1715" s="4">
        <v>4877.1061334400001</v>
      </c>
      <c r="E1715" s="3" t="s">
        <v>2925</v>
      </c>
      <c r="F1715" s="3" t="s">
        <v>2996</v>
      </c>
      <c r="G1715" s="3" t="s">
        <v>3230</v>
      </c>
      <c r="H1715" s="3" t="s">
        <v>3231</v>
      </c>
      <c r="I1715" s="3" t="s">
        <v>3353</v>
      </c>
      <c r="J1715" s="4">
        <v>-4.6493820000000001</v>
      </c>
      <c r="K1715" s="4">
        <v>-30.383386999999999</v>
      </c>
      <c r="L1715" s="4">
        <v>-22.706513999999999</v>
      </c>
      <c r="M1715" s="4">
        <v>-2.0839180000000002</v>
      </c>
      <c r="N1715" s="4">
        <v>19.368888999999999</v>
      </c>
      <c r="O1715" s="4">
        <v>17.928623000000002</v>
      </c>
      <c r="P1715" s="4">
        <v>6.807779</v>
      </c>
      <c r="Q1715" s="4">
        <v>10.267761</v>
      </c>
      <c r="R1715" s="4">
        <v>18.075559999999999</v>
      </c>
      <c r="S1715" s="3" t="s">
        <v>5064</v>
      </c>
      <c r="T1715" s="5">
        <v>174.32</v>
      </c>
      <c r="U1715" s="4">
        <v>4877.1061334400001</v>
      </c>
      <c r="V1715" s="10">
        <v>5437.806133</v>
      </c>
      <c r="W1715" s="4">
        <v>0.803120697567692</v>
      </c>
      <c r="X1715" s="5">
        <v>281.04000000000002</v>
      </c>
      <c r="Y1715" s="4">
        <v>168.08</v>
      </c>
      <c r="Z1715" s="4">
        <v>19.368888999999999</v>
      </c>
      <c r="AA1715" s="10">
        <v>15.4477380477</v>
      </c>
      <c r="AB1715" s="10">
        <v>15.7473628677</v>
      </c>
      <c r="AC1715" s="4">
        <v>1.867507</v>
      </c>
      <c r="AD1715" s="4">
        <v>1.7934629845297001</v>
      </c>
      <c r="AE1715" s="4">
        <v>1.8404720363083</v>
      </c>
      <c r="AF1715" s="4">
        <v>10.267761</v>
      </c>
      <c r="AG1715" s="4">
        <v>10.4533572620839</v>
      </c>
      <c r="AH1715" s="4">
        <v>10.5657792423417</v>
      </c>
      <c r="AI1715" s="4">
        <v>6.807779</v>
      </c>
      <c r="AJ1715" s="4">
        <v>107.20787199999999</v>
      </c>
    </row>
    <row r="1716" spans="1:36" x14ac:dyDescent="0.3">
      <c r="A1716" s="1" t="s">
        <v>618</v>
      </c>
      <c r="B1716" s="2">
        <v>4419132</v>
      </c>
      <c r="C1716" s="3" t="s">
        <v>2919</v>
      </c>
      <c r="D1716" s="4">
        <v>4904.9986048000001</v>
      </c>
      <c r="E1716" s="3" t="s">
        <v>2925</v>
      </c>
      <c r="F1716" s="3" t="s">
        <v>2996</v>
      </c>
      <c r="G1716" s="3" t="s">
        <v>3120</v>
      </c>
      <c r="H1716" s="3" t="s">
        <v>3121</v>
      </c>
      <c r="I1716" s="3" t="s">
        <v>3305</v>
      </c>
      <c r="J1716" s="4">
        <v>7.8199649999999998</v>
      </c>
      <c r="K1716" s="4">
        <v>3.6249400000000001</v>
      </c>
      <c r="L1716" s="4">
        <v>-1.606241</v>
      </c>
      <c r="M1716" s="4">
        <v>-2.8875549999999999</v>
      </c>
      <c r="N1716" s="4">
        <v>23.848721000000001</v>
      </c>
      <c r="O1716" s="4">
        <v>10.525282000000001</v>
      </c>
      <c r="P1716" s="4">
        <v>2.747309</v>
      </c>
      <c r="Q1716" s="4">
        <v>8.7220759999999995</v>
      </c>
      <c r="R1716" s="4">
        <v>9.4789030000000007</v>
      </c>
      <c r="S1716" s="3" t="s">
        <v>4361</v>
      </c>
      <c r="T1716" s="4">
        <v>85.76</v>
      </c>
      <c r="U1716" s="4">
        <v>4904.9986048000001</v>
      </c>
      <c r="V1716" s="10">
        <v>4952.8286040000003</v>
      </c>
      <c r="W1716" s="4">
        <v>1.39925373134328</v>
      </c>
      <c r="X1716" s="4">
        <v>91.3</v>
      </c>
      <c r="Y1716" s="4">
        <v>73.040000000000006</v>
      </c>
      <c r="Z1716" s="4">
        <v>23.848721000000001</v>
      </c>
      <c r="AA1716" s="10">
        <v>20.815028761400001</v>
      </c>
      <c r="AB1716" s="10">
        <v>22.093640349699999</v>
      </c>
      <c r="AC1716" s="4">
        <v>1.4864489999999999</v>
      </c>
      <c r="AD1716" s="4">
        <v>1.4423497643031999</v>
      </c>
      <c r="AE1716" s="4">
        <v>1.4814683636887001</v>
      </c>
      <c r="AF1716" s="4">
        <v>8.7220759999999995</v>
      </c>
      <c r="AG1716" s="4">
        <v>11.7212841178559</v>
      </c>
      <c r="AH1716" s="4">
        <v>12.502586441224199</v>
      </c>
      <c r="AI1716" s="4">
        <v>2.747309</v>
      </c>
      <c r="AJ1716" s="4">
        <v>2.9202849999999998</v>
      </c>
    </row>
    <row r="1717" spans="1:36" x14ac:dyDescent="0.3">
      <c r="A1717" s="1" t="s">
        <v>2717</v>
      </c>
      <c r="B1717" s="2">
        <v>6119863</v>
      </c>
      <c r="C1717" s="3" t="s">
        <v>2940</v>
      </c>
      <c r="D1717" s="4">
        <v>4921.66048959</v>
      </c>
      <c r="E1717" s="3" t="s">
        <v>2930</v>
      </c>
      <c r="F1717" s="3" t="s">
        <v>2953</v>
      </c>
      <c r="G1717" s="3" t="s">
        <v>2954</v>
      </c>
      <c r="H1717" s="3" t="s">
        <v>2955</v>
      </c>
      <c r="I1717" s="3"/>
      <c r="J1717" s="4">
        <v>-0.75294099999999997</v>
      </c>
      <c r="K1717" s="4">
        <v>-4.5125260000000003</v>
      </c>
      <c r="L1717" s="4">
        <v>-2.7064430000000002</v>
      </c>
      <c r="M1717" s="4">
        <v>-0.67503899999999994</v>
      </c>
      <c r="N1717" s="4" t="s">
        <v>2934</v>
      </c>
      <c r="O1717" s="4" t="s">
        <v>2934</v>
      </c>
      <c r="P1717" s="4" t="s">
        <v>2934</v>
      </c>
      <c r="Q1717" s="4" t="s">
        <v>2934</v>
      </c>
      <c r="R1717" s="4" t="s">
        <v>2934</v>
      </c>
      <c r="S1717" s="3" t="s">
        <v>6455</v>
      </c>
      <c r="T1717" s="4">
        <v>63.27</v>
      </c>
      <c r="U1717" s="4">
        <v>4921.66048959</v>
      </c>
      <c r="V1717" s="10" t="s">
        <v>2934</v>
      </c>
      <c r="W1717" s="4">
        <v>6.1640587956377404</v>
      </c>
      <c r="X1717" s="4">
        <v>66.647599999999997</v>
      </c>
      <c r="Y1717" s="4">
        <v>61.48</v>
      </c>
      <c r="Z1717" s="4" t="s">
        <v>2934</v>
      </c>
      <c r="AA1717" s="10" t="s">
        <v>2934</v>
      </c>
      <c r="AB1717" s="10" t="s">
        <v>2934</v>
      </c>
      <c r="AC1717" s="4" t="s">
        <v>2934</v>
      </c>
      <c r="AD1717" s="4" t="s">
        <v>2934</v>
      </c>
      <c r="AE1717" s="4" t="s">
        <v>2934</v>
      </c>
      <c r="AF1717" s="4" t="s">
        <v>2934</v>
      </c>
      <c r="AG1717" s="4" t="s">
        <v>2934</v>
      </c>
      <c r="AH1717" s="4" t="s">
        <v>2934</v>
      </c>
      <c r="AI1717" s="4" t="s">
        <v>2934</v>
      </c>
      <c r="AJ1717" s="4" t="s">
        <v>2934</v>
      </c>
    </row>
    <row r="1718" spans="1:36" x14ac:dyDescent="0.3">
      <c r="A1718" s="1" t="s">
        <v>2316</v>
      </c>
      <c r="B1718" s="2">
        <v>4121677</v>
      </c>
      <c r="C1718" s="3" t="s">
        <v>2935</v>
      </c>
      <c r="D1718" s="4">
        <v>4921.6811972400001</v>
      </c>
      <c r="E1718" s="3" t="s">
        <v>2925</v>
      </c>
      <c r="F1718" s="3" t="s">
        <v>2980</v>
      </c>
      <c r="G1718" s="3" t="s">
        <v>2981</v>
      </c>
      <c r="H1718" s="3" t="s">
        <v>3264</v>
      </c>
      <c r="I1718" s="3" t="s">
        <v>3657</v>
      </c>
      <c r="J1718" s="4">
        <v>23.316583000000001</v>
      </c>
      <c r="K1718" s="4">
        <v>20.648968</v>
      </c>
      <c r="L1718" s="4">
        <v>5.7986639999999996</v>
      </c>
      <c r="M1718" s="4">
        <v>0.90460499999999999</v>
      </c>
      <c r="N1718" s="4">
        <v>134.09836100000001</v>
      </c>
      <c r="O1718" s="4">
        <v>25.079203</v>
      </c>
      <c r="P1718" s="4">
        <v>2.101747</v>
      </c>
      <c r="Q1718" s="4">
        <v>14.124819</v>
      </c>
      <c r="R1718" s="4">
        <v>17.353404999999999</v>
      </c>
      <c r="S1718" s="3" t="s">
        <v>6055</v>
      </c>
      <c r="T1718" s="4">
        <v>49.08</v>
      </c>
      <c r="U1718" s="4">
        <v>4921.6811972400001</v>
      </c>
      <c r="V1718" s="10">
        <v>10398.674197</v>
      </c>
      <c r="W1718" s="4">
        <v>0</v>
      </c>
      <c r="X1718" s="4">
        <v>58.7</v>
      </c>
      <c r="Y1718" s="4">
        <v>35.93</v>
      </c>
      <c r="Z1718" s="4">
        <v>134.09836100000001</v>
      </c>
      <c r="AA1718" s="10">
        <v>19.633570685599999</v>
      </c>
      <c r="AB1718" s="10">
        <v>44.436396559499997</v>
      </c>
      <c r="AC1718" s="4">
        <v>4.3459289999999999</v>
      </c>
      <c r="AD1718" s="4">
        <v>3.0694118806047999</v>
      </c>
      <c r="AE1718" s="4">
        <v>3.1564055564943998</v>
      </c>
      <c r="AF1718" s="4">
        <v>14.124819</v>
      </c>
      <c r="AG1718" s="4">
        <v>9.4028613453610994</v>
      </c>
      <c r="AH1718" s="4">
        <v>10.3473978737844</v>
      </c>
      <c r="AI1718" s="4">
        <v>2.101747</v>
      </c>
      <c r="AJ1718" s="4" t="s">
        <v>2924</v>
      </c>
    </row>
    <row r="1719" spans="1:36" x14ac:dyDescent="0.3">
      <c r="A1719" s="1" t="s">
        <v>1452</v>
      </c>
      <c r="B1719" s="2">
        <v>4092673</v>
      </c>
      <c r="C1719" s="3" t="s">
        <v>2919</v>
      </c>
      <c r="D1719" s="4">
        <v>4923.3301482999996</v>
      </c>
      <c r="E1719" s="3" t="s">
        <v>2945</v>
      </c>
      <c r="F1719" s="3" t="s">
        <v>3021</v>
      </c>
      <c r="G1719" s="3" t="s">
        <v>3027</v>
      </c>
      <c r="H1719" s="3" t="s">
        <v>3028</v>
      </c>
      <c r="I1719" s="3" t="s">
        <v>3526</v>
      </c>
      <c r="J1719" s="4">
        <v>44.603363999999999</v>
      </c>
      <c r="K1719" s="4">
        <v>1.7803880000000001</v>
      </c>
      <c r="L1719" s="4">
        <v>-8.4667619999999992</v>
      </c>
      <c r="M1719" s="4">
        <v>0.15593499999999999</v>
      </c>
      <c r="N1719" s="4">
        <v>22.425549</v>
      </c>
      <c r="O1719" s="4">
        <v>28.091073000000002</v>
      </c>
      <c r="P1719" s="4">
        <v>3.645499</v>
      </c>
      <c r="Q1719" s="4">
        <v>15.718729</v>
      </c>
      <c r="R1719" s="4">
        <v>29.079837999999999</v>
      </c>
      <c r="S1719" s="3" t="s">
        <v>5193</v>
      </c>
      <c r="T1719" s="4">
        <v>109.19</v>
      </c>
      <c r="U1719" s="4">
        <v>4923.3301482999996</v>
      </c>
      <c r="V1719" s="10">
        <v>5230.9611480000003</v>
      </c>
      <c r="W1719" s="4">
        <v>0</v>
      </c>
      <c r="X1719" s="4">
        <v>124.9012</v>
      </c>
      <c r="Y1719" s="4">
        <v>67.208399999999997</v>
      </c>
      <c r="Z1719" s="4">
        <v>22.425549</v>
      </c>
      <c r="AA1719" s="10">
        <v>23.6127330132</v>
      </c>
      <c r="AB1719" s="10">
        <v>20.580917555599999</v>
      </c>
      <c r="AC1719" s="4">
        <v>2.1749040000000002</v>
      </c>
      <c r="AD1719" s="4">
        <v>2.1791431200678999</v>
      </c>
      <c r="AE1719" s="4">
        <v>2.1504419622709001</v>
      </c>
      <c r="AF1719" s="4">
        <v>15.718729</v>
      </c>
      <c r="AG1719" s="4">
        <v>17.018002089283499</v>
      </c>
      <c r="AH1719" s="4">
        <v>16.678221247318898</v>
      </c>
      <c r="AI1719" s="4">
        <v>3.645499</v>
      </c>
      <c r="AJ1719" s="4">
        <v>21.690505000000002</v>
      </c>
    </row>
    <row r="1720" spans="1:36" x14ac:dyDescent="0.3">
      <c r="A1720" s="1" t="s">
        <v>1836</v>
      </c>
      <c r="B1720" s="2">
        <v>4121714</v>
      </c>
      <c r="C1720" s="3" t="s">
        <v>2919</v>
      </c>
      <c r="D1720" s="4">
        <v>4936.8312133199997</v>
      </c>
      <c r="E1720" s="3" t="s">
        <v>3102</v>
      </c>
      <c r="F1720" s="3" t="s">
        <v>3103</v>
      </c>
      <c r="G1720" s="3" t="s">
        <v>3292</v>
      </c>
      <c r="H1720" s="3" t="s">
        <v>3455</v>
      </c>
      <c r="I1720" s="3" t="s">
        <v>3456</v>
      </c>
      <c r="J1720" s="4">
        <v>1.524721</v>
      </c>
      <c r="K1720" s="4">
        <v>-4.3514850000000003</v>
      </c>
      <c r="L1720" s="4">
        <v>-7.0172359999999996</v>
      </c>
      <c r="M1720" s="4">
        <v>0.41012100000000001</v>
      </c>
      <c r="N1720" s="4">
        <v>9.2228340000000006</v>
      </c>
      <c r="O1720" s="4">
        <v>6.0075500000000002</v>
      </c>
      <c r="P1720" s="4">
        <v>2.2573690000000002</v>
      </c>
      <c r="Q1720" s="4">
        <v>6.5920620000000003</v>
      </c>
      <c r="R1720" s="4">
        <v>8.4026289999999992</v>
      </c>
      <c r="S1720" s="3" t="s">
        <v>5576</v>
      </c>
      <c r="T1720" s="4">
        <v>159.13999999999999</v>
      </c>
      <c r="U1720" s="4">
        <v>4936.8312133199997</v>
      </c>
      <c r="V1720" s="10">
        <v>11766.831212999999</v>
      </c>
      <c r="W1720" s="4">
        <v>4.2478320975241903</v>
      </c>
      <c r="X1720" s="4">
        <v>191.8553</v>
      </c>
      <c r="Y1720" s="4">
        <v>147.25</v>
      </c>
      <c r="Z1720" s="4">
        <v>9.2228340000000006</v>
      </c>
      <c r="AA1720" s="10">
        <v>8.8879704665000006</v>
      </c>
      <c r="AB1720" s="10">
        <v>7.1830286616999999</v>
      </c>
      <c r="AC1720" s="4">
        <v>2.252456</v>
      </c>
      <c r="AD1720" s="4">
        <v>2.2458357611083</v>
      </c>
      <c r="AE1720" s="4">
        <v>2.1681693555561998</v>
      </c>
      <c r="AF1720" s="4">
        <v>6.5920620000000003</v>
      </c>
      <c r="AG1720" s="4">
        <v>6.6865479086067996</v>
      </c>
      <c r="AH1720" s="4">
        <v>5.9335021374277002</v>
      </c>
      <c r="AI1720" s="4">
        <v>2.2573690000000002</v>
      </c>
      <c r="AJ1720" s="4" t="s">
        <v>2924</v>
      </c>
    </row>
    <row r="1721" spans="1:36" x14ac:dyDescent="0.3">
      <c r="A1721" s="1" t="s">
        <v>221</v>
      </c>
      <c r="B1721" s="2">
        <v>5185755</v>
      </c>
      <c r="C1721" s="3" t="s">
        <v>2935</v>
      </c>
      <c r="D1721" s="4">
        <v>4938.1339095900003</v>
      </c>
      <c r="E1721" s="3" t="s">
        <v>2945</v>
      </c>
      <c r="F1721" s="3" t="s">
        <v>2946</v>
      </c>
      <c r="G1721" s="3" t="s">
        <v>2947</v>
      </c>
      <c r="H1721" s="3" t="s">
        <v>2989</v>
      </c>
      <c r="I1721" s="3" t="s">
        <v>2949</v>
      </c>
      <c r="J1721" s="4">
        <v>13.571804</v>
      </c>
      <c r="K1721" s="4">
        <v>83.901193000000006</v>
      </c>
      <c r="L1721" s="4">
        <v>42.508251000000001</v>
      </c>
      <c r="M1721" s="4">
        <v>-0.41512900000000003</v>
      </c>
      <c r="N1721" s="4" t="s">
        <v>2924</v>
      </c>
      <c r="O1721" s="4" t="s">
        <v>2924</v>
      </c>
      <c r="P1721" s="4">
        <v>20.272300000000001</v>
      </c>
      <c r="Q1721" s="4" t="s">
        <v>2924</v>
      </c>
      <c r="R1721" s="4">
        <v>44.655071</v>
      </c>
      <c r="S1721" s="3" t="s">
        <v>3968</v>
      </c>
      <c r="T1721" s="4">
        <v>21.59</v>
      </c>
      <c r="U1721" s="4">
        <v>4938.1339095900003</v>
      </c>
      <c r="V1721" s="10">
        <v>4756.8479090000001</v>
      </c>
      <c r="W1721" s="4">
        <v>0</v>
      </c>
      <c r="X1721" s="4">
        <v>27.77</v>
      </c>
      <c r="Y1721" s="5">
        <v>11.045</v>
      </c>
      <c r="Z1721" s="4" t="s">
        <v>2924</v>
      </c>
      <c r="AA1721" s="10" t="s">
        <v>2924</v>
      </c>
      <c r="AB1721" s="10" t="s">
        <v>2924</v>
      </c>
      <c r="AC1721" s="4">
        <v>6.7312900000000004</v>
      </c>
      <c r="AD1721" s="4">
        <v>6.0889079500997996</v>
      </c>
      <c r="AE1721" s="4">
        <v>6.5724179737185997</v>
      </c>
      <c r="AF1721" s="4" t="s">
        <v>2924</v>
      </c>
      <c r="AG1721" s="4" t="s">
        <v>2924</v>
      </c>
      <c r="AH1721" s="4" t="s">
        <v>2924</v>
      </c>
      <c r="AI1721" s="4">
        <v>20.272300000000001</v>
      </c>
      <c r="AJ1721" s="4">
        <v>20.272300000000001</v>
      </c>
    </row>
    <row r="1722" spans="1:36" x14ac:dyDescent="0.3">
      <c r="A1722" s="1" t="s">
        <v>1334</v>
      </c>
      <c r="B1722" s="2">
        <v>4103938</v>
      </c>
      <c r="C1722" s="3" t="s">
        <v>2919</v>
      </c>
      <c r="D1722" s="4">
        <v>4940.25406862</v>
      </c>
      <c r="E1722" s="3" t="s">
        <v>2945</v>
      </c>
      <c r="F1722" s="3" t="s">
        <v>2946</v>
      </c>
      <c r="G1722" s="3" t="s">
        <v>2947</v>
      </c>
      <c r="H1722" s="3" t="s">
        <v>2989</v>
      </c>
      <c r="I1722" s="3" t="s">
        <v>2949</v>
      </c>
      <c r="J1722" s="4">
        <v>79.592776999999998</v>
      </c>
      <c r="K1722" s="4">
        <v>38.199219999999997</v>
      </c>
      <c r="L1722" s="4">
        <v>-0.76363099999999995</v>
      </c>
      <c r="M1722" s="4">
        <v>2.9034469999999999</v>
      </c>
      <c r="N1722" s="4">
        <v>20.971489999999999</v>
      </c>
      <c r="O1722" s="4" t="s">
        <v>2924</v>
      </c>
      <c r="P1722" s="4">
        <v>6.8100199999999997</v>
      </c>
      <c r="Q1722" s="4">
        <v>12.274240000000001</v>
      </c>
      <c r="R1722" s="4">
        <v>79.844561999999996</v>
      </c>
      <c r="S1722" s="3" t="s">
        <v>5076</v>
      </c>
      <c r="T1722" s="5">
        <v>194.93</v>
      </c>
      <c r="U1722" s="4">
        <v>4940.25406862</v>
      </c>
      <c r="V1722" s="10">
        <v>4575.7720680000002</v>
      </c>
      <c r="W1722" s="4">
        <v>0.92340840301646698</v>
      </c>
      <c r="X1722" s="4">
        <v>203.8964</v>
      </c>
      <c r="Y1722" s="4">
        <v>95.33</v>
      </c>
      <c r="Z1722" s="4">
        <v>20.971489999999999</v>
      </c>
      <c r="AA1722" s="10">
        <v>18.641636462699999</v>
      </c>
      <c r="AB1722" s="10">
        <v>12.869495407200001</v>
      </c>
      <c r="AC1722" s="4">
        <v>6.3443829999999997</v>
      </c>
      <c r="AD1722" s="4">
        <v>7.1557049619686</v>
      </c>
      <c r="AE1722" s="4">
        <v>5.3209312419109001</v>
      </c>
      <c r="AF1722" s="4">
        <v>12.274240000000001</v>
      </c>
      <c r="AG1722" s="4">
        <v>12.2696795056918</v>
      </c>
      <c r="AH1722" s="4">
        <v>8.5528449869159004</v>
      </c>
      <c r="AI1722" s="4">
        <v>6.8100199999999997</v>
      </c>
      <c r="AJ1722" s="4">
        <v>12.284471999999999</v>
      </c>
    </row>
    <row r="1723" spans="1:36" x14ac:dyDescent="0.3">
      <c r="A1723" s="1" t="s">
        <v>2530</v>
      </c>
      <c r="B1723" s="2">
        <v>103120</v>
      </c>
      <c r="C1723" s="3" t="s">
        <v>2935</v>
      </c>
      <c r="D1723" s="4">
        <v>4944.9235478999999</v>
      </c>
      <c r="E1723" s="3" t="s">
        <v>2976</v>
      </c>
      <c r="F1723" s="3" t="s">
        <v>2977</v>
      </c>
      <c r="G1723" s="3" t="s">
        <v>2978</v>
      </c>
      <c r="H1723" s="3" t="s">
        <v>2978</v>
      </c>
      <c r="I1723" s="3" t="s">
        <v>2979</v>
      </c>
      <c r="J1723" s="4">
        <v>30.524951000000001</v>
      </c>
      <c r="K1723" s="4">
        <v>12.200557</v>
      </c>
      <c r="L1723" s="4">
        <v>-4.7754139999999996</v>
      </c>
      <c r="M1723" s="4">
        <v>-0.59230000000000005</v>
      </c>
      <c r="N1723" s="4">
        <v>55.9444444444445</v>
      </c>
      <c r="O1723" s="4">
        <v>15.697584000000001</v>
      </c>
      <c r="P1723" s="4">
        <v>1.8118030000000001</v>
      </c>
      <c r="Q1723" s="4">
        <v>24.879926000000001</v>
      </c>
      <c r="R1723" s="4">
        <v>26.410851999999998</v>
      </c>
      <c r="S1723" s="3" t="s">
        <v>6268</v>
      </c>
      <c r="T1723" s="4">
        <v>20.14</v>
      </c>
      <c r="U1723" s="4">
        <v>4944.9235478999999</v>
      </c>
      <c r="V1723" s="10">
        <v>9321.6375470000003</v>
      </c>
      <c r="W1723" s="4">
        <v>3.3763654419066498</v>
      </c>
      <c r="X1723" s="4">
        <v>22.27</v>
      </c>
      <c r="Y1723" s="4">
        <v>12.99</v>
      </c>
      <c r="Z1723" s="4">
        <v>56.256982999999998</v>
      </c>
      <c r="AA1723" s="10" t="s">
        <v>2924</v>
      </c>
      <c r="AB1723" s="10">
        <v>192.32238349880001</v>
      </c>
      <c r="AC1723" s="4">
        <v>11.825167</v>
      </c>
      <c r="AD1723" s="4">
        <v>11.6123732605055</v>
      </c>
      <c r="AE1723" s="4">
        <v>11.5226279453901</v>
      </c>
      <c r="AF1723" s="4">
        <v>24.879926000000001</v>
      </c>
      <c r="AG1723" s="4">
        <v>15.186677867317799</v>
      </c>
      <c r="AH1723" s="4">
        <v>16.133250159577798</v>
      </c>
      <c r="AI1723" s="4">
        <v>1.8118030000000001</v>
      </c>
      <c r="AJ1723" s="4">
        <v>1.8861209999999999</v>
      </c>
    </row>
    <row r="1724" spans="1:36" x14ac:dyDescent="0.3">
      <c r="A1724" s="1" t="s">
        <v>2762</v>
      </c>
      <c r="B1724" s="2">
        <v>4897155</v>
      </c>
      <c r="C1724" s="3" t="s">
        <v>2919</v>
      </c>
      <c r="D1724" s="4">
        <v>4948.0516730999998</v>
      </c>
      <c r="E1724" s="3" t="s">
        <v>3093</v>
      </c>
      <c r="F1724" s="3" t="s">
        <v>3093</v>
      </c>
      <c r="G1724" s="3" t="s">
        <v>3094</v>
      </c>
      <c r="H1724" s="3" t="s">
        <v>3147</v>
      </c>
      <c r="I1724" s="3" t="s">
        <v>3148</v>
      </c>
      <c r="J1724" s="4">
        <v>53.123007999999999</v>
      </c>
      <c r="K1724" s="4">
        <v>7.1110119999999997</v>
      </c>
      <c r="L1724" s="4">
        <v>-10.91954</v>
      </c>
      <c r="M1724" s="4">
        <v>0.86062099999999997</v>
      </c>
      <c r="N1724" s="4">
        <v>20.675559</v>
      </c>
      <c r="O1724" s="4" t="s">
        <v>2924</v>
      </c>
      <c r="P1724" s="4">
        <v>3.5307520000000001</v>
      </c>
      <c r="Q1724" s="4">
        <v>9.7758730000000007</v>
      </c>
      <c r="R1724" s="4" t="s">
        <v>2924</v>
      </c>
      <c r="S1724" s="3" t="s">
        <v>6500</v>
      </c>
      <c r="T1724" s="4">
        <v>48.05</v>
      </c>
      <c r="U1724" s="4">
        <v>4948.0516730999998</v>
      </c>
      <c r="V1724" s="10">
        <v>7535.4576729999999</v>
      </c>
      <c r="W1724" s="4">
        <v>5.0780431402474902</v>
      </c>
      <c r="X1724" s="4">
        <v>56.759900000000002</v>
      </c>
      <c r="Y1724" s="4">
        <v>30.21</v>
      </c>
      <c r="Z1724" s="4">
        <v>20.675559</v>
      </c>
      <c r="AA1724" s="10">
        <v>25.2908047791</v>
      </c>
      <c r="AB1724" s="10">
        <v>24.3669907146</v>
      </c>
      <c r="AC1724" s="4">
        <v>9.4855789999999995</v>
      </c>
      <c r="AD1724" s="4">
        <v>8.2418249267084995</v>
      </c>
      <c r="AE1724" s="4">
        <v>8.8405874028753004</v>
      </c>
      <c r="AF1724" s="4">
        <v>9.7758730000000007</v>
      </c>
      <c r="AG1724" s="4">
        <v>8.4002312381334008</v>
      </c>
      <c r="AH1724" s="4">
        <v>9.6945487550415006</v>
      </c>
      <c r="AI1724" s="4">
        <v>3.5307520000000001</v>
      </c>
      <c r="AJ1724" s="4">
        <v>3.5307520000000001</v>
      </c>
    </row>
    <row r="1725" spans="1:36" x14ac:dyDescent="0.3">
      <c r="A1725" s="1" t="s">
        <v>472</v>
      </c>
      <c r="B1725" s="2">
        <v>4917416</v>
      </c>
      <c r="C1725" s="3" t="s">
        <v>2919</v>
      </c>
      <c r="D1725" s="4">
        <v>4959.5599034799998</v>
      </c>
      <c r="E1725" s="3" t="s">
        <v>3006</v>
      </c>
      <c r="F1725" s="3" t="s">
        <v>3007</v>
      </c>
      <c r="G1725" s="3" t="s">
        <v>3008</v>
      </c>
      <c r="H1725" s="3" t="s">
        <v>3009</v>
      </c>
      <c r="I1725" s="3" t="s">
        <v>3298</v>
      </c>
      <c r="J1725" s="4">
        <v>76.232793000000001</v>
      </c>
      <c r="K1725" s="4">
        <v>35.485599999999998</v>
      </c>
      <c r="L1725" s="4">
        <v>4.1070510000000002</v>
      </c>
      <c r="M1725" s="4">
        <v>-1.7008460000000001</v>
      </c>
      <c r="N1725" s="4">
        <v>11.585338</v>
      </c>
      <c r="O1725" s="4">
        <v>12.672597</v>
      </c>
      <c r="P1725" s="4">
        <v>2.6068349999999998</v>
      </c>
      <c r="Q1725" s="4">
        <v>7.1160690000000004</v>
      </c>
      <c r="R1725" s="4">
        <v>13.521725999999999</v>
      </c>
      <c r="S1725" s="3" t="s">
        <v>4215</v>
      </c>
      <c r="T1725" s="4">
        <v>101.14</v>
      </c>
      <c r="U1725" s="4">
        <v>4959.5599034799998</v>
      </c>
      <c r="V1725" s="10">
        <v>4202.4799030000004</v>
      </c>
      <c r="W1725" s="4">
        <v>4.0300573462527201</v>
      </c>
      <c r="X1725" s="4">
        <v>114.06</v>
      </c>
      <c r="Y1725" s="4">
        <v>53.02</v>
      </c>
      <c r="Z1725" s="4">
        <v>11.585338</v>
      </c>
      <c r="AA1725" s="10">
        <v>16.247389558199998</v>
      </c>
      <c r="AB1725" s="10">
        <v>11.801633605599999</v>
      </c>
      <c r="AC1725" s="4">
        <v>1.584066</v>
      </c>
      <c r="AD1725" s="4">
        <v>1.7973256619985001</v>
      </c>
      <c r="AE1725" s="4">
        <v>1.634449380637</v>
      </c>
      <c r="AF1725" s="4">
        <v>7.1160690000000004</v>
      </c>
      <c r="AG1725" s="4">
        <v>9.3222713021295007</v>
      </c>
      <c r="AH1725" s="4">
        <v>6.9313539551377001</v>
      </c>
      <c r="AI1725" s="4">
        <v>2.6068349999999998</v>
      </c>
      <c r="AJ1725" s="4">
        <v>2.6945519999999998</v>
      </c>
    </row>
    <row r="1726" spans="1:36" x14ac:dyDescent="0.3">
      <c r="A1726" s="1" t="s">
        <v>862</v>
      </c>
      <c r="B1726" s="2">
        <v>4405774</v>
      </c>
      <c r="C1726" s="3" t="s">
        <v>2919</v>
      </c>
      <c r="D1726" s="4">
        <v>4970.1485830399997</v>
      </c>
      <c r="E1726" s="3" t="s">
        <v>2930</v>
      </c>
      <c r="F1726" s="3" t="s">
        <v>2953</v>
      </c>
      <c r="G1726" s="3" t="s">
        <v>2953</v>
      </c>
      <c r="H1726" s="3" t="s">
        <v>3414</v>
      </c>
      <c r="I1726" s="3" t="s">
        <v>3125</v>
      </c>
      <c r="J1726" s="4">
        <v>12.011077</v>
      </c>
      <c r="K1726" s="4">
        <v>-10.632422</v>
      </c>
      <c r="L1726" s="4">
        <v>-8.2246170000000003</v>
      </c>
      <c r="M1726" s="4">
        <v>-1.1002449999999999</v>
      </c>
      <c r="N1726" s="4">
        <v>7.5255813953488397</v>
      </c>
      <c r="O1726" s="4">
        <v>7.1911110000000003</v>
      </c>
      <c r="P1726" s="4">
        <v>0.99239500000000003</v>
      </c>
      <c r="Q1726" s="4">
        <v>5.3567559999999999</v>
      </c>
      <c r="R1726" s="4">
        <v>8.5126100000000005</v>
      </c>
      <c r="S1726" s="3" t="s">
        <v>4605</v>
      </c>
      <c r="T1726" s="4">
        <v>32.36</v>
      </c>
      <c r="U1726" s="4">
        <v>4970.1485830399997</v>
      </c>
      <c r="V1726" s="10">
        <v>5039.491583</v>
      </c>
      <c r="W1726" s="4">
        <v>2.2867737948084099</v>
      </c>
      <c r="X1726" s="4">
        <v>37.42</v>
      </c>
      <c r="Y1726" s="4">
        <v>26.13</v>
      </c>
      <c r="Z1726" s="4">
        <v>7.5466420000000003</v>
      </c>
      <c r="AA1726" s="10">
        <v>7.4476409665999999</v>
      </c>
      <c r="AB1726" s="10">
        <v>7.1088850077999997</v>
      </c>
      <c r="AC1726" s="4">
        <v>4.2129589999999997</v>
      </c>
      <c r="AD1726" s="4">
        <v>4.0182766974247004</v>
      </c>
      <c r="AE1726" s="4">
        <v>4.1508003336261998</v>
      </c>
      <c r="AF1726" s="4">
        <v>5.3567559999999999</v>
      </c>
      <c r="AG1726" s="4" t="s">
        <v>2934</v>
      </c>
      <c r="AH1726" s="4" t="s">
        <v>2934</v>
      </c>
      <c r="AI1726" s="4">
        <v>0.99239500000000003</v>
      </c>
      <c r="AJ1726" s="4">
        <v>0.99239500000000003</v>
      </c>
    </row>
    <row r="1727" spans="1:36" x14ac:dyDescent="0.3">
      <c r="A1727" s="1" t="s">
        <v>2808</v>
      </c>
      <c r="B1727" s="2">
        <v>4091447</v>
      </c>
      <c r="C1727" s="3" t="s">
        <v>2919</v>
      </c>
      <c r="D1727" s="4">
        <v>4982.4738856800004</v>
      </c>
      <c r="E1727" s="3" t="s">
        <v>3093</v>
      </c>
      <c r="F1727" s="3" t="s">
        <v>3093</v>
      </c>
      <c r="G1727" s="3" t="s">
        <v>3172</v>
      </c>
      <c r="H1727" s="3" t="s">
        <v>3173</v>
      </c>
      <c r="I1727" s="3" t="s">
        <v>3502</v>
      </c>
      <c r="J1727" s="4">
        <v>-29.898803999999998</v>
      </c>
      <c r="K1727" s="4">
        <v>-19.47869</v>
      </c>
      <c r="L1727" s="4">
        <v>-16.913011999999998</v>
      </c>
      <c r="M1727" s="4">
        <v>2.2056629999999999</v>
      </c>
      <c r="N1727" s="4">
        <v>9.6050419999999992</v>
      </c>
      <c r="O1727" s="4">
        <v>7.6677099999999996</v>
      </c>
      <c r="P1727" s="4">
        <v>3.7068270000000001</v>
      </c>
      <c r="Q1727" s="4">
        <v>3.6878359999999999</v>
      </c>
      <c r="R1727" s="4">
        <v>9.4610020000000006</v>
      </c>
      <c r="S1727" s="3" t="s">
        <v>6546</v>
      </c>
      <c r="T1727" s="4">
        <v>68.58</v>
      </c>
      <c r="U1727" s="4">
        <v>4982.4738856800004</v>
      </c>
      <c r="V1727" s="10">
        <v>5889.4738850000003</v>
      </c>
      <c r="W1727" s="4">
        <v>1.4594279042615299</v>
      </c>
      <c r="X1727" s="4">
        <v>135</v>
      </c>
      <c r="Y1727" s="4">
        <v>66.23</v>
      </c>
      <c r="Z1727" s="4">
        <v>9.6050419999999992</v>
      </c>
      <c r="AA1727" s="10">
        <v>10.1921619332</v>
      </c>
      <c r="AB1727" s="10">
        <v>9.8723561072999999</v>
      </c>
      <c r="AC1727" s="4">
        <v>1.064235</v>
      </c>
      <c r="AD1727" s="4">
        <v>1.0573299772824001</v>
      </c>
      <c r="AE1727" s="4">
        <v>1.0565963021958</v>
      </c>
      <c r="AF1727" s="4">
        <v>3.6878359999999999</v>
      </c>
      <c r="AG1727" s="4">
        <v>4.3788189909615998</v>
      </c>
      <c r="AH1727" s="4">
        <v>4.2658405733251001</v>
      </c>
      <c r="AI1727" s="4">
        <v>3.7068270000000001</v>
      </c>
      <c r="AJ1727" s="4">
        <v>5.0411640000000002</v>
      </c>
    </row>
    <row r="1728" spans="1:36" x14ac:dyDescent="0.3">
      <c r="A1728" s="1" t="s">
        <v>116</v>
      </c>
      <c r="B1728" s="2">
        <v>6924454</v>
      </c>
      <c r="C1728" s="3" t="s">
        <v>2935</v>
      </c>
      <c r="D1728" s="4">
        <v>4982.8285030400002</v>
      </c>
      <c r="E1728" s="3" t="s">
        <v>2936</v>
      </c>
      <c r="F1728" s="3" t="s">
        <v>2966</v>
      </c>
      <c r="G1728" s="3" t="s">
        <v>3082</v>
      </c>
      <c r="H1728" s="3" t="s">
        <v>3118</v>
      </c>
      <c r="I1728" s="3" t="s">
        <v>3119</v>
      </c>
      <c r="J1728" s="10">
        <v>-30.599796999999999</v>
      </c>
      <c r="K1728" s="10">
        <v>-20.218153999999998</v>
      </c>
      <c r="L1728" s="10">
        <v>-14.309623</v>
      </c>
      <c r="M1728" s="10">
        <v>6.8335939999999997</v>
      </c>
      <c r="N1728" s="4" t="s">
        <v>2934</v>
      </c>
      <c r="O1728" s="4" t="s">
        <v>2934</v>
      </c>
      <c r="P1728" s="4" t="s">
        <v>2934</v>
      </c>
      <c r="Q1728" s="21" t="s">
        <v>2934</v>
      </c>
      <c r="R1728" s="4" t="s">
        <v>2934</v>
      </c>
      <c r="S1728" s="3" t="s">
        <v>3863</v>
      </c>
      <c r="T1728" s="4">
        <v>20.48</v>
      </c>
      <c r="U1728" s="4">
        <v>4982.8285030400002</v>
      </c>
      <c r="V1728" s="10">
        <v>9301.8285030000006</v>
      </c>
      <c r="W1728" s="4">
        <v>0</v>
      </c>
      <c r="X1728" s="4">
        <v>34.5</v>
      </c>
      <c r="Y1728" s="4">
        <v>18.3796</v>
      </c>
      <c r="Z1728" s="4" t="s">
        <v>2934</v>
      </c>
      <c r="AA1728" s="10" t="s">
        <v>2924</v>
      </c>
      <c r="AB1728" s="10" t="s">
        <v>2924</v>
      </c>
      <c r="AC1728" s="4" t="s">
        <v>2934</v>
      </c>
      <c r="AD1728" s="4">
        <v>0.66356316899699996</v>
      </c>
      <c r="AE1728" s="4">
        <v>0.66356316899699996</v>
      </c>
      <c r="AF1728" s="5" t="s">
        <v>2934</v>
      </c>
      <c r="AG1728" s="4">
        <v>8.5612779595030002</v>
      </c>
      <c r="AH1728" s="4">
        <v>8.5612779595030002</v>
      </c>
      <c r="AI1728" s="4" t="s">
        <v>2934</v>
      </c>
      <c r="AJ1728" s="4" t="s">
        <v>2934</v>
      </c>
    </row>
    <row r="1729" spans="1:36" x14ac:dyDescent="0.3">
      <c r="A1729" s="1" t="s">
        <v>456</v>
      </c>
      <c r="B1729" s="2">
        <v>4001703</v>
      </c>
      <c r="C1729" s="3" t="s">
        <v>2935</v>
      </c>
      <c r="D1729" s="4">
        <v>4986.86282304</v>
      </c>
      <c r="E1729" s="3" t="s">
        <v>3031</v>
      </c>
      <c r="F1729" s="3" t="s">
        <v>3031</v>
      </c>
      <c r="G1729" s="3" t="s">
        <v>3032</v>
      </c>
      <c r="H1729" s="3" t="s">
        <v>3033</v>
      </c>
      <c r="I1729" s="3" t="s">
        <v>2939</v>
      </c>
      <c r="J1729" s="4">
        <v>9.7964070000000003</v>
      </c>
      <c r="K1729" s="4">
        <v>-17.278714999999998</v>
      </c>
      <c r="L1729" s="4">
        <v>-16.273973000000002</v>
      </c>
      <c r="M1729" s="4">
        <v>-0.76848099999999997</v>
      </c>
      <c r="N1729" s="4">
        <v>13.642856999999999</v>
      </c>
      <c r="O1729" s="4">
        <v>11.200977</v>
      </c>
      <c r="P1729" s="4">
        <v>3.4933700000000001</v>
      </c>
      <c r="Q1729" s="4">
        <v>7.6466700000000003</v>
      </c>
      <c r="R1729" s="4">
        <v>14.991467999999999</v>
      </c>
      <c r="S1729" s="3" t="s">
        <v>4199</v>
      </c>
      <c r="T1729" s="4">
        <v>91.68</v>
      </c>
      <c r="U1729" s="4">
        <v>4986.86282304</v>
      </c>
      <c r="V1729" s="10">
        <v>6170.8628230000004</v>
      </c>
      <c r="W1729" s="4">
        <v>1.8760907504363</v>
      </c>
      <c r="X1729" s="4">
        <v>117.46</v>
      </c>
      <c r="Y1729" s="4">
        <v>70.63</v>
      </c>
      <c r="Z1729" s="4">
        <v>13.642856999999999</v>
      </c>
      <c r="AA1729" s="10">
        <v>11.9834365066</v>
      </c>
      <c r="AB1729" s="10">
        <v>11.9834365066</v>
      </c>
      <c r="AC1729" s="4">
        <v>1.5450330000000001</v>
      </c>
      <c r="AD1729" s="4">
        <v>1.4778689976831001</v>
      </c>
      <c r="AE1729" s="4">
        <v>1.4778689976831001</v>
      </c>
      <c r="AF1729" s="4">
        <v>7.6466700000000003</v>
      </c>
      <c r="AG1729" s="4">
        <v>7.2628806514936004</v>
      </c>
      <c r="AH1729" s="4">
        <v>7.2628806514936004</v>
      </c>
      <c r="AI1729" s="4">
        <v>3.4933700000000001</v>
      </c>
      <c r="AJ1729" s="4">
        <v>4.0177050000000003</v>
      </c>
    </row>
    <row r="1730" spans="1:36" x14ac:dyDescent="0.3">
      <c r="A1730" s="1" t="s">
        <v>2270</v>
      </c>
      <c r="B1730" s="2">
        <v>4766281</v>
      </c>
      <c r="C1730" s="3" t="s">
        <v>2935</v>
      </c>
      <c r="D1730" s="4">
        <v>4991.4232684799999</v>
      </c>
      <c r="E1730" s="3" t="s">
        <v>3031</v>
      </c>
      <c r="F1730" s="3" t="s">
        <v>3031</v>
      </c>
      <c r="G1730" s="3" t="s">
        <v>3115</v>
      </c>
      <c r="H1730" s="3" t="s">
        <v>3116</v>
      </c>
      <c r="I1730" s="3" t="s">
        <v>3651</v>
      </c>
      <c r="J1730" s="4">
        <v>-6.1883900000000001</v>
      </c>
      <c r="K1730" s="4">
        <v>-6.5721299999999996</v>
      </c>
      <c r="L1730" s="4">
        <v>-5.4635759999999998</v>
      </c>
      <c r="M1730" s="4">
        <v>1.9946410000000001</v>
      </c>
      <c r="N1730" s="4">
        <v>12.651403</v>
      </c>
      <c r="O1730" s="4">
        <v>8.4780990000000003</v>
      </c>
      <c r="P1730" s="4">
        <v>6.4714770000000001</v>
      </c>
      <c r="Q1730" s="4">
        <v>8.4103779999999997</v>
      </c>
      <c r="R1730" s="4">
        <v>14.490795</v>
      </c>
      <c r="S1730" s="3" t="s">
        <v>6009</v>
      </c>
      <c r="T1730" s="4">
        <v>34.26</v>
      </c>
      <c r="U1730" s="4">
        <v>4991.4232684799999</v>
      </c>
      <c r="V1730" s="10">
        <v>9241.3232680000001</v>
      </c>
      <c r="W1730" s="4">
        <v>2.3350846468184501</v>
      </c>
      <c r="X1730" s="4">
        <v>41.14</v>
      </c>
      <c r="Y1730" s="4">
        <v>30.87</v>
      </c>
      <c r="Z1730" s="4">
        <v>12.609496</v>
      </c>
      <c r="AA1730" s="10">
        <v>11.265660451800001</v>
      </c>
      <c r="AB1730" s="10">
        <v>11.1652099098</v>
      </c>
      <c r="AC1730" s="4">
        <v>1.7122120000000001</v>
      </c>
      <c r="AD1730" s="4">
        <v>1.7070797993929001</v>
      </c>
      <c r="AE1730" s="4">
        <v>1.7137482486294999</v>
      </c>
      <c r="AF1730" s="4">
        <v>8.4103779999999997</v>
      </c>
      <c r="AG1730" s="4">
        <v>8.3252711996683004</v>
      </c>
      <c r="AH1730" s="4">
        <v>8.3733228506611006</v>
      </c>
      <c r="AI1730" s="4">
        <v>6.4714770000000001</v>
      </c>
      <c r="AJ1730" s="4" t="s">
        <v>2924</v>
      </c>
    </row>
    <row r="1731" spans="1:36" x14ac:dyDescent="0.3">
      <c r="A1731" s="1" t="s">
        <v>634</v>
      </c>
      <c r="B1731" s="2">
        <v>11028051</v>
      </c>
      <c r="C1731" s="3" t="s">
        <v>2935</v>
      </c>
      <c r="D1731" s="4">
        <v>4994.7344230500003</v>
      </c>
      <c r="E1731" s="3" t="s">
        <v>3093</v>
      </c>
      <c r="F1731" s="3" t="s">
        <v>3093</v>
      </c>
      <c r="G1731" s="3" t="s">
        <v>3094</v>
      </c>
      <c r="H1731" s="3" t="s">
        <v>3147</v>
      </c>
      <c r="I1731" s="3" t="s">
        <v>3148</v>
      </c>
      <c r="J1731" s="4">
        <v>93.107344999999995</v>
      </c>
      <c r="K1731" s="4">
        <v>53.963963999999997</v>
      </c>
      <c r="L1731" s="4">
        <v>10.830090999999999</v>
      </c>
      <c r="M1731" s="4">
        <v>8.0278130000000001</v>
      </c>
      <c r="N1731" s="4" t="s">
        <v>2924</v>
      </c>
      <c r="O1731" s="4" t="s">
        <v>2924</v>
      </c>
      <c r="P1731" s="4">
        <v>2.175961</v>
      </c>
      <c r="Q1731" s="4">
        <v>12.132213999999999</v>
      </c>
      <c r="R1731" s="4" t="s">
        <v>2924</v>
      </c>
      <c r="S1731" s="3" t="s">
        <v>4377</v>
      </c>
      <c r="T1731" s="4">
        <v>17.09</v>
      </c>
      <c r="U1731" s="4">
        <v>4994.7344230500003</v>
      </c>
      <c r="V1731" s="10">
        <v>8078.9264229999999</v>
      </c>
      <c r="W1731" s="4">
        <v>0</v>
      </c>
      <c r="X1731" s="4">
        <v>17.79</v>
      </c>
      <c r="Y1731" s="5">
        <v>7.07</v>
      </c>
      <c r="Z1731" s="4" t="s">
        <v>2924</v>
      </c>
      <c r="AA1731" s="10">
        <v>51.522460054200003</v>
      </c>
      <c r="AB1731" s="10" t="s">
        <v>2924</v>
      </c>
      <c r="AC1731" s="4">
        <v>6.2257800000000003</v>
      </c>
      <c r="AD1731" s="4">
        <v>5.0490740361361999</v>
      </c>
      <c r="AE1731" s="4">
        <v>6.3361388614142999</v>
      </c>
      <c r="AF1731" s="4">
        <v>12.132213999999999</v>
      </c>
      <c r="AG1731" s="4">
        <v>7.6006416085622002</v>
      </c>
      <c r="AH1731" s="4">
        <v>9.5195519142987006</v>
      </c>
      <c r="AI1731" s="4">
        <v>2.175961</v>
      </c>
      <c r="AJ1731" s="4">
        <v>2.5492240000000002</v>
      </c>
    </row>
    <row r="1732" spans="1:36" x14ac:dyDescent="0.3">
      <c r="A1732" s="1" t="s">
        <v>2548</v>
      </c>
      <c r="B1732" s="2">
        <v>4645763</v>
      </c>
      <c r="C1732" s="3" t="s">
        <v>2935</v>
      </c>
      <c r="D1732" s="4">
        <v>5011.9798863200003</v>
      </c>
      <c r="E1732" s="3" t="s">
        <v>2936</v>
      </c>
      <c r="F1732" s="3" t="s">
        <v>2937</v>
      </c>
      <c r="G1732" s="3" t="s">
        <v>3044</v>
      </c>
      <c r="H1732" s="3" t="s">
        <v>3066</v>
      </c>
      <c r="I1732" s="3" t="s">
        <v>3633</v>
      </c>
      <c r="J1732" s="4">
        <v>-10.817218</v>
      </c>
      <c r="K1732" s="4">
        <v>-15.876192</v>
      </c>
      <c r="L1732" s="4">
        <v>-6.9270829999999997</v>
      </c>
      <c r="M1732" s="4">
        <v>-0.20941000000000001</v>
      </c>
      <c r="N1732" s="4">
        <v>14.866889</v>
      </c>
      <c r="O1732" s="4">
        <v>19.610424999999999</v>
      </c>
      <c r="P1732" s="4">
        <v>1.708658</v>
      </c>
      <c r="Q1732" s="4">
        <v>8.5048270000000006</v>
      </c>
      <c r="R1732" s="4">
        <v>23.279964</v>
      </c>
      <c r="S1732" s="3" t="s">
        <v>6286</v>
      </c>
      <c r="T1732" s="4">
        <v>71.48</v>
      </c>
      <c r="U1732" s="4">
        <v>5011.9798863200003</v>
      </c>
      <c r="V1732" s="10">
        <v>7100.6798859999999</v>
      </c>
      <c r="W1732" s="4">
        <v>1.9026301063234501</v>
      </c>
      <c r="X1732" s="4">
        <v>94.704999999999998</v>
      </c>
      <c r="Y1732" s="4">
        <v>70.2</v>
      </c>
      <c r="Z1732" s="4">
        <v>14.866889</v>
      </c>
      <c r="AA1732" s="10">
        <v>11.670775711399999</v>
      </c>
      <c r="AB1732" s="10">
        <v>12.717390337399999</v>
      </c>
      <c r="AC1732" s="4">
        <v>1.5467869999999999</v>
      </c>
      <c r="AD1732" s="4">
        <v>1.5131957934542</v>
      </c>
      <c r="AE1732" s="4">
        <v>1.5541881491447</v>
      </c>
      <c r="AF1732" s="4">
        <v>8.5048270000000006</v>
      </c>
      <c r="AG1732" s="4">
        <v>8.2480227386667995</v>
      </c>
      <c r="AH1732" s="4">
        <v>8.5557157227648002</v>
      </c>
      <c r="AI1732" s="4">
        <v>1.708658</v>
      </c>
      <c r="AJ1732" s="4">
        <v>12.275459</v>
      </c>
    </row>
    <row r="1733" spans="1:36" x14ac:dyDescent="0.3">
      <c r="A1733" s="1" t="s">
        <v>647</v>
      </c>
      <c r="B1733" s="2">
        <v>6858530</v>
      </c>
      <c r="C1733" s="3" t="s">
        <v>2919</v>
      </c>
      <c r="D1733" s="4">
        <v>5021.1341780000002</v>
      </c>
      <c r="E1733" s="3" t="s">
        <v>2936</v>
      </c>
      <c r="F1733" s="3" t="s">
        <v>2937</v>
      </c>
      <c r="G1733" s="3" t="s">
        <v>3035</v>
      </c>
      <c r="H1733" s="3" t="s">
        <v>3035</v>
      </c>
      <c r="I1733" s="3" t="s">
        <v>3123</v>
      </c>
      <c r="J1733" s="4">
        <v>106.47977899999999</v>
      </c>
      <c r="K1733" s="4">
        <v>29.146305999999999</v>
      </c>
      <c r="L1733" s="4">
        <v>-11.152856999999999</v>
      </c>
      <c r="M1733" s="4">
        <v>-3.13679</v>
      </c>
      <c r="N1733" s="4">
        <v>68.595420000000004</v>
      </c>
      <c r="O1733" s="4">
        <v>38.483939999999997</v>
      </c>
      <c r="P1733" s="4">
        <v>8.2508490000000005</v>
      </c>
      <c r="Q1733" s="4">
        <v>22.598465999999998</v>
      </c>
      <c r="R1733" s="4">
        <v>59.688983999999998</v>
      </c>
      <c r="S1733" s="3" t="s">
        <v>4390</v>
      </c>
      <c r="T1733" s="4">
        <v>89.86</v>
      </c>
      <c r="U1733" s="4">
        <v>5021.1341780000002</v>
      </c>
      <c r="V1733" s="10">
        <v>5499.6981779999996</v>
      </c>
      <c r="W1733" s="4">
        <v>0</v>
      </c>
      <c r="X1733" s="5">
        <v>103.69</v>
      </c>
      <c r="Y1733" s="4">
        <v>39.79</v>
      </c>
      <c r="Z1733" s="4">
        <v>68.595420000000004</v>
      </c>
      <c r="AA1733" s="10">
        <v>45.521783181300002</v>
      </c>
      <c r="AB1733" s="10">
        <v>45.521783181300002</v>
      </c>
      <c r="AC1733" s="4">
        <v>3.0153690000000002</v>
      </c>
      <c r="AD1733" s="4">
        <v>2.1708725669198001</v>
      </c>
      <c r="AE1733" s="4">
        <v>2.1708725669198001</v>
      </c>
      <c r="AF1733" s="4">
        <v>22.598465999999998</v>
      </c>
      <c r="AG1733" s="4">
        <v>15.2507073194823</v>
      </c>
      <c r="AH1733" s="4">
        <v>15.2507073194823</v>
      </c>
      <c r="AI1733" s="4">
        <v>8.2508490000000005</v>
      </c>
      <c r="AJ1733" s="4">
        <v>14.723905999999999</v>
      </c>
    </row>
    <row r="1734" spans="1:36" x14ac:dyDescent="0.3">
      <c r="A1734" s="1" t="s">
        <v>2052</v>
      </c>
      <c r="B1734" s="2">
        <v>5732951</v>
      </c>
      <c r="C1734" s="3" t="s">
        <v>2935</v>
      </c>
      <c r="D1734" s="4">
        <v>5040.915</v>
      </c>
      <c r="E1734" s="3" t="s">
        <v>2930</v>
      </c>
      <c r="F1734" s="3" t="s">
        <v>2953</v>
      </c>
      <c r="G1734" s="3" t="s">
        <v>2954</v>
      </c>
      <c r="H1734" s="3" t="s">
        <v>2955</v>
      </c>
      <c r="I1734" s="3"/>
      <c r="J1734" s="4">
        <v>-2.1957819999999999</v>
      </c>
      <c r="K1734" s="4">
        <v>-4.7006750000000004</v>
      </c>
      <c r="L1734" s="4">
        <v>-2.2010710000000002</v>
      </c>
      <c r="M1734" s="4">
        <v>-0.506162</v>
      </c>
      <c r="N1734" s="4" t="s">
        <v>2934</v>
      </c>
      <c r="O1734" s="4" t="s">
        <v>2934</v>
      </c>
      <c r="P1734" s="4" t="s">
        <v>2934</v>
      </c>
      <c r="Q1734" s="4" t="s">
        <v>2934</v>
      </c>
      <c r="R1734" s="4" t="s">
        <v>2934</v>
      </c>
      <c r="S1734" s="3" t="s">
        <v>5791</v>
      </c>
      <c r="T1734" s="4">
        <v>90.42</v>
      </c>
      <c r="U1734" s="4">
        <v>5040.915</v>
      </c>
      <c r="V1734" s="10" t="s">
        <v>2934</v>
      </c>
      <c r="W1734" s="4">
        <v>5.1758460517584597</v>
      </c>
      <c r="X1734" s="4">
        <v>95.32</v>
      </c>
      <c r="Y1734" s="4">
        <v>88.880099999999999</v>
      </c>
      <c r="Z1734" s="4" t="s">
        <v>2934</v>
      </c>
      <c r="AA1734" s="10" t="s">
        <v>2934</v>
      </c>
      <c r="AB1734" s="10" t="s">
        <v>2934</v>
      </c>
      <c r="AC1734" s="4" t="s">
        <v>2934</v>
      </c>
      <c r="AD1734" s="4" t="s">
        <v>2934</v>
      </c>
      <c r="AE1734" s="4" t="s">
        <v>2934</v>
      </c>
      <c r="AF1734" s="4" t="s">
        <v>2934</v>
      </c>
      <c r="AG1734" s="4" t="s">
        <v>2934</v>
      </c>
      <c r="AH1734" s="4" t="s">
        <v>2934</v>
      </c>
      <c r="AI1734" s="4" t="s">
        <v>2934</v>
      </c>
      <c r="AJ1734" s="4" t="s">
        <v>2934</v>
      </c>
    </row>
    <row r="1735" spans="1:36" x14ac:dyDescent="0.3">
      <c r="A1735" s="1" t="s">
        <v>2353</v>
      </c>
      <c r="B1735" s="2">
        <v>4884928</v>
      </c>
      <c r="C1735" s="3" t="s">
        <v>2935</v>
      </c>
      <c r="D1735" s="4">
        <v>5047.1669031000001</v>
      </c>
      <c r="E1735" s="3" t="s">
        <v>3090</v>
      </c>
      <c r="F1735" s="3" t="s">
        <v>3090</v>
      </c>
      <c r="G1735" s="3" t="s">
        <v>3201</v>
      </c>
      <c r="H1735" s="3" t="s">
        <v>3201</v>
      </c>
      <c r="I1735" s="3" t="s">
        <v>3596</v>
      </c>
      <c r="J1735" s="4">
        <v>11.049723999999999</v>
      </c>
      <c r="K1735" s="4">
        <v>-5.5958129999999997</v>
      </c>
      <c r="L1735" s="4">
        <v>-10.153257</v>
      </c>
      <c r="M1735" s="4">
        <v>1.0050250000000001</v>
      </c>
      <c r="N1735" s="4">
        <v>28.173808999999999</v>
      </c>
      <c r="O1735" s="4">
        <v>9.2262299999999993</v>
      </c>
      <c r="P1735" s="4">
        <v>1.460604</v>
      </c>
      <c r="Q1735" s="4">
        <v>9.4996919999999996</v>
      </c>
      <c r="R1735" s="4">
        <v>12.899348</v>
      </c>
      <c r="S1735" s="3" t="s">
        <v>6092</v>
      </c>
      <c r="T1735" s="4">
        <v>70.349999999999994</v>
      </c>
      <c r="U1735" s="4">
        <v>5047.1669031000001</v>
      </c>
      <c r="V1735" s="10">
        <v>9850.4969029999993</v>
      </c>
      <c r="W1735" s="4">
        <v>3.5252309879175598</v>
      </c>
      <c r="X1735" s="4">
        <v>80.284999999999997</v>
      </c>
      <c r="Y1735" s="4">
        <v>57.55</v>
      </c>
      <c r="Z1735" s="4">
        <v>28.173808999999999</v>
      </c>
      <c r="AA1735" s="10">
        <v>20.408459284599999</v>
      </c>
      <c r="AB1735" s="10">
        <v>24.701198016799999</v>
      </c>
      <c r="AC1735" s="4">
        <v>1.890749</v>
      </c>
      <c r="AD1735" s="4">
        <v>2.6138186024443999</v>
      </c>
      <c r="AE1735" s="4">
        <v>1.8976240623869001</v>
      </c>
      <c r="AF1735" s="4">
        <v>9.4996919999999996</v>
      </c>
      <c r="AG1735" s="4">
        <v>11.461884237550899</v>
      </c>
      <c r="AH1735" s="4">
        <v>10.4745493975141</v>
      </c>
      <c r="AI1735" s="4">
        <v>1.460604</v>
      </c>
      <c r="AJ1735" s="4">
        <v>1.8917900000000001</v>
      </c>
    </row>
    <row r="1736" spans="1:36" x14ac:dyDescent="0.3">
      <c r="A1736" s="1" t="s">
        <v>300</v>
      </c>
      <c r="B1736" s="2">
        <v>1005468</v>
      </c>
      <c r="C1736" s="3" t="s">
        <v>2919</v>
      </c>
      <c r="D1736" s="4">
        <v>5056.3517768199999</v>
      </c>
      <c r="E1736" s="3" t="s">
        <v>2930</v>
      </c>
      <c r="F1736" s="3" t="s">
        <v>2931</v>
      </c>
      <c r="G1736" s="3" t="s">
        <v>2931</v>
      </c>
      <c r="H1736" s="3" t="s">
        <v>2932</v>
      </c>
      <c r="I1736" s="3" t="s">
        <v>2933</v>
      </c>
      <c r="J1736" s="4">
        <v>-10.55589</v>
      </c>
      <c r="K1736" s="4">
        <v>6.0433019999999997</v>
      </c>
      <c r="L1736" s="4">
        <v>-10.752903999999999</v>
      </c>
      <c r="M1736" s="4">
        <v>1.6883410000000001</v>
      </c>
      <c r="N1736" s="4">
        <v>7.3305921052631602</v>
      </c>
      <c r="O1736" s="4">
        <v>6.421265</v>
      </c>
      <c r="P1736" s="4">
        <v>0.96242700000000003</v>
      </c>
      <c r="Q1736" s="4" t="s">
        <v>2934</v>
      </c>
      <c r="R1736" s="4" t="s">
        <v>2934</v>
      </c>
      <c r="S1736" s="3" t="s">
        <v>4045</v>
      </c>
      <c r="T1736" s="4">
        <v>44.57</v>
      </c>
      <c r="U1736" s="4">
        <v>5056.3517768199999</v>
      </c>
      <c r="V1736" s="10" t="s">
        <v>2934</v>
      </c>
      <c r="W1736" s="4">
        <v>3.6796051155485801</v>
      </c>
      <c r="X1736" s="4">
        <v>51.5</v>
      </c>
      <c r="Y1736" s="4">
        <v>37.43</v>
      </c>
      <c r="Z1736" s="4">
        <v>7.3293869999999997</v>
      </c>
      <c r="AA1736" s="10">
        <v>7.7867850029000003</v>
      </c>
      <c r="AB1736" s="10">
        <v>7.3881173478999997</v>
      </c>
      <c r="AC1736" s="4" t="s">
        <v>2934</v>
      </c>
      <c r="AD1736" s="4" t="s">
        <v>2934</v>
      </c>
      <c r="AE1736" s="4" t="s">
        <v>2934</v>
      </c>
      <c r="AF1736" s="4" t="s">
        <v>2934</v>
      </c>
      <c r="AG1736" s="4" t="s">
        <v>2934</v>
      </c>
      <c r="AH1736" s="4" t="s">
        <v>2934</v>
      </c>
      <c r="AI1736" s="4">
        <v>0.96242700000000003</v>
      </c>
      <c r="AJ1736" s="4">
        <v>1.1008739999999999</v>
      </c>
    </row>
    <row r="1737" spans="1:36" x14ac:dyDescent="0.3">
      <c r="A1737" s="1" t="s">
        <v>2721</v>
      </c>
      <c r="B1737" s="2">
        <v>4970138</v>
      </c>
      <c r="C1737" s="3" t="s">
        <v>2919</v>
      </c>
      <c r="D1737" s="4">
        <v>5057.8173173699997</v>
      </c>
      <c r="E1737" s="3" t="s">
        <v>2945</v>
      </c>
      <c r="F1737" s="3" t="s">
        <v>2946</v>
      </c>
      <c r="G1737" s="3" t="s">
        <v>2947</v>
      </c>
      <c r="H1737" s="3" t="s">
        <v>2948</v>
      </c>
      <c r="I1737" s="3" t="s">
        <v>2949</v>
      </c>
      <c r="J1737" s="4">
        <v>-0.68462900000000004</v>
      </c>
      <c r="K1737" s="4">
        <v>-20.024898</v>
      </c>
      <c r="L1737" s="4">
        <v>-9.2798060000000007</v>
      </c>
      <c r="M1737" s="4">
        <v>-0.72847700000000004</v>
      </c>
      <c r="N1737" s="4" t="s">
        <v>2924</v>
      </c>
      <c r="O1737" s="4">
        <v>55.245699999999999</v>
      </c>
      <c r="P1737" s="4">
        <v>11.796957000000001</v>
      </c>
      <c r="Q1737" s="4" t="s">
        <v>2924</v>
      </c>
      <c r="R1737" s="4">
        <v>36.900956999999998</v>
      </c>
      <c r="S1737" s="3" t="s">
        <v>6459</v>
      </c>
      <c r="T1737" s="4">
        <v>44.97</v>
      </c>
      <c r="U1737" s="4">
        <v>5057.8173173699997</v>
      </c>
      <c r="V1737" s="10">
        <v>4601.9783170000001</v>
      </c>
      <c r="W1737" s="4">
        <v>0</v>
      </c>
      <c r="X1737" s="4">
        <v>60.58</v>
      </c>
      <c r="Y1737" s="4">
        <v>41.13</v>
      </c>
      <c r="Z1737" s="4" t="s">
        <v>2924</v>
      </c>
      <c r="AA1737" s="10">
        <v>155.87521663769999</v>
      </c>
      <c r="AB1737" s="10">
        <v>168.73030166589999</v>
      </c>
      <c r="AC1737" s="4">
        <v>8.4202809999999992</v>
      </c>
      <c r="AD1737" s="4">
        <v>7.5828433110587001</v>
      </c>
      <c r="AE1737" s="4">
        <v>8.2480571262195994</v>
      </c>
      <c r="AF1737" s="4" t="s">
        <v>2924</v>
      </c>
      <c r="AG1737" s="4">
        <v>103.6572653228549</v>
      </c>
      <c r="AH1737" s="4">
        <v>139.86645204369489</v>
      </c>
      <c r="AI1737" s="4">
        <v>11.796957000000001</v>
      </c>
      <c r="AJ1737" s="4">
        <v>12.474341000000001</v>
      </c>
    </row>
    <row r="1738" spans="1:36" x14ac:dyDescent="0.3">
      <c r="A1738" s="1" t="s">
        <v>490</v>
      </c>
      <c r="B1738" s="2">
        <v>4531073</v>
      </c>
      <c r="C1738" s="3" t="s">
        <v>2935</v>
      </c>
      <c r="D1738" s="4">
        <v>5068.8844496399997</v>
      </c>
      <c r="E1738" s="3" t="s">
        <v>2976</v>
      </c>
      <c r="F1738" s="3" t="s">
        <v>2977</v>
      </c>
      <c r="G1738" s="3" t="s">
        <v>3078</v>
      </c>
      <c r="H1738" s="3" t="s">
        <v>3078</v>
      </c>
      <c r="I1738" s="3" t="s">
        <v>2979</v>
      </c>
      <c r="J1738" s="4">
        <v>20.911528000000001</v>
      </c>
      <c r="K1738" s="4">
        <v>-12.028608999999999</v>
      </c>
      <c r="L1738" s="4">
        <v>-9.5285860000000007</v>
      </c>
      <c r="M1738" s="4">
        <v>-1.0964910000000001</v>
      </c>
      <c r="N1738" s="4">
        <v>37.5833333333333</v>
      </c>
      <c r="O1738" s="4">
        <v>17.446808999999998</v>
      </c>
      <c r="P1738" s="4">
        <v>1.9116919999999999</v>
      </c>
      <c r="Q1738" s="4">
        <v>22.321431</v>
      </c>
      <c r="R1738" s="4">
        <v>23.211829999999999</v>
      </c>
      <c r="S1738" s="3" t="s">
        <v>4233</v>
      </c>
      <c r="T1738" s="4">
        <v>27.06</v>
      </c>
      <c r="U1738" s="4">
        <v>5068.8844496399997</v>
      </c>
      <c r="V1738" s="10">
        <v>5091.0274490000002</v>
      </c>
      <c r="W1738" s="4">
        <v>4.28677014042868</v>
      </c>
      <c r="X1738" s="4">
        <v>33.15</v>
      </c>
      <c r="Y1738" s="4">
        <v>20.100000000000001</v>
      </c>
      <c r="Z1738" s="4">
        <v>38.328612</v>
      </c>
      <c r="AA1738" s="10">
        <v>21.408227848100001</v>
      </c>
      <c r="AB1738" s="10">
        <v>32.760290556900003</v>
      </c>
      <c r="AC1738" s="4">
        <v>18.920407000000001</v>
      </c>
      <c r="AD1738" s="4">
        <v>15.6147710121973</v>
      </c>
      <c r="AE1738" s="4">
        <v>18.748254716664999</v>
      </c>
      <c r="AF1738" s="4">
        <v>22.321431</v>
      </c>
      <c r="AG1738" s="4">
        <v>15.320852765924201</v>
      </c>
      <c r="AH1738" s="4">
        <v>19.737527766046899</v>
      </c>
      <c r="AI1738" s="4">
        <v>1.9116919999999999</v>
      </c>
      <c r="AJ1738" s="4">
        <v>1.9116919999999999</v>
      </c>
    </row>
    <row r="1739" spans="1:36" x14ac:dyDescent="0.3">
      <c r="A1739" s="1" t="s">
        <v>542</v>
      </c>
      <c r="B1739" s="2">
        <v>7560886</v>
      </c>
      <c r="C1739" s="3" t="s">
        <v>2935</v>
      </c>
      <c r="D1739" s="4">
        <v>5075.0214209100004</v>
      </c>
      <c r="E1739" s="3" t="s">
        <v>2925</v>
      </c>
      <c r="F1739" s="3" t="s">
        <v>2996</v>
      </c>
      <c r="G1739" s="3" t="s">
        <v>3230</v>
      </c>
      <c r="H1739" s="3" t="s">
        <v>3231</v>
      </c>
      <c r="I1739" s="3" t="s">
        <v>3288</v>
      </c>
      <c r="J1739" s="4">
        <v>19.054673000000001</v>
      </c>
      <c r="K1739" s="4">
        <v>-6.2460230000000001</v>
      </c>
      <c r="L1739" s="4">
        <v>-14.769112</v>
      </c>
      <c r="M1739" s="4">
        <v>-7.9350199999999997</v>
      </c>
      <c r="N1739" s="4">
        <v>34.214396000000001</v>
      </c>
      <c r="O1739" s="4">
        <v>27.889589999999998</v>
      </c>
      <c r="P1739" s="4">
        <v>3.3997310000000001</v>
      </c>
      <c r="Q1739" s="4">
        <v>20.067211</v>
      </c>
      <c r="R1739" s="4">
        <v>104.19524</v>
      </c>
      <c r="S1739" s="3" t="s">
        <v>4285</v>
      </c>
      <c r="T1739" s="5">
        <v>88.41</v>
      </c>
      <c r="U1739" s="4">
        <v>5075.0214209100004</v>
      </c>
      <c r="V1739" s="10">
        <v>4615.4584199999999</v>
      </c>
      <c r="W1739" s="4">
        <v>0</v>
      </c>
      <c r="X1739" s="4">
        <v>116.49</v>
      </c>
      <c r="Y1739" s="4">
        <v>64.820300000000003</v>
      </c>
      <c r="Z1739" s="4">
        <v>34.214396000000001</v>
      </c>
      <c r="AA1739" s="10">
        <v>24.52563249</v>
      </c>
      <c r="AB1739" s="10">
        <v>26.056587091000001</v>
      </c>
      <c r="AC1739" s="4">
        <v>1.972019</v>
      </c>
      <c r="AD1739" s="4">
        <v>1.8417795258114</v>
      </c>
      <c r="AE1739" s="4">
        <v>1.9010544923613999</v>
      </c>
      <c r="AF1739" s="4">
        <v>20.067211</v>
      </c>
      <c r="AG1739" s="4">
        <v>15.649133534372799</v>
      </c>
      <c r="AH1739" s="4">
        <v>16.559421141571701</v>
      </c>
      <c r="AI1739" s="4">
        <v>3.3997310000000001</v>
      </c>
      <c r="AJ1739" s="4">
        <v>4.7691229999999996</v>
      </c>
    </row>
    <row r="1740" spans="1:36" x14ac:dyDescent="0.3">
      <c r="A1740" s="1" t="s">
        <v>543</v>
      </c>
      <c r="B1740" s="2">
        <v>10340400</v>
      </c>
      <c r="C1740" s="3" t="s">
        <v>2919</v>
      </c>
      <c r="D1740" s="4">
        <v>5075.5593600000002</v>
      </c>
      <c r="E1740" s="3" t="s">
        <v>3093</v>
      </c>
      <c r="F1740" s="3" t="s">
        <v>3093</v>
      </c>
      <c r="G1740" s="3" t="s">
        <v>3172</v>
      </c>
      <c r="H1740" s="3" t="s">
        <v>3173</v>
      </c>
      <c r="I1740" s="3" t="s">
        <v>3174</v>
      </c>
      <c r="J1740" s="4">
        <v>-8.7983569999999993</v>
      </c>
      <c r="K1740" s="4">
        <v>-12.079208</v>
      </c>
      <c r="L1740" s="4">
        <v>-13.224755999999999</v>
      </c>
      <c r="M1740" s="4">
        <v>3.2958509999999999</v>
      </c>
      <c r="N1740" s="4">
        <v>16.444444000000001</v>
      </c>
      <c r="O1740" s="4">
        <v>12.169941</v>
      </c>
      <c r="P1740" s="4">
        <v>2.7974380000000001</v>
      </c>
      <c r="Q1740" s="4">
        <v>6.7453260000000004</v>
      </c>
      <c r="R1740" s="4">
        <v>9.6847639999999995</v>
      </c>
      <c r="S1740" s="3" t="s">
        <v>4286</v>
      </c>
      <c r="T1740" s="4">
        <v>26.64</v>
      </c>
      <c r="U1740" s="4">
        <v>5075.5593600000002</v>
      </c>
      <c r="V1740" s="10">
        <v>5373.6503599999996</v>
      </c>
      <c r="W1740" s="4">
        <v>1.4264264264264299</v>
      </c>
      <c r="X1740" s="4">
        <v>39.950000000000003</v>
      </c>
      <c r="Y1740" s="4">
        <v>25.46</v>
      </c>
      <c r="Z1740" s="4">
        <v>16.444444000000001</v>
      </c>
      <c r="AA1740" s="10">
        <v>14.150642728099999</v>
      </c>
      <c r="AB1740" s="10">
        <v>14.4336264486</v>
      </c>
      <c r="AC1740" s="4">
        <v>1.4660070000000001</v>
      </c>
      <c r="AD1740" s="4">
        <v>1.4188692634702</v>
      </c>
      <c r="AE1740" s="4">
        <v>1.4587966033313</v>
      </c>
      <c r="AF1740" s="4">
        <v>6.7453260000000004</v>
      </c>
      <c r="AG1740" s="4">
        <v>6.9516525479256996</v>
      </c>
      <c r="AH1740" s="4">
        <v>7.1250437570988998</v>
      </c>
      <c r="AI1740" s="4">
        <v>2.7974380000000001</v>
      </c>
      <c r="AJ1740" s="4">
        <v>6.234496</v>
      </c>
    </row>
    <row r="1741" spans="1:36" x14ac:dyDescent="0.3">
      <c r="A1741" s="1" t="s">
        <v>2562</v>
      </c>
      <c r="B1741" s="2">
        <v>4914214</v>
      </c>
      <c r="C1741" s="3" t="s">
        <v>2935</v>
      </c>
      <c r="D1741" s="4">
        <v>5075.5692741599996</v>
      </c>
      <c r="E1741" s="3" t="s">
        <v>2925</v>
      </c>
      <c r="F1741" s="3" t="s">
        <v>3011</v>
      </c>
      <c r="G1741" s="3" t="s">
        <v>3443</v>
      </c>
      <c r="H1741" s="3" t="s">
        <v>3444</v>
      </c>
      <c r="I1741" s="3" t="s">
        <v>3693</v>
      </c>
      <c r="J1741" s="5">
        <v>-19.348837</v>
      </c>
      <c r="K1741" s="4">
        <v>-13.276348</v>
      </c>
      <c r="L1741" s="4">
        <v>-14.181589000000001</v>
      </c>
      <c r="M1741" s="4">
        <v>-1.9432449999999999</v>
      </c>
      <c r="N1741" s="4">
        <v>24.248664999999999</v>
      </c>
      <c r="O1741" s="4">
        <v>13.003818000000001</v>
      </c>
      <c r="P1741" s="4">
        <v>1.2491159999999999</v>
      </c>
      <c r="Q1741" s="4">
        <v>9.1578949999999999</v>
      </c>
      <c r="R1741" s="4">
        <v>13.440576999999999</v>
      </c>
      <c r="S1741" s="3" t="s">
        <v>6300</v>
      </c>
      <c r="T1741" s="4">
        <v>95.37</v>
      </c>
      <c r="U1741" s="4">
        <v>5075.5692741599996</v>
      </c>
      <c r="V1741" s="10">
        <v>5758.4842740000004</v>
      </c>
      <c r="W1741" s="4">
        <v>2.0970955227010601</v>
      </c>
      <c r="X1741" s="4">
        <v>129.31</v>
      </c>
      <c r="Y1741" s="4">
        <v>88.37</v>
      </c>
      <c r="Z1741" s="4">
        <v>24.248664999999999</v>
      </c>
      <c r="AA1741" s="10">
        <v>17.981108241099999</v>
      </c>
      <c r="AB1741" s="10">
        <v>21.459381982299998</v>
      </c>
      <c r="AC1741" s="4">
        <v>0.59455100000000005</v>
      </c>
      <c r="AD1741" s="4">
        <v>0.601498035968</v>
      </c>
      <c r="AE1741" s="4">
        <v>0.6119384080254</v>
      </c>
      <c r="AF1741" s="4">
        <v>9.1578949999999999</v>
      </c>
      <c r="AG1741" s="4">
        <v>7.7227462474472004</v>
      </c>
      <c r="AH1741" s="4">
        <v>8.5466929350737004</v>
      </c>
      <c r="AI1741" s="4">
        <v>1.2491159999999999</v>
      </c>
      <c r="AJ1741" s="4">
        <v>3.542719</v>
      </c>
    </row>
    <row r="1742" spans="1:36" x14ac:dyDescent="0.3">
      <c r="A1742" s="1" t="s">
        <v>2690</v>
      </c>
      <c r="B1742" s="2">
        <v>100486</v>
      </c>
      <c r="C1742" s="3" t="s">
        <v>2919</v>
      </c>
      <c r="D1742" s="4">
        <v>5094.1207708800002</v>
      </c>
      <c r="E1742" s="3" t="s">
        <v>2930</v>
      </c>
      <c r="F1742" s="3" t="s">
        <v>2931</v>
      </c>
      <c r="G1742" s="3" t="s">
        <v>2931</v>
      </c>
      <c r="H1742" s="3" t="s">
        <v>2932</v>
      </c>
      <c r="I1742" s="3" t="s">
        <v>2933</v>
      </c>
      <c r="J1742" s="4">
        <v>-16.022099000000001</v>
      </c>
      <c r="K1742" s="4">
        <v>3.9908779999999999</v>
      </c>
      <c r="L1742" s="4">
        <v>-14.606742000000001</v>
      </c>
      <c r="M1742" s="4">
        <v>-0.43668099999999999</v>
      </c>
      <c r="N1742" s="4">
        <v>14.709677419354801</v>
      </c>
      <c r="O1742" s="4" t="s">
        <v>2924</v>
      </c>
      <c r="P1742" s="4">
        <v>0.70175399999999999</v>
      </c>
      <c r="Q1742" s="4" t="s">
        <v>2934</v>
      </c>
      <c r="R1742" s="4" t="s">
        <v>2934</v>
      </c>
      <c r="S1742" s="3" t="s">
        <v>6428</v>
      </c>
      <c r="T1742" s="4">
        <v>9.1199999999999992</v>
      </c>
      <c r="U1742" s="4">
        <v>5094.1207708800002</v>
      </c>
      <c r="V1742" s="10" t="s">
        <v>2934</v>
      </c>
      <c r="W1742" s="4">
        <v>4.8245614035087696</v>
      </c>
      <c r="X1742" s="5">
        <v>11.095000000000001</v>
      </c>
      <c r="Y1742" s="4">
        <v>6.47</v>
      </c>
      <c r="Z1742" s="4">
        <v>14.592000000000001</v>
      </c>
      <c r="AA1742" s="10">
        <v>11.432869499800001</v>
      </c>
      <c r="AB1742" s="10">
        <v>14.272970561899999</v>
      </c>
      <c r="AC1742" s="4" t="s">
        <v>2934</v>
      </c>
      <c r="AD1742" s="4" t="s">
        <v>2934</v>
      </c>
      <c r="AE1742" s="4" t="s">
        <v>2934</v>
      </c>
      <c r="AF1742" s="4" t="s">
        <v>2934</v>
      </c>
      <c r="AG1742" s="4" t="s">
        <v>2934</v>
      </c>
      <c r="AH1742" s="4" t="s">
        <v>2934</v>
      </c>
      <c r="AI1742" s="4">
        <v>0.70175399999999999</v>
      </c>
      <c r="AJ1742" s="4">
        <v>1.0021979999999999</v>
      </c>
    </row>
    <row r="1743" spans="1:36" x14ac:dyDescent="0.3">
      <c r="A1743" s="1" t="s">
        <v>1830</v>
      </c>
      <c r="B1743" s="2">
        <v>4985732</v>
      </c>
      <c r="C1743" s="3" t="s">
        <v>2935</v>
      </c>
      <c r="D1743" s="4">
        <v>5094.6266252400001</v>
      </c>
      <c r="E1743" s="3" t="s">
        <v>3031</v>
      </c>
      <c r="F1743" s="3" t="s">
        <v>3031</v>
      </c>
      <c r="G1743" s="3" t="s">
        <v>3032</v>
      </c>
      <c r="H1743" s="3" t="s">
        <v>3068</v>
      </c>
      <c r="I1743" s="3" t="s">
        <v>2939</v>
      </c>
      <c r="J1743" s="4">
        <v>-2.5447479999999998</v>
      </c>
      <c r="K1743" s="4">
        <v>-3.7613300000000001</v>
      </c>
      <c r="L1743" s="4">
        <v>-1.669224</v>
      </c>
      <c r="M1743" s="4">
        <v>1.5850580000000001</v>
      </c>
      <c r="N1743" s="4">
        <v>11.80908</v>
      </c>
      <c r="O1743" s="4">
        <v>11.304644</v>
      </c>
      <c r="P1743" s="4">
        <v>3.7411300000000001</v>
      </c>
      <c r="Q1743" s="4">
        <v>8.4801959999999994</v>
      </c>
      <c r="R1743" s="4">
        <v>15.370272</v>
      </c>
      <c r="S1743" s="3" t="s">
        <v>5571</v>
      </c>
      <c r="T1743" s="4">
        <v>531.94000000000005</v>
      </c>
      <c r="U1743" s="4">
        <v>5094.6266252400001</v>
      </c>
      <c r="V1743" s="10">
        <v>6172.622625</v>
      </c>
      <c r="W1743" s="4">
        <v>1.87991126818814</v>
      </c>
      <c r="X1743" s="4">
        <v>649.99990000000003</v>
      </c>
      <c r="Y1743" s="5">
        <v>494.04</v>
      </c>
      <c r="Z1743" s="4">
        <v>11.80908</v>
      </c>
      <c r="AA1743" s="10">
        <v>18.5338371693</v>
      </c>
      <c r="AB1743" s="10">
        <v>18.5338371693</v>
      </c>
      <c r="AC1743" s="4">
        <v>2.2241590000000002</v>
      </c>
      <c r="AD1743" s="4">
        <v>2.7634204049978002</v>
      </c>
      <c r="AE1743" s="4">
        <v>2.7634204049978002</v>
      </c>
      <c r="AF1743" s="4">
        <v>8.4801959999999994</v>
      </c>
      <c r="AG1743" s="4">
        <v>12.2169500190476</v>
      </c>
      <c r="AH1743" s="4">
        <v>12.2169500190476</v>
      </c>
      <c r="AI1743" s="4">
        <v>3.7411300000000001</v>
      </c>
      <c r="AJ1743" s="4">
        <v>8.4053349999999991</v>
      </c>
    </row>
    <row r="1744" spans="1:36" x14ac:dyDescent="0.3">
      <c r="A1744" s="1" t="s">
        <v>1325</v>
      </c>
      <c r="B1744" s="2">
        <v>5131475</v>
      </c>
      <c r="C1744" s="3" t="s">
        <v>2919</v>
      </c>
      <c r="D1744" s="4">
        <v>5095.8353066999998</v>
      </c>
      <c r="E1744" s="3" t="s">
        <v>2945</v>
      </c>
      <c r="F1744" s="3" t="s">
        <v>2946</v>
      </c>
      <c r="G1744" s="3" t="s">
        <v>2947</v>
      </c>
      <c r="H1744" s="3" t="s">
        <v>2989</v>
      </c>
      <c r="I1744" s="3" t="s">
        <v>2949</v>
      </c>
      <c r="J1744" s="4">
        <v>73.198317000000003</v>
      </c>
      <c r="K1744" s="4">
        <v>38.514935000000001</v>
      </c>
      <c r="L1744" s="4">
        <v>9.4763090000000005</v>
      </c>
      <c r="M1744" s="4">
        <v>1.0124249999999999</v>
      </c>
      <c r="N1744" s="4" t="s">
        <v>2924</v>
      </c>
      <c r="O1744" s="4">
        <v>66.582406000000006</v>
      </c>
      <c r="P1744" s="4">
        <v>11.510225</v>
      </c>
      <c r="Q1744" s="4" t="s">
        <v>2924</v>
      </c>
      <c r="R1744" s="4">
        <v>54.158337000000003</v>
      </c>
      <c r="S1744" s="3" t="s">
        <v>5067</v>
      </c>
      <c r="T1744" s="4">
        <v>65.849999999999994</v>
      </c>
      <c r="U1744" s="4">
        <v>5095.8353066999998</v>
      </c>
      <c r="V1744" s="10">
        <v>4866.1943060000003</v>
      </c>
      <c r="W1744" s="4">
        <v>0</v>
      </c>
      <c r="X1744" s="4">
        <v>71.34</v>
      </c>
      <c r="Y1744" s="4">
        <v>30.36</v>
      </c>
      <c r="Z1744" s="4" t="s">
        <v>2924</v>
      </c>
      <c r="AA1744" s="10" t="s">
        <v>2924</v>
      </c>
      <c r="AB1744" s="10" t="s">
        <v>2924</v>
      </c>
      <c r="AC1744" s="4">
        <v>10.868033</v>
      </c>
      <c r="AD1744" s="4">
        <v>9.4500219559560001</v>
      </c>
      <c r="AE1744" s="4">
        <v>9.7808458566275007</v>
      </c>
      <c r="AF1744" s="4" t="s">
        <v>2924</v>
      </c>
      <c r="AG1744" s="4">
        <v>60.325221357201301</v>
      </c>
      <c r="AH1744" s="4">
        <v>64.090998550832097</v>
      </c>
      <c r="AI1744" s="4">
        <v>11.510225</v>
      </c>
      <c r="AJ1744" s="4">
        <v>44.433197999999997</v>
      </c>
    </row>
    <row r="1745" spans="1:36" x14ac:dyDescent="0.3">
      <c r="A1745" s="1" t="s">
        <v>1648</v>
      </c>
      <c r="B1745" s="2">
        <v>4160255</v>
      </c>
      <c r="C1745" s="3" t="s">
        <v>2935</v>
      </c>
      <c r="D1745" s="4">
        <v>5105.5172009999997</v>
      </c>
      <c r="E1745" s="3" t="s">
        <v>2930</v>
      </c>
      <c r="F1745" s="3" t="s">
        <v>2953</v>
      </c>
      <c r="G1745" s="3" t="s">
        <v>2954</v>
      </c>
      <c r="H1745" s="3" t="s">
        <v>2955</v>
      </c>
      <c r="I1745" s="3" t="s">
        <v>3343</v>
      </c>
      <c r="J1745" s="4">
        <v>33.934767999999998</v>
      </c>
      <c r="K1745" s="4">
        <v>15.269759000000001</v>
      </c>
      <c r="L1745" s="4">
        <v>5.2727269999999997</v>
      </c>
      <c r="M1745" s="4">
        <v>2.6595749999999998</v>
      </c>
      <c r="N1745" s="4">
        <v>10.506259999999999</v>
      </c>
      <c r="O1745" s="4" t="s">
        <v>2924</v>
      </c>
      <c r="P1745" s="4">
        <v>1.8937660000000001</v>
      </c>
      <c r="Q1745" s="4" t="s">
        <v>2934</v>
      </c>
      <c r="R1745" s="4">
        <v>21.858453000000001</v>
      </c>
      <c r="S1745" s="3" t="s">
        <v>5389</v>
      </c>
      <c r="T1745" s="4">
        <v>57.9</v>
      </c>
      <c r="U1745" s="4">
        <v>5105.5172009999997</v>
      </c>
      <c r="V1745" s="10">
        <v>7231.9402010000003</v>
      </c>
      <c r="W1745" s="4">
        <v>5.1813471502590698</v>
      </c>
      <c r="X1745" s="4">
        <v>58.14</v>
      </c>
      <c r="Y1745" s="4">
        <v>42.68</v>
      </c>
      <c r="Z1745" s="4">
        <v>10.506259999999999</v>
      </c>
      <c r="AA1745" s="10">
        <v>14.3665326782</v>
      </c>
      <c r="AB1745" s="10">
        <v>14.1012808054</v>
      </c>
      <c r="AC1745" s="4">
        <v>13.647823000000001</v>
      </c>
      <c r="AD1745" s="4">
        <v>12.8571871523779</v>
      </c>
      <c r="AE1745" s="4">
        <v>13.3433831457212</v>
      </c>
      <c r="AF1745" s="4" t="s">
        <v>2934</v>
      </c>
      <c r="AG1745" s="4" t="s">
        <v>2934</v>
      </c>
      <c r="AH1745" s="4" t="s">
        <v>2934</v>
      </c>
      <c r="AI1745" s="4">
        <v>1.8937660000000001</v>
      </c>
      <c r="AJ1745" s="4">
        <v>1.8937660000000001</v>
      </c>
    </row>
    <row r="1746" spans="1:36" x14ac:dyDescent="0.3">
      <c r="A1746" s="1" t="s">
        <v>2644</v>
      </c>
      <c r="B1746" s="2">
        <v>100469</v>
      </c>
      <c r="C1746" s="3" t="s">
        <v>2919</v>
      </c>
      <c r="D1746" s="4">
        <v>5108.8120184500003</v>
      </c>
      <c r="E1746" s="3" t="s">
        <v>2930</v>
      </c>
      <c r="F1746" s="3" t="s">
        <v>2931</v>
      </c>
      <c r="G1746" s="3" t="s">
        <v>2931</v>
      </c>
      <c r="H1746" s="3" t="s">
        <v>2932</v>
      </c>
      <c r="I1746" s="3" t="s">
        <v>2933</v>
      </c>
      <c r="J1746" s="4">
        <v>0.85219699999999998</v>
      </c>
      <c r="K1746" s="4">
        <v>2.9355799999999999</v>
      </c>
      <c r="L1746" s="4">
        <v>-10.873146999999999</v>
      </c>
      <c r="M1746" s="4">
        <v>-0.34210499999999999</v>
      </c>
      <c r="N1746" s="4">
        <v>14.344696969697001</v>
      </c>
      <c r="O1746" s="4">
        <v>10.823092000000001</v>
      </c>
      <c r="P1746" s="4">
        <v>1.0283770000000001</v>
      </c>
      <c r="Q1746" s="4" t="s">
        <v>2934</v>
      </c>
      <c r="R1746" s="4" t="s">
        <v>2934</v>
      </c>
      <c r="S1746" s="3" t="s">
        <v>6382</v>
      </c>
      <c r="T1746" s="4">
        <v>37.869999999999997</v>
      </c>
      <c r="U1746" s="4">
        <v>5108.8120184500003</v>
      </c>
      <c r="V1746" s="10" t="s">
        <v>2934</v>
      </c>
      <c r="W1746" s="4">
        <v>3.9081066807499298</v>
      </c>
      <c r="X1746" s="4">
        <v>44.43</v>
      </c>
      <c r="Y1746" s="4">
        <v>30.68</v>
      </c>
      <c r="Z1746" s="4">
        <v>14.295961</v>
      </c>
      <c r="AA1746" s="10">
        <v>13.831263696100001</v>
      </c>
      <c r="AB1746" s="10">
        <v>13.8110867979</v>
      </c>
      <c r="AC1746" s="4" t="s">
        <v>2934</v>
      </c>
      <c r="AD1746" s="4" t="s">
        <v>2934</v>
      </c>
      <c r="AE1746" s="4" t="s">
        <v>2934</v>
      </c>
      <c r="AF1746" s="4" t="s">
        <v>2934</v>
      </c>
      <c r="AG1746" s="4" t="s">
        <v>2934</v>
      </c>
      <c r="AH1746" s="4" t="s">
        <v>2934</v>
      </c>
      <c r="AI1746" s="4">
        <v>1.0283770000000001</v>
      </c>
      <c r="AJ1746" s="4">
        <v>1.6592910000000001</v>
      </c>
    </row>
    <row r="1747" spans="1:36" x14ac:dyDescent="0.3">
      <c r="A1747" s="1" t="s">
        <v>811</v>
      </c>
      <c r="B1747" s="2">
        <v>4295787</v>
      </c>
      <c r="C1747" s="3" t="s">
        <v>2935</v>
      </c>
      <c r="D1747" s="4">
        <v>5110.7362720499996</v>
      </c>
      <c r="E1747" s="3" t="s">
        <v>2936</v>
      </c>
      <c r="F1747" s="3" t="s">
        <v>2937</v>
      </c>
      <c r="G1747" s="3" t="s">
        <v>3035</v>
      </c>
      <c r="H1747" s="3" t="s">
        <v>3035</v>
      </c>
      <c r="I1747" s="3" t="s">
        <v>3353</v>
      </c>
      <c r="J1747" s="4">
        <v>52.202624</v>
      </c>
      <c r="K1747" s="4">
        <v>-9.1630369999999992</v>
      </c>
      <c r="L1747" s="4">
        <v>-3.0442239999999998</v>
      </c>
      <c r="M1747" s="4">
        <v>0.81146399999999996</v>
      </c>
      <c r="N1747" s="4">
        <v>23.072972</v>
      </c>
      <c r="O1747" s="4">
        <v>47.913020000000003</v>
      </c>
      <c r="P1747" s="4">
        <v>4.1426040000000004</v>
      </c>
      <c r="Q1747" s="4">
        <v>10.691503000000001</v>
      </c>
      <c r="R1747" s="4">
        <v>48.281730000000003</v>
      </c>
      <c r="S1747" s="3" t="s">
        <v>4554</v>
      </c>
      <c r="T1747" s="5">
        <v>175.17</v>
      </c>
      <c r="U1747" s="4">
        <v>5110.7362720499996</v>
      </c>
      <c r="V1747" s="10">
        <v>6285.780272</v>
      </c>
      <c r="W1747" s="4">
        <v>0</v>
      </c>
      <c r="X1747" s="5">
        <v>207.2</v>
      </c>
      <c r="Y1747" s="4">
        <v>107.53</v>
      </c>
      <c r="Z1747" s="4">
        <v>23.072972</v>
      </c>
      <c r="AA1747" s="10">
        <v>19.437848154600001</v>
      </c>
      <c r="AB1747" s="10">
        <v>21.494543843700001</v>
      </c>
      <c r="AC1747" s="4">
        <v>1.375461</v>
      </c>
      <c r="AD1747" s="4">
        <v>1.2283228941127999</v>
      </c>
      <c r="AE1747" s="4">
        <v>1.3543116179075001</v>
      </c>
      <c r="AF1747" s="4">
        <v>10.691503000000001</v>
      </c>
      <c r="AG1747" s="4">
        <v>9.7912934071574007</v>
      </c>
      <c r="AH1747" s="4">
        <v>11.1145312953599</v>
      </c>
      <c r="AI1747" s="4">
        <v>4.1426040000000004</v>
      </c>
      <c r="AJ1747" s="4">
        <v>7.5867300000000002</v>
      </c>
    </row>
    <row r="1748" spans="1:36" x14ac:dyDescent="0.3">
      <c r="A1748" s="1" t="s">
        <v>1235</v>
      </c>
      <c r="B1748" s="2">
        <v>4987800</v>
      </c>
      <c r="C1748" s="3" t="s">
        <v>2935</v>
      </c>
      <c r="D1748" s="4">
        <v>5111.2342767999999</v>
      </c>
      <c r="E1748" s="3" t="s">
        <v>2936</v>
      </c>
      <c r="F1748" s="3" t="s">
        <v>2937</v>
      </c>
      <c r="G1748" s="3" t="s">
        <v>2951</v>
      </c>
      <c r="H1748" s="3" t="s">
        <v>2951</v>
      </c>
      <c r="I1748" s="3" t="s">
        <v>3191</v>
      </c>
      <c r="J1748" s="4">
        <v>-14.440678</v>
      </c>
      <c r="K1748" s="4">
        <v>2.0375160000000001</v>
      </c>
      <c r="L1748" s="4">
        <v>0.70220199999999999</v>
      </c>
      <c r="M1748" s="4">
        <v>0.91156300000000001</v>
      </c>
      <c r="N1748" s="4">
        <v>48.688271999999998</v>
      </c>
      <c r="O1748" s="4">
        <v>25.692181999999999</v>
      </c>
      <c r="P1748" s="4">
        <v>3.215614</v>
      </c>
      <c r="Q1748" s="4">
        <v>15.66649</v>
      </c>
      <c r="R1748" s="4">
        <v>29.688928000000001</v>
      </c>
      <c r="S1748" s="3" t="s">
        <v>4977</v>
      </c>
      <c r="T1748" s="4">
        <v>63.1</v>
      </c>
      <c r="U1748" s="4">
        <v>5111.2342767999999</v>
      </c>
      <c r="V1748" s="10">
        <v>5813.8342759999996</v>
      </c>
      <c r="W1748" s="4">
        <v>0.95087163232963501</v>
      </c>
      <c r="X1748" s="4">
        <v>77.09</v>
      </c>
      <c r="Y1748" s="4">
        <v>57.5</v>
      </c>
      <c r="Z1748" s="4">
        <v>48.688271999999998</v>
      </c>
      <c r="AA1748" s="10">
        <v>28.030740526799999</v>
      </c>
      <c r="AB1748" s="10">
        <v>31.305348699900001</v>
      </c>
      <c r="AC1748" s="4">
        <v>3.081483</v>
      </c>
      <c r="AD1748" s="4">
        <v>2.9353055048947998</v>
      </c>
      <c r="AE1748" s="4">
        <v>3.0450898563856001</v>
      </c>
      <c r="AF1748" s="4">
        <v>15.66649</v>
      </c>
      <c r="AG1748" s="4">
        <v>14.8484826124267</v>
      </c>
      <c r="AH1748" s="4">
        <v>15.5957660607035</v>
      </c>
      <c r="AI1748" s="4">
        <v>3.215614</v>
      </c>
      <c r="AJ1748" s="4">
        <v>3.8092359999999998</v>
      </c>
    </row>
    <row r="1749" spans="1:36" x14ac:dyDescent="0.3">
      <c r="A1749" s="1" t="s">
        <v>2134</v>
      </c>
      <c r="B1749" s="2">
        <v>4837291</v>
      </c>
      <c r="C1749" s="3" t="s">
        <v>2919</v>
      </c>
      <c r="D1749" s="4">
        <v>5116.4429031600002</v>
      </c>
      <c r="E1749" s="3" t="s">
        <v>2945</v>
      </c>
      <c r="F1749" s="3" t="s">
        <v>2946</v>
      </c>
      <c r="G1749" s="3" t="s">
        <v>2947</v>
      </c>
      <c r="H1749" s="3" t="s">
        <v>2948</v>
      </c>
      <c r="I1749" s="3" t="s">
        <v>2949</v>
      </c>
      <c r="J1749" s="4">
        <v>-28.759934999999999</v>
      </c>
      <c r="K1749" s="4">
        <v>7.5615389999999998</v>
      </c>
      <c r="L1749" s="4">
        <v>-9.6004660000000008</v>
      </c>
      <c r="M1749" s="4">
        <v>-0.63952299999999995</v>
      </c>
      <c r="N1749" s="4">
        <v>30.874365000000001</v>
      </c>
      <c r="O1749" s="4">
        <v>23.200596999999998</v>
      </c>
      <c r="P1749" s="4">
        <v>11.395159</v>
      </c>
      <c r="Q1749" s="4">
        <v>21.292867000000001</v>
      </c>
      <c r="R1749" s="4">
        <v>22.421737</v>
      </c>
      <c r="S1749" s="3" t="s">
        <v>5873</v>
      </c>
      <c r="T1749" s="4">
        <v>139.83000000000001</v>
      </c>
      <c r="U1749" s="4">
        <v>5116.4429031600002</v>
      </c>
      <c r="V1749" s="10">
        <v>4591.0189030000001</v>
      </c>
      <c r="W1749" s="4">
        <v>0</v>
      </c>
      <c r="X1749" s="4">
        <v>201.03</v>
      </c>
      <c r="Y1749" s="4">
        <v>119.17</v>
      </c>
      <c r="Z1749" s="4">
        <v>30.874365000000001</v>
      </c>
      <c r="AA1749" s="10">
        <v>23.6115567113</v>
      </c>
      <c r="AB1749" s="10">
        <v>23.731534785200001</v>
      </c>
      <c r="AC1749" s="4">
        <v>7.7426750000000002</v>
      </c>
      <c r="AD1749" s="4">
        <v>7.1766662591934001</v>
      </c>
      <c r="AE1749" s="4">
        <v>7.5929315390802001</v>
      </c>
      <c r="AF1749" s="4">
        <v>21.292867000000001</v>
      </c>
      <c r="AG1749" s="4">
        <v>16.7115080080955</v>
      </c>
      <c r="AH1749" s="4">
        <v>16.862043864492801</v>
      </c>
      <c r="AI1749" s="4">
        <v>11.395159</v>
      </c>
      <c r="AJ1749" s="4">
        <v>11.786076</v>
      </c>
    </row>
    <row r="1750" spans="1:36" x14ac:dyDescent="0.3">
      <c r="A1750" s="1" t="s">
        <v>980</v>
      </c>
      <c r="B1750" s="2">
        <v>100572</v>
      </c>
      <c r="C1750" s="3" t="s">
        <v>2919</v>
      </c>
      <c r="D1750" s="4">
        <v>5133.9514915199998</v>
      </c>
      <c r="E1750" s="3" t="s">
        <v>2930</v>
      </c>
      <c r="F1750" s="3" t="s">
        <v>2931</v>
      </c>
      <c r="G1750" s="3" t="s">
        <v>2931</v>
      </c>
      <c r="H1750" s="3" t="s">
        <v>2932</v>
      </c>
      <c r="I1750" s="3" t="s">
        <v>2933</v>
      </c>
      <c r="J1750" s="4">
        <v>19.339934</v>
      </c>
      <c r="K1750" s="4">
        <v>-1.283101</v>
      </c>
      <c r="L1750" s="4">
        <v>-13.966215</v>
      </c>
      <c r="M1750" s="4">
        <v>-0.82282</v>
      </c>
      <c r="N1750" s="4">
        <v>24.937931034482801</v>
      </c>
      <c r="O1750" s="4">
        <v>19.254525999999998</v>
      </c>
      <c r="P1750" s="4">
        <v>3.0884870000000002</v>
      </c>
      <c r="Q1750" s="4" t="s">
        <v>2934</v>
      </c>
      <c r="R1750" s="4" t="s">
        <v>2934</v>
      </c>
      <c r="S1750" s="3" t="s">
        <v>4722</v>
      </c>
      <c r="T1750" s="4">
        <v>36.159999999999997</v>
      </c>
      <c r="U1750" s="4">
        <v>5133.9514915199998</v>
      </c>
      <c r="V1750" s="10" t="s">
        <v>2934</v>
      </c>
      <c r="W1750" s="4">
        <v>1.9911504424778801</v>
      </c>
      <c r="X1750" s="4">
        <v>44.66</v>
      </c>
      <c r="Y1750" s="4">
        <v>27.06</v>
      </c>
      <c r="Z1750" s="4">
        <v>24.937930999999999</v>
      </c>
      <c r="AA1750" s="10">
        <v>22.459627329100002</v>
      </c>
      <c r="AB1750" s="10">
        <v>23.672667757700001</v>
      </c>
      <c r="AC1750" s="4" t="s">
        <v>2934</v>
      </c>
      <c r="AD1750" s="4" t="s">
        <v>2934</v>
      </c>
      <c r="AE1750" s="4" t="s">
        <v>2934</v>
      </c>
      <c r="AF1750" s="4" t="s">
        <v>2934</v>
      </c>
      <c r="AG1750" s="4" t="s">
        <v>2934</v>
      </c>
      <c r="AH1750" s="4" t="s">
        <v>2934</v>
      </c>
      <c r="AI1750" s="4">
        <v>3.0884870000000002</v>
      </c>
      <c r="AJ1750" s="4">
        <v>3.8083200000000001</v>
      </c>
    </row>
    <row r="1751" spans="1:36" x14ac:dyDescent="0.3">
      <c r="A1751" s="1" t="s">
        <v>2675</v>
      </c>
      <c r="B1751" s="2">
        <v>4910609</v>
      </c>
      <c r="C1751" s="3" t="s">
        <v>2919</v>
      </c>
      <c r="D1751" s="4">
        <v>5149.9857323400001</v>
      </c>
      <c r="E1751" s="3" t="s">
        <v>2925</v>
      </c>
      <c r="F1751" s="3" t="s">
        <v>2926</v>
      </c>
      <c r="G1751" s="3" t="s">
        <v>2927</v>
      </c>
      <c r="H1751" s="3" t="s">
        <v>2964</v>
      </c>
      <c r="I1751" s="3" t="s">
        <v>2965</v>
      </c>
      <c r="J1751" s="4">
        <v>56.374335000000002</v>
      </c>
      <c r="K1751" s="4">
        <v>45.641961999999999</v>
      </c>
      <c r="L1751" s="4">
        <v>17.519477999999999</v>
      </c>
      <c r="M1751" s="4">
        <v>1.3069519999999999</v>
      </c>
      <c r="N1751" s="4">
        <v>15.986822999999999</v>
      </c>
      <c r="O1751" s="4">
        <v>23.668362999999999</v>
      </c>
      <c r="P1751" s="4">
        <v>2.1887129999999999</v>
      </c>
      <c r="Q1751" s="4">
        <v>5.7611350000000003</v>
      </c>
      <c r="R1751" s="4">
        <v>25.779242</v>
      </c>
      <c r="S1751" s="3" t="s">
        <v>6413</v>
      </c>
      <c r="T1751" s="4">
        <v>55.81</v>
      </c>
      <c r="U1751" s="4">
        <v>5149.9857323400001</v>
      </c>
      <c r="V1751" s="10">
        <v>5512.3817319999998</v>
      </c>
      <c r="W1751" s="4">
        <v>0</v>
      </c>
      <c r="X1751" s="4">
        <v>56.37</v>
      </c>
      <c r="Y1751" s="4">
        <v>33.86</v>
      </c>
      <c r="Z1751" s="4">
        <v>15.986822999999999</v>
      </c>
      <c r="AA1751" s="10">
        <v>13.4039436078</v>
      </c>
      <c r="AB1751" s="10">
        <v>14.2796101699</v>
      </c>
      <c r="AC1751" s="4">
        <v>1.020672</v>
      </c>
      <c r="AD1751" s="4">
        <v>0.96263060833199998</v>
      </c>
      <c r="AE1751" s="4">
        <v>1.0038519498926</v>
      </c>
      <c r="AF1751" s="4">
        <v>5.7611350000000003</v>
      </c>
      <c r="AG1751" s="4">
        <v>8.7396922642749004</v>
      </c>
      <c r="AH1751" s="4">
        <v>9.6736146827721008</v>
      </c>
      <c r="AI1751" s="4">
        <v>2.1887129999999999</v>
      </c>
      <c r="AJ1751" s="4">
        <v>2.1887129999999999</v>
      </c>
    </row>
    <row r="1752" spans="1:36" x14ac:dyDescent="0.3">
      <c r="A1752" s="1" t="s">
        <v>2314</v>
      </c>
      <c r="B1752" s="2">
        <v>5095746</v>
      </c>
      <c r="C1752" s="3" t="s">
        <v>2940</v>
      </c>
      <c r="D1752" s="4">
        <v>5159.7302157000004</v>
      </c>
      <c r="E1752" s="3" t="s">
        <v>2945</v>
      </c>
      <c r="F1752" s="3" t="s">
        <v>2990</v>
      </c>
      <c r="G1752" s="3" t="s">
        <v>2990</v>
      </c>
      <c r="H1752" s="3" t="s">
        <v>3029</v>
      </c>
      <c r="I1752" s="3" t="s">
        <v>3030</v>
      </c>
      <c r="J1752" s="18">
        <v>80.914154999999994</v>
      </c>
      <c r="K1752" s="18">
        <v>25.46725</v>
      </c>
      <c r="L1752" s="18">
        <v>7.8154750000000002</v>
      </c>
      <c r="M1752" s="19">
        <v>1.9432259999999999</v>
      </c>
      <c r="N1752" s="4" t="s">
        <v>2924</v>
      </c>
      <c r="O1752" s="4" t="s">
        <v>2924</v>
      </c>
      <c r="P1752" s="4">
        <v>7.4109119999999997</v>
      </c>
      <c r="Q1752" s="4" t="s">
        <v>2924</v>
      </c>
      <c r="R1752" s="4">
        <v>66.155728999999994</v>
      </c>
      <c r="S1752" s="3" t="s">
        <v>6053</v>
      </c>
      <c r="T1752" s="5">
        <v>220.86</v>
      </c>
      <c r="U1752" s="4">
        <v>5159.7302157000004</v>
      </c>
      <c r="V1752" s="10">
        <v>4731.5652149999996</v>
      </c>
      <c r="W1752" s="4">
        <v>0</v>
      </c>
      <c r="X1752" s="19">
        <v>268.18</v>
      </c>
      <c r="Y1752" s="18">
        <v>72.39</v>
      </c>
      <c r="Z1752" s="4" t="s">
        <v>2924</v>
      </c>
      <c r="AA1752" s="10">
        <v>174.45497630329999</v>
      </c>
      <c r="AB1752" s="10">
        <v>253.6667164367</v>
      </c>
      <c r="AC1752" s="4">
        <v>26.733668000000002</v>
      </c>
      <c r="AD1752" s="4">
        <v>19.614087687007999</v>
      </c>
      <c r="AE1752" s="4">
        <v>23.8245262854191</v>
      </c>
      <c r="AF1752" s="4" t="s">
        <v>2924</v>
      </c>
      <c r="AG1752" s="4">
        <v>143.38076409090911</v>
      </c>
      <c r="AH1752" s="4">
        <v>281.64078660714279</v>
      </c>
      <c r="AI1752" s="4">
        <v>7.4109119999999997</v>
      </c>
      <c r="AJ1752" s="4">
        <v>11.680152</v>
      </c>
    </row>
    <row r="1753" spans="1:36" x14ac:dyDescent="0.3">
      <c r="A1753" s="1" t="s">
        <v>2259</v>
      </c>
      <c r="B1753" s="2">
        <v>4070738</v>
      </c>
      <c r="C1753" s="3" t="s">
        <v>2935</v>
      </c>
      <c r="D1753" s="4">
        <v>5174.9701285800002</v>
      </c>
      <c r="E1753" s="3" t="s">
        <v>2936</v>
      </c>
      <c r="F1753" s="3" t="s">
        <v>3056</v>
      </c>
      <c r="G1753" s="3" t="s">
        <v>3166</v>
      </c>
      <c r="H1753" s="3" t="s">
        <v>3167</v>
      </c>
      <c r="I1753" s="3" t="s">
        <v>3168</v>
      </c>
      <c r="J1753" s="4">
        <v>16.070727000000002</v>
      </c>
      <c r="K1753" s="4">
        <v>4.1975309999999997</v>
      </c>
      <c r="L1753" s="4">
        <v>-10.076104000000001</v>
      </c>
      <c r="M1753" s="4">
        <v>2.0732550000000001</v>
      </c>
      <c r="N1753" s="4">
        <v>46.446541000000003</v>
      </c>
      <c r="O1753" s="4">
        <v>51.373913000000002</v>
      </c>
      <c r="P1753" s="4">
        <v>1.744008</v>
      </c>
      <c r="Q1753" s="4">
        <v>9.0118899999999993</v>
      </c>
      <c r="R1753" s="4">
        <v>55.824928</v>
      </c>
      <c r="S1753" s="3" t="s">
        <v>5998</v>
      </c>
      <c r="T1753" s="4">
        <v>29.54</v>
      </c>
      <c r="U1753" s="4">
        <v>5174.9701285800002</v>
      </c>
      <c r="V1753" s="10">
        <v>5207.0701280000003</v>
      </c>
      <c r="W1753" s="4">
        <v>1.2863913337846999</v>
      </c>
      <c r="X1753" s="4">
        <v>33.9</v>
      </c>
      <c r="Y1753" s="4">
        <v>20.5</v>
      </c>
      <c r="Z1753" s="4">
        <v>46.446541000000003</v>
      </c>
      <c r="AA1753" s="10">
        <v>32.376150811000002</v>
      </c>
      <c r="AB1753" s="10">
        <v>42.639183590899997</v>
      </c>
      <c r="AC1753" s="4">
        <v>0.97820300000000004</v>
      </c>
      <c r="AD1753" s="4">
        <v>0.87915431592769999</v>
      </c>
      <c r="AE1753" s="4">
        <v>0.98138079915260001</v>
      </c>
      <c r="AF1753" s="4">
        <v>9.0118899999999993</v>
      </c>
      <c r="AG1753" s="4">
        <v>7.6308580415733003</v>
      </c>
      <c r="AH1753" s="4">
        <v>8.9125601442079994</v>
      </c>
      <c r="AI1753" s="4">
        <v>1.744008</v>
      </c>
      <c r="AJ1753" s="4">
        <v>2.0032549999999998</v>
      </c>
    </row>
    <row r="1754" spans="1:36" x14ac:dyDescent="0.3">
      <c r="A1754" s="1" t="s">
        <v>1568</v>
      </c>
      <c r="B1754" s="2">
        <v>4014818</v>
      </c>
      <c r="C1754" s="3" t="s">
        <v>2935</v>
      </c>
      <c r="D1754" s="4">
        <v>5181.9840793599997</v>
      </c>
      <c r="E1754" s="3" t="s">
        <v>2925</v>
      </c>
      <c r="F1754" s="3" t="s">
        <v>3011</v>
      </c>
      <c r="G1754" s="3" t="s">
        <v>3012</v>
      </c>
      <c r="H1754" s="3" t="s">
        <v>3013</v>
      </c>
      <c r="I1754" s="3" t="s">
        <v>3014</v>
      </c>
      <c r="J1754" s="4">
        <v>-32.469372</v>
      </c>
      <c r="K1754" s="4">
        <v>-15.400994000000001</v>
      </c>
      <c r="L1754" s="4">
        <v>-1.9434450000000001</v>
      </c>
      <c r="M1754" s="4">
        <v>0.61194300000000001</v>
      </c>
      <c r="N1754" s="4">
        <v>10.035781999999999</v>
      </c>
      <c r="O1754" s="4">
        <v>12.116899999999999</v>
      </c>
      <c r="P1754" s="4">
        <v>1.0922130000000001</v>
      </c>
      <c r="Q1754" s="4">
        <v>4.1726669999999997</v>
      </c>
      <c r="R1754" s="4">
        <v>12.092184</v>
      </c>
      <c r="S1754" s="3" t="s">
        <v>5309</v>
      </c>
      <c r="T1754" s="4">
        <v>95.36</v>
      </c>
      <c r="U1754" s="4">
        <v>5181.9840793599997</v>
      </c>
      <c r="V1754" s="10">
        <v>8032.3840790000004</v>
      </c>
      <c r="W1754" s="4">
        <v>3.2298657718120798</v>
      </c>
      <c r="X1754" s="5">
        <v>147.11000000000001</v>
      </c>
      <c r="Y1754" s="4">
        <v>91.7</v>
      </c>
      <c r="Z1754" s="4">
        <v>10.035781999999999</v>
      </c>
      <c r="AA1754" s="10">
        <v>7.5653719217999997</v>
      </c>
      <c r="AB1754" s="10">
        <v>7.8896312076999999</v>
      </c>
      <c r="AC1754" s="4">
        <v>0.34278700000000001</v>
      </c>
      <c r="AD1754" s="4">
        <v>0.34499812688980003</v>
      </c>
      <c r="AE1754" s="4">
        <v>0.34803741624380002</v>
      </c>
      <c r="AF1754" s="4">
        <v>4.1726669999999997</v>
      </c>
      <c r="AG1754" s="4">
        <v>4.7639315970803002</v>
      </c>
      <c r="AH1754" s="4">
        <v>4.7549739041252996</v>
      </c>
      <c r="AI1754" s="4">
        <v>1.0922130000000001</v>
      </c>
      <c r="AJ1754" s="4">
        <v>1.728664</v>
      </c>
    </row>
    <row r="1755" spans="1:36" x14ac:dyDescent="0.3">
      <c r="A1755" s="1" t="s">
        <v>2359</v>
      </c>
      <c r="B1755" s="2">
        <v>29619517</v>
      </c>
      <c r="C1755" s="3" t="s">
        <v>2919</v>
      </c>
      <c r="D1755" s="4">
        <v>5190.9876932899997</v>
      </c>
      <c r="E1755" s="3" t="s">
        <v>2925</v>
      </c>
      <c r="F1755" s="3" t="s">
        <v>2980</v>
      </c>
      <c r="G1755" s="3" t="s">
        <v>2981</v>
      </c>
      <c r="H1755" s="3" t="s">
        <v>2982</v>
      </c>
      <c r="I1755" s="3" t="s">
        <v>3063</v>
      </c>
      <c r="J1755" s="4">
        <v>57.556561000000002</v>
      </c>
      <c r="K1755" s="4">
        <v>41.085900000000002</v>
      </c>
      <c r="L1755" s="4">
        <v>1.6345590000000001</v>
      </c>
      <c r="M1755" s="4">
        <v>4.7533089999999998</v>
      </c>
      <c r="N1755" s="4">
        <v>85.299486000000002</v>
      </c>
      <c r="O1755" s="4">
        <v>35.967295</v>
      </c>
      <c r="P1755" s="4">
        <v>19.082892000000001</v>
      </c>
      <c r="Q1755" s="4">
        <v>11.522976999999999</v>
      </c>
      <c r="R1755" s="4">
        <v>17.657412000000001</v>
      </c>
      <c r="S1755" s="3" t="s">
        <v>6098</v>
      </c>
      <c r="T1755" s="4">
        <v>17.41</v>
      </c>
      <c r="U1755" s="4">
        <v>5190.9876932899997</v>
      </c>
      <c r="V1755" s="10">
        <v>4838.0566230000004</v>
      </c>
      <c r="W1755" s="4">
        <v>0</v>
      </c>
      <c r="X1755" s="4">
        <v>18.05</v>
      </c>
      <c r="Y1755" s="5">
        <v>9.17</v>
      </c>
      <c r="Z1755" s="4">
        <v>85.768164999999996</v>
      </c>
      <c r="AA1755" s="10">
        <v>86.544577501283698</v>
      </c>
      <c r="AB1755" s="10">
        <v>97.754122262473103</v>
      </c>
      <c r="AC1755" s="4">
        <v>4.1231030000000004</v>
      </c>
      <c r="AD1755" s="4">
        <v>3.8497407670572001</v>
      </c>
      <c r="AE1755" s="4">
        <v>4.2461682656750002</v>
      </c>
      <c r="AF1755" s="4">
        <v>11.522976999999999</v>
      </c>
      <c r="AG1755" s="4">
        <v>18.409588006794799</v>
      </c>
      <c r="AH1755" s="4">
        <v>21.367838743237598</v>
      </c>
      <c r="AI1755" s="4">
        <v>19.082892000000001</v>
      </c>
      <c r="AJ1755" s="4" t="s">
        <v>2924</v>
      </c>
    </row>
    <row r="1756" spans="1:36" x14ac:dyDescent="0.3">
      <c r="A1756" s="1" t="s">
        <v>2017</v>
      </c>
      <c r="B1756" s="2">
        <v>4376176</v>
      </c>
      <c r="C1756" s="3" t="s">
        <v>2935</v>
      </c>
      <c r="D1756" s="4">
        <v>5231.8844625600004</v>
      </c>
      <c r="E1756" s="3" t="s">
        <v>2930</v>
      </c>
      <c r="F1756" s="3" t="s">
        <v>2953</v>
      </c>
      <c r="G1756" s="3" t="s">
        <v>2953</v>
      </c>
      <c r="H1756" s="3" t="s">
        <v>3414</v>
      </c>
      <c r="I1756" s="3" t="s">
        <v>3619</v>
      </c>
      <c r="J1756" s="4">
        <v>15.502999000000001</v>
      </c>
      <c r="K1756" s="4">
        <v>-10.307556999999999</v>
      </c>
      <c r="L1756" s="4">
        <v>-4.4914379999999996</v>
      </c>
      <c r="M1756" s="4">
        <v>0.40330500000000002</v>
      </c>
      <c r="N1756" s="4">
        <v>31.946791999999999</v>
      </c>
      <c r="O1756" s="4" t="s">
        <v>2924</v>
      </c>
      <c r="P1756" s="4">
        <v>1.399197</v>
      </c>
      <c r="Q1756" s="4" t="s">
        <v>2934</v>
      </c>
      <c r="R1756" s="4" t="s">
        <v>2934</v>
      </c>
      <c r="S1756" s="3" t="s">
        <v>5756</v>
      </c>
      <c r="T1756" s="4">
        <v>102.07</v>
      </c>
      <c r="U1756" s="4">
        <v>5231.8844625600004</v>
      </c>
      <c r="V1756" s="10" t="s">
        <v>2934</v>
      </c>
      <c r="W1756" s="4">
        <v>1.1756637601645901</v>
      </c>
      <c r="X1756" s="4">
        <v>119.13</v>
      </c>
      <c r="Y1756" s="4">
        <v>81.924999999999997</v>
      </c>
      <c r="Z1756" s="4">
        <v>31.946791999999999</v>
      </c>
      <c r="AA1756" s="10">
        <v>7.6192111313000002</v>
      </c>
      <c r="AB1756" s="10">
        <v>8.7344129194000004</v>
      </c>
      <c r="AC1756" s="4" t="s">
        <v>2934</v>
      </c>
      <c r="AD1756" s="4" t="s">
        <v>2934</v>
      </c>
      <c r="AE1756" s="4" t="s">
        <v>2934</v>
      </c>
      <c r="AF1756" s="4" t="s">
        <v>2934</v>
      </c>
      <c r="AG1756" s="4" t="s">
        <v>2934</v>
      </c>
      <c r="AH1756" s="4" t="s">
        <v>2934</v>
      </c>
      <c r="AI1756" s="4">
        <v>1.399197</v>
      </c>
      <c r="AJ1756" s="4">
        <v>1.447781</v>
      </c>
    </row>
    <row r="1757" spans="1:36" x14ac:dyDescent="0.3">
      <c r="A1757" s="1" t="s">
        <v>393</v>
      </c>
      <c r="B1757" s="2">
        <v>4252232</v>
      </c>
      <c r="C1757" s="3" t="s">
        <v>2935</v>
      </c>
      <c r="D1757" s="4">
        <v>5234.3898962000003</v>
      </c>
      <c r="E1757" s="3" t="s">
        <v>2936</v>
      </c>
      <c r="F1757" s="3" t="s">
        <v>2937</v>
      </c>
      <c r="G1757" s="3" t="s">
        <v>2993</v>
      </c>
      <c r="H1757" s="3" t="s">
        <v>3255</v>
      </c>
      <c r="I1757" s="3" t="s">
        <v>3256</v>
      </c>
      <c r="J1757" s="4">
        <v>54.729730000000004</v>
      </c>
      <c r="K1757" s="4">
        <v>114.018692</v>
      </c>
      <c r="L1757" s="4">
        <v>-15.839765</v>
      </c>
      <c r="M1757" s="4">
        <v>-5.0580429999999996</v>
      </c>
      <c r="N1757" s="4" t="s">
        <v>2924</v>
      </c>
      <c r="O1757" s="4" t="s">
        <v>2924</v>
      </c>
      <c r="P1757" s="4">
        <v>12.142099999999999</v>
      </c>
      <c r="Q1757" s="4" t="s">
        <v>2924</v>
      </c>
      <c r="R1757" s="4" t="s">
        <v>2924</v>
      </c>
      <c r="S1757" s="3" t="s">
        <v>4138</v>
      </c>
      <c r="T1757" s="4">
        <v>22.9</v>
      </c>
      <c r="U1757" s="4">
        <v>5234.3898962000003</v>
      </c>
      <c r="V1757" s="10">
        <v>6459.5398960000002</v>
      </c>
      <c r="W1757" s="4">
        <v>0</v>
      </c>
      <c r="X1757" s="4">
        <v>28.7</v>
      </c>
      <c r="Y1757" s="5">
        <v>8.4123999999999999</v>
      </c>
      <c r="Z1757" s="4" t="s">
        <v>2924</v>
      </c>
      <c r="AA1757" s="10">
        <v>53.454715219400001</v>
      </c>
      <c r="AB1757" s="10" t="s">
        <v>2924</v>
      </c>
      <c r="AC1757" s="4">
        <v>5.1332230000000001</v>
      </c>
      <c r="AD1757" s="4">
        <v>3.9797235866616001</v>
      </c>
      <c r="AE1757" s="4">
        <v>4.5669566259092997</v>
      </c>
      <c r="AF1757" s="4" t="s">
        <v>2924</v>
      </c>
      <c r="AG1757" s="4">
        <v>28.7237600034507</v>
      </c>
      <c r="AH1757" s="4">
        <v>54.232988044972302</v>
      </c>
      <c r="AI1757" s="4">
        <v>12.142099999999999</v>
      </c>
      <c r="AJ1757" s="4">
        <v>12.142099999999999</v>
      </c>
    </row>
    <row r="1758" spans="1:36" x14ac:dyDescent="0.3">
      <c r="A1758" s="1" t="s">
        <v>945</v>
      </c>
      <c r="B1758" s="2">
        <v>4998779</v>
      </c>
      <c r="C1758" s="3" t="s">
        <v>2935</v>
      </c>
      <c r="D1758" s="4">
        <v>5235.4046527199998</v>
      </c>
      <c r="E1758" s="3" t="s">
        <v>2930</v>
      </c>
      <c r="F1758" s="3" t="s">
        <v>2957</v>
      </c>
      <c r="G1758" s="3" t="s">
        <v>2957</v>
      </c>
      <c r="H1758" s="3" t="s">
        <v>3042</v>
      </c>
      <c r="I1758" s="3" t="s">
        <v>3043</v>
      </c>
      <c r="J1758" s="4">
        <v>-9.7391299999999994</v>
      </c>
      <c r="K1758" s="4">
        <v>-6.2753949999999996</v>
      </c>
      <c r="L1758" s="4">
        <v>-14.42704</v>
      </c>
      <c r="M1758" s="4">
        <v>-0.59851600000000005</v>
      </c>
      <c r="N1758" s="4" t="s">
        <v>2924</v>
      </c>
      <c r="O1758" s="4">
        <v>0.75838117403462801</v>
      </c>
      <c r="P1758" s="4">
        <v>1.2046650000000001</v>
      </c>
      <c r="Q1758" s="4">
        <v>21.883641999999998</v>
      </c>
      <c r="R1758" s="4">
        <v>2.2673040000000002</v>
      </c>
      <c r="S1758" s="3" t="s">
        <v>4687</v>
      </c>
      <c r="T1758" s="4">
        <v>41.52</v>
      </c>
      <c r="U1758" s="4">
        <v>5235.4046527199998</v>
      </c>
      <c r="V1758" s="10">
        <v>3873.4046520000002</v>
      </c>
      <c r="W1758" s="4">
        <v>2.11946050096339</v>
      </c>
      <c r="X1758" s="4">
        <v>50.75</v>
      </c>
      <c r="Y1758" s="4">
        <v>34.9</v>
      </c>
      <c r="Z1758" s="4" t="s">
        <v>2924</v>
      </c>
      <c r="AA1758" s="10">
        <v>7.9206409766999997</v>
      </c>
      <c r="AB1758" s="10">
        <v>9.5353360906999995</v>
      </c>
      <c r="AC1758" s="4">
        <v>0.66393599999999997</v>
      </c>
      <c r="AD1758" s="4">
        <v>0.76587338645580005</v>
      </c>
      <c r="AE1758" s="4">
        <v>0.70528125491619997</v>
      </c>
      <c r="AF1758" s="4">
        <v>21.883641999999998</v>
      </c>
      <c r="AG1758" s="4" t="s">
        <v>2934</v>
      </c>
      <c r="AH1758" s="4" t="s">
        <v>2934</v>
      </c>
      <c r="AI1758" s="4">
        <v>1.2046650000000001</v>
      </c>
      <c r="AJ1758" s="4">
        <v>4.9205969999999999</v>
      </c>
    </row>
    <row r="1759" spans="1:36" x14ac:dyDescent="0.3">
      <c r="A1759" s="1" t="s">
        <v>1744</v>
      </c>
      <c r="B1759" s="2">
        <v>4363272</v>
      </c>
      <c r="C1759" s="3" t="s">
        <v>2935</v>
      </c>
      <c r="D1759" s="4">
        <v>5256.0605140799998</v>
      </c>
      <c r="E1759" s="3" t="s">
        <v>2930</v>
      </c>
      <c r="F1759" s="3" t="s">
        <v>2953</v>
      </c>
      <c r="G1759" s="3" t="s">
        <v>2954</v>
      </c>
      <c r="H1759" s="3" t="s">
        <v>3244</v>
      </c>
      <c r="I1759" s="3" t="s">
        <v>3155</v>
      </c>
      <c r="J1759" s="4">
        <v>32.656334000000001</v>
      </c>
      <c r="K1759" s="4">
        <v>8.0226319999999998</v>
      </c>
      <c r="L1759" s="4">
        <v>-1.8325640000000001</v>
      </c>
      <c r="M1759" s="4">
        <v>0.88063999999999998</v>
      </c>
      <c r="N1759" s="4">
        <v>140.49056603773599</v>
      </c>
      <c r="O1759" s="4">
        <v>28.594604469348301</v>
      </c>
      <c r="P1759" s="4">
        <v>14.297235000000001</v>
      </c>
      <c r="Q1759" s="4" t="s">
        <v>2934</v>
      </c>
      <c r="R1759" s="4" t="s">
        <v>2934</v>
      </c>
      <c r="S1759" s="3" t="s">
        <v>5485</v>
      </c>
      <c r="T1759" s="4">
        <v>74.459999999999994</v>
      </c>
      <c r="U1759" s="4">
        <v>5256.0605140799998</v>
      </c>
      <c r="V1759" s="10" t="s">
        <v>2934</v>
      </c>
      <c r="W1759" s="4">
        <v>3.2232070910555999</v>
      </c>
      <c r="X1759" s="4">
        <v>81.599999999999994</v>
      </c>
      <c r="Y1759" s="4">
        <v>46.24</v>
      </c>
      <c r="Z1759" s="4">
        <v>128.37931</v>
      </c>
      <c r="AA1759" s="10">
        <v>37.528350385499998</v>
      </c>
      <c r="AB1759" s="10">
        <v>72.569562886699998</v>
      </c>
      <c r="AC1759" s="4" t="s">
        <v>2934</v>
      </c>
      <c r="AD1759" s="4" t="s">
        <v>2934</v>
      </c>
      <c r="AE1759" s="4" t="s">
        <v>2934</v>
      </c>
      <c r="AF1759" s="4" t="s">
        <v>2934</v>
      </c>
      <c r="AG1759" s="4" t="s">
        <v>2934</v>
      </c>
      <c r="AH1759" s="4" t="s">
        <v>2934</v>
      </c>
      <c r="AI1759" s="4">
        <v>14.297235000000001</v>
      </c>
      <c r="AJ1759" s="4">
        <v>14.335772</v>
      </c>
    </row>
    <row r="1760" spans="1:36" x14ac:dyDescent="0.3">
      <c r="A1760" s="1" t="s">
        <v>1085</v>
      </c>
      <c r="B1760" s="2">
        <v>4337066</v>
      </c>
      <c r="C1760" s="3" t="s">
        <v>2935</v>
      </c>
      <c r="D1760" s="4">
        <v>5265.0178148100003</v>
      </c>
      <c r="E1760" s="3" t="s">
        <v>2936</v>
      </c>
      <c r="F1760" s="3" t="s">
        <v>2937</v>
      </c>
      <c r="G1760" s="3" t="s">
        <v>3044</v>
      </c>
      <c r="H1760" s="3" t="s">
        <v>3066</v>
      </c>
      <c r="I1760" s="3" t="s">
        <v>3427</v>
      </c>
      <c r="J1760" s="4">
        <v>54.023845000000001</v>
      </c>
      <c r="K1760" s="4">
        <v>15.863229</v>
      </c>
      <c r="L1760" s="4">
        <v>-6.5551539999999999</v>
      </c>
      <c r="M1760" s="4">
        <v>1.4229639999999999</v>
      </c>
      <c r="N1760" s="4">
        <v>24.873646000000001</v>
      </c>
      <c r="O1760" s="4">
        <v>19.299720000000001</v>
      </c>
      <c r="P1760" s="4">
        <v>1.6925969999999999</v>
      </c>
      <c r="Q1760" s="4">
        <v>9.9414339999999992</v>
      </c>
      <c r="R1760" s="4">
        <v>20.211209</v>
      </c>
      <c r="S1760" s="3" t="s">
        <v>4827</v>
      </c>
      <c r="T1760" s="4">
        <v>20.67</v>
      </c>
      <c r="U1760" s="4">
        <v>5265.0178148100003</v>
      </c>
      <c r="V1760" s="10">
        <v>7542.317814</v>
      </c>
      <c r="W1760" s="4">
        <v>0</v>
      </c>
      <c r="X1760" s="4">
        <v>23.34</v>
      </c>
      <c r="Y1760" s="5">
        <v>12.404999999999999</v>
      </c>
      <c r="Z1760" s="4">
        <v>24.933655000000002</v>
      </c>
      <c r="AA1760" s="10">
        <v>13.560322771099999</v>
      </c>
      <c r="AB1760" s="10">
        <v>15.343275161999999</v>
      </c>
      <c r="AC1760" s="4">
        <v>2.1911969999999998</v>
      </c>
      <c r="AD1760" s="4">
        <v>2.1649267126260998</v>
      </c>
      <c r="AE1760" s="4">
        <v>2.2122996731122999</v>
      </c>
      <c r="AF1760" s="4">
        <v>9.9414339999999992</v>
      </c>
      <c r="AG1760" s="4">
        <v>9.4932332587491999</v>
      </c>
      <c r="AH1760" s="4">
        <v>9.9575771407744007</v>
      </c>
      <c r="AI1760" s="4">
        <v>1.6925969999999999</v>
      </c>
      <c r="AJ1760" s="4" t="s">
        <v>2924</v>
      </c>
    </row>
    <row r="1761" spans="1:36" x14ac:dyDescent="0.3">
      <c r="A1761" s="1" t="s">
        <v>2145</v>
      </c>
      <c r="B1761" s="2">
        <v>4810594</v>
      </c>
      <c r="C1761" s="3" t="s">
        <v>2940</v>
      </c>
      <c r="D1761" s="4">
        <v>5275.8855459899996</v>
      </c>
      <c r="E1761" s="3" t="s">
        <v>2920</v>
      </c>
      <c r="F1761" s="3" t="s">
        <v>2960</v>
      </c>
      <c r="G1761" s="3" t="s">
        <v>2973</v>
      </c>
      <c r="H1761" s="3" t="s">
        <v>3004</v>
      </c>
      <c r="I1761" s="3" t="s">
        <v>3632</v>
      </c>
      <c r="J1761" s="4">
        <v>104.975554</v>
      </c>
      <c r="K1761" s="4">
        <v>2.7982119999999999</v>
      </c>
      <c r="L1761" s="4">
        <v>-13.601649</v>
      </c>
      <c r="M1761" s="4">
        <v>-1.966988</v>
      </c>
      <c r="N1761" s="4" t="s">
        <v>2924</v>
      </c>
      <c r="O1761" s="4">
        <v>54.074354999999997</v>
      </c>
      <c r="P1761" s="4">
        <v>5.8886229999999999</v>
      </c>
      <c r="Q1761" s="4">
        <v>15.738671</v>
      </c>
      <c r="R1761" s="4">
        <v>46.979061999999999</v>
      </c>
      <c r="S1761" s="3" t="s">
        <v>5884</v>
      </c>
      <c r="T1761" s="4">
        <v>71.27</v>
      </c>
      <c r="U1761" s="4">
        <v>5275.8855459899996</v>
      </c>
      <c r="V1761" s="10">
        <v>6488.1255449999999</v>
      </c>
      <c r="W1761" s="4">
        <v>0</v>
      </c>
      <c r="X1761" s="4">
        <v>93.65</v>
      </c>
      <c r="Y1761" s="4">
        <v>33.44</v>
      </c>
      <c r="Z1761" s="4" t="s">
        <v>2924</v>
      </c>
      <c r="AA1761" s="10">
        <v>118.1335985413</v>
      </c>
      <c r="AB1761" s="10">
        <v>111.0124610591</v>
      </c>
      <c r="AC1761" s="4">
        <v>3.6595170000000001</v>
      </c>
      <c r="AD1761" s="4">
        <v>3.3895204851225</v>
      </c>
      <c r="AE1761" s="4">
        <v>3.5649068878404999</v>
      </c>
      <c r="AF1761" s="4">
        <v>15.738671</v>
      </c>
      <c r="AG1761" s="4">
        <v>21.6543335196789</v>
      </c>
      <c r="AH1761" s="4">
        <v>22.966572195693502</v>
      </c>
      <c r="AI1761" s="4">
        <v>5.8886229999999999</v>
      </c>
      <c r="AJ1761" s="4">
        <v>53.226287999999997</v>
      </c>
    </row>
    <row r="1762" spans="1:36" x14ac:dyDescent="0.3">
      <c r="A1762" s="1" t="s">
        <v>417</v>
      </c>
      <c r="B1762" s="2">
        <v>6959543</v>
      </c>
      <c r="C1762" s="3" t="s">
        <v>2919</v>
      </c>
      <c r="D1762" s="4">
        <v>5289.8245579799996</v>
      </c>
      <c r="E1762" s="3" t="s">
        <v>2920</v>
      </c>
      <c r="F1762" s="3" t="s">
        <v>2921</v>
      </c>
      <c r="G1762" s="3" t="s">
        <v>2941</v>
      </c>
      <c r="H1762" s="3" t="s">
        <v>2941</v>
      </c>
      <c r="I1762" s="3" t="s">
        <v>2942</v>
      </c>
      <c r="J1762" s="4">
        <v>-30.666336000000001</v>
      </c>
      <c r="K1762" s="4">
        <v>12.22935</v>
      </c>
      <c r="L1762" s="4">
        <v>1.818843</v>
      </c>
      <c r="M1762" s="4">
        <v>5.6625139999999998</v>
      </c>
      <c r="N1762" s="4" t="s">
        <v>2924</v>
      </c>
      <c r="O1762" s="4" t="s">
        <v>2924</v>
      </c>
      <c r="P1762" s="4" t="s">
        <v>2924</v>
      </c>
      <c r="Q1762" s="4" t="s">
        <v>2924</v>
      </c>
      <c r="R1762" s="4" t="s">
        <v>2924</v>
      </c>
      <c r="S1762" s="3" t="s">
        <v>4160</v>
      </c>
      <c r="T1762" s="4">
        <v>27.99</v>
      </c>
      <c r="U1762" s="4">
        <v>5289.8245579799996</v>
      </c>
      <c r="V1762" s="10">
        <v>6764.7795569999998</v>
      </c>
      <c r="W1762" s="4">
        <v>0</v>
      </c>
      <c r="X1762" s="4">
        <v>41.8</v>
      </c>
      <c r="Y1762" s="4">
        <v>21.62</v>
      </c>
      <c r="Z1762" s="4" t="s">
        <v>2924</v>
      </c>
      <c r="AA1762" s="10" t="s">
        <v>2924</v>
      </c>
      <c r="AB1762" s="10" t="s">
        <v>2924</v>
      </c>
      <c r="AC1762" s="4">
        <v>31.064585999999998</v>
      </c>
      <c r="AD1762" s="4">
        <v>44.734865744739103</v>
      </c>
      <c r="AE1762" s="4">
        <v>21.647052828113999</v>
      </c>
      <c r="AF1762" s="4" t="s">
        <v>2924</v>
      </c>
      <c r="AG1762" s="4" t="s">
        <v>2924</v>
      </c>
      <c r="AH1762" s="4" t="s">
        <v>2924</v>
      </c>
      <c r="AI1762" s="4" t="s">
        <v>2924</v>
      </c>
      <c r="AJ1762" s="4" t="s">
        <v>2924</v>
      </c>
    </row>
    <row r="1763" spans="1:36" x14ac:dyDescent="0.3">
      <c r="A1763" s="1" t="s">
        <v>2388</v>
      </c>
      <c r="B1763" s="2">
        <v>4991506</v>
      </c>
      <c r="C1763" s="3" t="s">
        <v>2919</v>
      </c>
      <c r="D1763" s="4">
        <v>5298.6248746000001</v>
      </c>
      <c r="E1763" s="3" t="s">
        <v>2936</v>
      </c>
      <c r="F1763" s="3" t="s">
        <v>2937</v>
      </c>
      <c r="G1763" s="3" t="s">
        <v>3035</v>
      </c>
      <c r="H1763" s="3" t="s">
        <v>3035</v>
      </c>
      <c r="I1763" s="3" t="s">
        <v>3123</v>
      </c>
      <c r="J1763" s="4">
        <v>96.201524000000006</v>
      </c>
      <c r="K1763" s="4">
        <v>20.424403000000002</v>
      </c>
      <c r="L1763" s="4">
        <v>-11.713832999999999</v>
      </c>
      <c r="M1763" s="4">
        <v>-1.5296799999999999</v>
      </c>
      <c r="N1763" s="4">
        <v>29.275411999999999</v>
      </c>
      <c r="O1763" s="4">
        <v>13.660622</v>
      </c>
      <c r="P1763" s="4">
        <v>7.3900189999999997</v>
      </c>
      <c r="Q1763" s="4">
        <v>13.609037000000001</v>
      </c>
      <c r="R1763" s="4">
        <v>14.164624999999999</v>
      </c>
      <c r="S1763" s="3" t="s">
        <v>6127</v>
      </c>
      <c r="T1763" s="4">
        <v>172.52</v>
      </c>
      <c r="U1763" s="4">
        <v>5298.6248746000001</v>
      </c>
      <c r="V1763" s="10">
        <v>5042.5018739999996</v>
      </c>
      <c r="W1763" s="4">
        <v>0</v>
      </c>
      <c r="X1763" s="4">
        <v>203.49</v>
      </c>
      <c r="Y1763" s="4">
        <v>69.61</v>
      </c>
      <c r="Z1763" s="4">
        <v>29.275411999999999</v>
      </c>
      <c r="AA1763" s="10">
        <v>28.029244516599999</v>
      </c>
      <c r="AB1763" s="10">
        <v>28.946308724800001</v>
      </c>
      <c r="AC1763" s="4">
        <v>2.3978790000000001</v>
      </c>
      <c r="AD1763" s="4">
        <v>2.2250912867355002</v>
      </c>
      <c r="AE1763" s="4">
        <v>2.3442484572364002</v>
      </c>
      <c r="AF1763" s="4">
        <v>13.609037000000001</v>
      </c>
      <c r="AG1763" s="4">
        <v>15.2329941061853</v>
      </c>
      <c r="AH1763" s="4">
        <v>15.950470128268</v>
      </c>
      <c r="AI1763" s="4">
        <v>7.3900189999999997</v>
      </c>
      <c r="AJ1763" s="4">
        <v>44.269950999999999</v>
      </c>
    </row>
    <row r="1764" spans="1:36" x14ac:dyDescent="0.3">
      <c r="A1764" s="1" t="s">
        <v>946</v>
      </c>
      <c r="B1764" s="2">
        <v>100237</v>
      </c>
      <c r="C1764" s="3" t="s">
        <v>2935</v>
      </c>
      <c r="D1764" s="4">
        <v>5300.2903879200003</v>
      </c>
      <c r="E1764" s="3" t="s">
        <v>2930</v>
      </c>
      <c r="F1764" s="3" t="s">
        <v>2931</v>
      </c>
      <c r="G1764" s="3" t="s">
        <v>2931</v>
      </c>
      <c r="H1764" s="3" t="s">
        <v>2932</v>
      </c>
      <c r="I1764" s="3" t="s">
        <v>2933</v>
      </c>
      <c r="J1764" s="4">
        <v>7.0442989999999996</v>
      </c>
      <c r="K1764" s="4">
        <v>6.11951</v>
      </c>
      <c r="L1764" s="4">
        <v>-14.102563999999999</v>
      </c>
      <c r="M1764" s="4">
        <v>1.6551720000000001</v>
      </c>
      <c r="N1764" s="4">
        <v>13.5229357798165</v>
      </c>
      <c r="O1764" s="4">
        <v>28.958742999999998</v>
      </c>
      <c r="P1764" s="4">
        <v>0.84819900000000004</v>
      </c>
      <c r="Q1764" s="4" t="s">
        <v>2934</v>
      </c>
      <c r="R1764" s="4" t="s">
        <v>2934</v>
      </c>
      <c r="S1764" s="3" t="s">
        <v>4688</v>
      </c>
      <c r="T1764" s="4">
        <v>14.74</v>
      </c>
      <c r="U1764" s="4">
        <v>5300.2903879200003</v>
      </c>
      <c r="V1764" s="10" t="s">
        <v>2934</v>
      </c>
      <c r="W1764" s="4">
        <v>3.2564450474898199</v>
      </c>
      <c r="X1764" s="4">
        <v>17.7</v>
      </c>
      <c r="Y1764" s="4">
        <v>12.49</v>
      </c>
      <c r="Z1764" s="4">
        <v>13.522936</v>
      </c>
      <c r="AA1764" s="10">
        <v>10.989338701199999</v>
      </c>
      <c r="AB1764" s="10">
        <v>10.959107806600001</v>
      </c>
      <c r="AC1764" s="4" t="s">
        <v>2934</v>
      </c>
      <c r="AD1764" s="4" t="s">
        <v>2934</v>
      </c>
      <c r="AE1764" s="4" t="s">
        <v>2934</v>
      </c>
      <c r="AF1764" s="4" t="s">
        <v>2934</v>
      </c>
      <c r="AG1764" s="4" t="s">
        <v>2934</v>
      </c>
      <c r="AH1764" s="4" t="s">
        <v>2934</v>
      </c>
      <c r="AI1764" s="4">
        <v>0.84819900000000004</v>
      </c>
      <c r="AJ1764" s="4">
        <v>1.426774</v>
      </c>
    </row>
    <row r="1765" spans="1:36" x14ac:dyDescent="0.3">
      <c r="A1765" s="1" t="s">
        <v>1642</v>
      </c>
      <c r="B1765" s="2">
        <v>4602187</v>
      </c>
      <c r="C1765" s="3" t="s">
        <v>2935</v>
      </c>
      <c r="D1765" s="4">
        <v>5305.0800330000002</v>
      </c>
      <c r="E1765" s="3" t="s">
        <v>3102</v>
      </c>
      <c r="F1765" s="3" t="s">
        <v>3103</v>
      </c>
      <c r="G1765" s="3" t="s">
        <v>3196</v>
      </c>
      <c r="H1765" s="3" t="s">
        <v>3197</v>
      </c>
      <c r="I1765" s="3" t="s">
        <v>3571</v>
      </c>
      <c r="J1765" s="4">
        <v>21.597096000000001</v>
      </c>
      <c r="K1765" s="4">
        <v>6.2725309999999999</v>
      </c>
      <c r="L1765" s="5">
        <v>-3.4961370000000001</v>
      </c>
      <c r="M1765" s="4">
        <v>-1.885955</v>
      </c>
      <c r="N1765" s="4">
        <v>75.875085999999996</v>
      </c>
      <c r="O1765" s="4">
        <v>44.766146999999997</v>
      </c>
      <c r="P1765" s="4" t="s">
        <v>2924</v>
      </c>
      <c r="Q1765" s="4">
        <v>27.209156</v>
      </c>
      <c r="R1765" s="4">
        <v>59.850161999999997</v>
      </c>
      <c r="S1765" s="3" t="s">
        <v>5383</v>
      </c>
      <c r="T1765" s="4">
        <v>221.1</v>
      </c>
      <c r="U1765" s="4">
        <v>5305.0800330000002</v>
      </c>
      <c r="V1765" s="10">
        <v>6346.182033</v>
      </c>
      <c r="W1765" s="4">
        <v>0</v>
      </c>
      <c r="X1765" s="4">
        <v>237.9924</v>
      </c>
      <c r="Y1765" s="4">
        <v>176.27</v>
      </c>
      <c r="Z1765" s="4">
        <v>75.875085999999996</v>
      </c>
      <c r="AA1765" s="10">
        <v>281.65605095540002</v>
      </c>
      <c r="AB1765" s="10">
        <v>289.0196078431</v>
      </c>
      <c r="AC1765" s="4">
        <v>6.1173330000000004</v>
      </c>
      <c r="AD1765" s="4">
        <v>6.5957233095488004</v>
      </c>
      <c r="AE1765" s="4">
        <v>6.5814455445286004</v>
      </c>
      <c r="AF1765" s="4">
        <v>27.209156</v>
      </c>
      <c r="AG1765" s="4">
        <v>139.188972956968</v>
      </c>
      <c r="AH1765" s="4">
        <v>116.6520111325398</v>
      </c>
      <c r="AI1765" s="4" t="s">
        <v>2924</v>
      </c>
      <c r="AJ1765" s="4" t="s">
        <v>2924</v>
      </c>
    </row>
    <row r="1766" spans="1:36" x14ac:dyDescent="0.3">
      <c r="A1766" s="1" t="s">
        <v>2289</v>
      </c>
      <c r="B1766" s="2">
        <v>4912695</v>
      </c>
      <c r="C1766" s="3" t="s">
        <v>2935</v>
      </c>
      <c r="D1766" s="4">
        <v>5305.6261703500004</v>
      </c>
      <c r="E1766" s="3" t="s">
        <v>2925</v>
      </c>
      <c r="F1766" s="3" t="s">
        <v>2980</v>
      </c>
      <c r="G1766" s="3" t="s">
        <v>2981</v>
      </c>
      <c r="H1766" s="3" t="s">
        <v>3163</v>
      </c>
      <c r="I1766" s="3" t="s">
        <v>3175</v>
      </c>
      <c r="J1766" s="4">
        <v>78.831624000000005</v>
      </c>
      <c r="K1766" s="4">
        <v>26.587719</v>
      </c>
      <c r="L1766" s="4">
        <v>0.151115</v>
      </c>
      <c r="M1766" s="4">
        <v>2.855591</v>
      </c>
      <c r="N1766" s="4" t="s">
        <v>2924</v>
      </c>
      <c r="O1766" s="4">
        <v>156.124853</v>
      </c>
      <c r="P1766" s="4">
        <v>11.632294999999999</v>
      </c>
      <c r="Q1766" s="4">
        <v>25.861833000000001</v>
      </c>
      <c r="R1766" s="4" t="s">
        <v>2924</v>
      </c>
      <c r="S1766" s="3" t="s">
        <v>6028</v>
      </c>
      <c r="T1766" s="5">
        <v>132.55000000000001</v>
      </c>
      <c r="U1766" s="4">
        <v>5305.6261703500004</v>
      </c>
      <c r="V1766" s="10">
        <v>5831.1451699999998</v>
      </c>
      <c r="W1766" s="4">
        <v>0</v>
      </c>
      <c r="X1766" s="5">
        <v>139.88999999999999</v>
      </c>
      <c r="Y1766" s="4">
        <v>64.16</v>
      </c>
      <c r="Z1766" s="4" t="s">
        <v>2924</v>
      </c>
      <c r="AA1766" s="10">
        <v>129.1406858924</v>
      </c>
      <c r="AB1766" s="10">
        <v>164.06327359139999</v>
      </c>
      <c r="AC1766" s="4">
        <v>4.8184630000000004</v>
      </c>
      <c r="AD1766" s="4">
        <v>4.2662700595118999</v>
      </c>
      <c r="AE1766" s="4">
        <v>4.6673430050076004</v>
      </c>
      <c r="AF1766" s="4">
        <v>25.861833000000001</v>
      </c>
      <c r="AG1766" s="4">
        <v>30.0095732323947</v>
      </c>
      <c r="AH1766" s="4">
        <v>34.276487391169297</v>
      </c>
      <c r="AI1766" s="4">
        <v>11.632294999999999</v>
      </c>
      <c r="AJ1766" s="4">
        <v>11.632294999999999</v>
      </c>
    </row>
    <row r="1767" spans="1:36" x14ac:dyDescent="0.3">
      <c r="A1767" s="1" t="s">
        <v>728</v>
      </c>
      <c r="B1767" s="2">
        <v>4915094</v>
      </c>
      <c r="C1767" s="3" t="s">
        <v>2935</v>
      </c>
      <c r="D1767" s="4">
        <v>5321.7544115399996</v>
      </c>
      <c r="E1767" s="3" t="s">
        <v>3006</v>
      </c>
      <c r="F1767" s="3" t="s">
        <v>3007</v>
      </c>
      <c r="G1767" s="3" t="s">
        <v>3008</v>
      </c>
      <c r="H1767" s="3" t="s">
        <v>3170</v>
      </c>
      <c r="I1767" s="3" t="s">
        <v>3356</v>
      </c>
      <c r="J1767" s="4">
        <v>-32.865169000000002</v>
      </c>
      <c r="K1767" s="4">
        <v>-11.387712000000001</v>
      </c>
      <c r="L1767" s="4">
        <v>-17.423494999999999</v>
      </c>
      <c r="M1767" s="4">
        <v>1.209921</v>
      </c>
      <c r="N1767" s="4">
        <v>20.667078</v>
      </c>
      <c r="O1767" s="4">
        <v>11.419795000000001</v>
      </c>
      <c r="P1767" s="4">
        <v>1.169235</v>
      </c>
      <c r="Q1767" s="4">
        <v>8.8302680000000002</v>
      </c>
      <c r="R1767" s="4">
        <v>14.976779000000001</v>
      </c>
      <c r="S1767" s="3" t="s">
        <v>4471</v>
      </c>
      <c r="T1767" s="4">
        <v>33.46</v>
      </c>
      <c r="U1767" s="4">
        <v>5321.7544115399996</v>
      </c>
      <c r="V1767" s="10">
        <v>9754.1574110000001</v>
      </c>
      <c r="W1767" s="4">
        <v>0</v>
      </c>
      <c r="X1767" s="4">
        <v>51.12</v>
      </c>
      <c r="Y1767" s="4">
        <v>32.549999999999997</v>
      </c>
      <c r="Z1767" s="4">
        <v>20.667078</v>
      </c>
      <c r="AA1767" s="10">
        <v>10.983816432999999</v>
      </c>
      <c r="AB1767" s="10">
        <v>19.551701570599999</v>
      </c>
      <c r="AC1767" s="4">
        <v>1.650013</v>
      </c>
      <c r="AD1767" s="4">
        <v>1.6364426115263</v>
      </c>
      <c r="AE1767" s="4">
        <v>1.6831450902078</v>
      </c>
      <c r="AF1767" s="4">
        <v>8.8302680000000002</v>
      </c>
      <c r="AG1767" s="4">
        <v>6.9758894516012004</v>
      </c>
      <c r="AH1767" s="4">
        <v>8.8600189205674997</v>
      </c>
      <c r="AI1767" s="4">
        <v>1.169235</v>
      </c>
      <c r="AJ1767" s="4">
        <v>4.7596020000000001</v>
      </c>
    </row>
    <row r="1768" spans="1:36" x14ac:dyDescent="0.3">
      <c r="A1768" s="1" t="s">
        <v>764</v>
      </c>
      <c r="B1768" s="2">
        <v>106590382</v>
      </c>
      <c r="C1768" s="3" t="s">
        <v>2940</v>
      </c>
      <c r="D1768" s="4">
        <v>5340.4</v>
      </c>
      <c r="E1768" s="3" t="s">
        <v>2930</v>
      </c>
      <c r="F1768" s="3" t="s">
        <v>2953</v>
      </c>
      <c r="G1768" s="3" t="s">
        <v>2954</v>
      </c>
      <c r="H1768" s="3" t="s">
        <v>2955</v>
      </c>
      <c r="I1768" s="3"/>
      <c r="J1768" s="4">
        <v>120.05571</v>
      </c>
      <c r="K1768" s="4">
        <v>130.48869400000001</v>
      </c>
      <c r="L1768" s="4">
        <v>58.634537999999999</v>
      </c>
      <c r="M1768" s="4">
        <v>3.6745410000000001</v>
      </c>
      <c r="N1768" s="4" t="s">
        <v>2934</v>
      </c>
      <c r="O1768" s="4" t="s">
        <v>2934</v>
      </c>
      <c r="P1768" s="4" t="s">
        <v>2934</v>
      </c>
      <c r="Q1768" s="4" t="s">
        <v>2934</v>
      </c>
      <c r="R1768" s="4" t="s">
        <v>2934</v>
      </c>
      <c r="S1768" s="3" t="s">
        <v>4507</v>
      </c>
      <c r="T1768" s="4">
        <v>31.6</v>
      </c>
      <c r="U1768" s="4">
        <v>5340.4</v>
      </c>
      <c r="V1768" s="10" t="s">
        <v>2934</v>
      </c>
      <c r="W1768" s="4">
        <v>1.7703797468354401</v>
      </c>
      <c r="X1768" s="4">
        <v>41.5</v>
      </c>
      <c r="Y1768" s="4">
        <v>4.9400000000000004</v>
      </c>
      <c r="Z1768" s="4" t="s">
        <v>2934</v>
      </c>
      <c r="AA1768" s="10" t="s">
        <v>2934</v>
      </c>
      <c r="AB1768" s="10" t="s">
        <v>2934</v>
      </c>
      <c r="AC1768" s="4" t="s">
        <v>2934</v>
      </c>
      <c r="AD1768" s="4" t="s">
        <v>2934</v>
      </c>
      <c r="AE1768" s="4" t="s">
        <v>2934</v>
      </c>
      <c r="AF1768" s="4" t="s">
        <v>2934</v>
      </c>
      <c r="AG1768" s="4" t="s">
        <v>2934</v>
      </c>
      <c r="AH1768" s="4" t="s">
        <v>2934</v>
      </c>
      <c r="AI1768" s="4" t="s">
        <v>2934</v>
      </c>
      <c r="AJ1768" s="4" t="s">
        <v>2934</v>
      </c>
    </row>
    <row r="1769" spans="1:36" x14ac:dyDescent="0.3">
      <c r="A1769" s="1" t="s">
        <v>1841</v>
      </c>
      <c r="B1769" s="2">
        <v>4646110</v>
      </c>
      <c r="C1769" s="3" t="s">
        <v>2919</v>
      </c>
      <c r="D1769" s="4">
        <v>5347.7040205800004</v>
      </c>
      <c r="E1769" s="3" t="s">
        <v>2936</v>
      </c>
      <c r="F1769" s="3" t="s">
        <v>2937</v>
      </c>
      <c r="G1769" s="3" t="s">
        <v>2993</v>
      </c>
      <c r="H1769" s="3" t="s">
        <v>2994</v>
      </c>
      <c r="I1769" s="3" t="s">
        <v>3183</v>
      </c>
      <c r="J1769" s="4">
        <v>-20.533618000000001</v>
      </c>
      <c r="K1769" s="4">
        <v>-4.2930590000000004</v>
      </c>
      <c r="L1769" s="4">
        <v>-6.2452779999999999</v>
      </c>
      <c r="M1769" s="4">
        <v>5.9174959999999999</v>
      </c>
      <c r="N1769" s="4">
        <v>9.3472259999999991</v>
      </c>
      <c r="O1769" s="4">
        <v>10.493236</v>
      </c>
      <c r="P1769" s="4">
        <v>4.2234829999999999</v>
      </c>
      <c r="Q1769" s="4">
        <v>6.8263350000000003</v>
      </c>
      <c r="R1769" s="4">
        <v>17.243061000000001</v>
      </c>
      <c r="S1769" s="3" t="s">
        <v>5581</v>
      </c>
      <c r="T1769" s="4">
        <v>37.229999999999997</v>
      </c>
      <c r="U1769" s="4">
        <v>5347.7040205800004</v>
      </c>
      <c r="V1769" s="10">
        <v>4948.2670200000002</v>
      </c>
      <c r="W1769" s="4">
        <v>0</v>
      </c>
      <c r="X1769" s="4">
        <v>62.31</v>
      </c>
      <c r="Y1769" s="4">
        <v>30.93</v>
      </c>
      <c r="Z1769" s="4">
        <v>9.3472259999999991</v>
      </c>
      <c r="AA1769" s="10">
        <v>12.490773669699999</v>
      </c>
      <c r="AB1769" s="10">
        <v>11.488329609799999</v>
      </c>
      <c r="AC1769" s="4">
        <v>1.7657039999999999</v>
      </c>
      <c r="AD1769" s="4">
        <v>1.6440870582842999</v>
      </c>
      <c r="AE1769" s="4">
        <v>1.7346903259676001</v>
      </c>
      <c r="AF1769" s="4">
        <v>6.8263350000000003</v>
      </c>
      <c r="AG1769" s="4">
        <v>7.8785580087238998</v>
      </c>
      <c r="AH1769" s="4">
        <v>7.8274879011094001</v>
      </c>
      <c r="AI1769" s="4">
        <v>4.2234829999999999</v>
      </c>
      <c r="AJ1769" s="4">
        <v>6.3198100000000004</v>
      </c>
    </row>
    <row r="1770" spans="1:36" x14ac:dyDescent="0.3">
      <c r="A1770" s="1" t="s">
        <v>290</v>
      </c>
      <c r="B1770" s="2">
        <v>4985754</v>
      </c>
      <c r="C1770" s="3" t="s">
        <v>2919</v>
      </c>
      <c r="D1770" s="4">
        <v>5368.9743745599999</v>
      </c>
      <c r="E1770" s="3" t="s">
        <v>3031</v>
      </c>
      <c r="F1770" s="3" t="s">
        <v>3031</v>
      </c>
      <c r="G1770" s="3" t="s">
        <v>3032</v>
      </c>
      <c r="H1770" s="3" t="s">
        <v>3068</v>
      </c>
      <c r="I1770" s="3" t="s">
        <v>3069</v>
      </c>
      <c r="J1770" s="4">
        <v>11.031933</v>
      </c>
      <c r="K1770" s="4">
        <v>-5.692914</v>
      </c>
      <c r="L1770" s="4">
        <v>-8.0861479999999997</v>
      </c>
      <c r="M1770" s="4">
        <v>-0.199408</v>
      </c>
      <c r="N1770" s="4">
        <v>44.266953000000001</v>
      </c>
      <c r="O1770" s="4">
        <v>32.802382999999999</v>
      </c>
      <c r="P1770" s="4">
        <v>4.5606669999999996</v>
      </c>
      <c r="Q1770" s="4">
        <v>25.184640000000002</v>
      </c>
      <c r="R1770" s="4">
        <v>37.122998000000003</v>
      </c>
      <c r="S1770" s="3" t="s">
        <v>4035</v>
      </c>
      <c r="T1770" s="4">
        <v>165.16</v>
      </c>
      <c r="U1770" s="4">
        <v>5368.9743745599999</v>
      </c>
      <c r="V1770" s="10">
        <v>5540.5703739999999</v>
      </c>
      <c r="W1770" s="4">
        <v>0.52676192782756104</v>
      </c>
      <c r="X1770" s="5">
        <v>186.03</v>
      </c>
      <c r="Y1770" s="4">
        <v>135.84</v>
      </c>
      <c r="Z1770" s="4">
        <v>44.266953000000001</v>
      </c>
      <c r="AA1770" s="10">
        <v>34.770526315700003</v>
      </c>
      <c r="AB1770" s="10">
        <v>37.9242250287</v>
      </c>
      <c r="AC1770" s="4">
        <v>5.8793439999999997</v>
      </c>
      <c r="AD1770" s="4">
        <v>5.6057200524496</v>
      </c>
      <c r="AE1770" s="4">
        <v>5.8099019143093003</v>
      </c>
      <c r="AF1770" s="4">
        <v>25.184640000000002</v>
      </c>
      <c r="AG1770" s="4">
        <v>22.087977539556899</v>
      </c>
      <c r="AH1770" s="4">
        <v>22.219117999843601</v>
      </c>
      <c r="AI1770" s="4">
        <v>4.5606669999999996</v>
      </c>
      <c r="AJ1770" s="4">
        <v>24.562760000000001</v>
      </c>
    </row>
    <row r="1771" spans="1:36" x14ac:dyDescent="0.3">
      <c r="A1771" s="1" t="s">
        <v>2278</v>
      </c>
      <c r="B1771" s="2">
        <v>4945122</v>
      </c>
      <c r="C1771" s="3" t="s">
        <v>2919</v>
      </c>
      <c r="D1771" s="4">
        <v>5371.0076738400003</v>
      </c>
      <c r="E1771" s="3" t="s">
        <v>2945</v>
      </c>
      <c r="F1771" s="3" t="s">
        <v>2990</v>
      </c>
      <c r="G1771" s="3" t="s">
        <v>2990</v>
      </c>
      <c r="H1771" s="3" t="s">
        <v>3029</v>
      </c>
      <c r="I1771" s="3" t="s">
        <v>3030</v>
      </c>
      <c r="J1771" s="18">
        <v>189.046098</v>
      </c>
      <c r="K1771" s="18">
        <v>36.634304</v>
      </c>
      <c r="L1771" s="18">
        <v>-1.35514</v>
      </c>
      <c r="M1771" s="18">
        <v>-0.34618399999999999</v>
      </c>
      <c r="N1771" s="4" t="s">
        <v>2924</v>
      </c>
      <c r="O1771" s="4">
        <v>174.944751</v>
      </c>
      <c r="P1771" s="4" t="s">
        <v>2924</v>
      </c>
      <c r="Q1771" s="4">
        <v>83.494844000000001</v>
      </c>
      <c r="R1771" s="4">
        <v>49.141461</v>
      </c>
      <c r="S1771" s="3" t="s">
        <v>6017</v>
      </c>
      <c r="T1771" s="4">
        <v>63.33</v>
      </c>
      <c r="U1771" s="4">
        <v>5371.0076738400003</v>
      </c>
      <c r="V1771" s="10">
        <v>6434.6136729999998</v>
      </c>
      <c r="W1771" s="4">
        <v>0</v>
      </c>
      <c r="X1771" s="18">
        <v>70.27</v>
      </c>
      <c r="Y1771" s="18">
        <v>18.16</v>
      </c>
      <c r="Z1771" s="4" t="s">
        <v>2924</v>
      </c>
      <c r="AA1771" s="10">
        <v>40.283696965799997</v>
      </c>
      <c r="AB1771" s="10">
        <v>81.572981606400006</v>
      </c>
      <c r="AC1771" s="4">
        <v>7.5591679999999997</v>
      </c>
      <c r="AD1771" s="4">
        <v>6.0395174975843</v>
      </c>
      <c r="AE1771" s="4">
        <v>7.0831564755061001</v>
      </c>
      <c r="AF1771" s="4">
        <v>83.494844000000001</v>
      </c>
      <c r="AG1771" s="4">
        <v>26.3134025374431</v>
      </c>
      <c r="AH1771" s="4">
        <v>35.497693603687303</v>
      </c>
      <c r="AI1771" s="4" t="s">
        <v>2924</v>
      </c>
      <c r="AJ1771" s="4" t="s">
        <v>2924</v>
      </c>
    </row>
    <row r="1772" spans="1:36" x14ac:dyDescent="0.3">
      <c r="A1772" s="1" t="s">
        <v>1228</v>
      </c>
      <c r="B1772" s="2">
        <v>4993702</v>
      </c>
      <c r="C1772" s="3" t="s">
        <v>2935</v>
      </c>
      <c r="D1772" s="4">
        <v>5386.0789246599998</v>
      </c>
      <c r="E1772" s="3" t="s">
        <v>2936</v>
      </c>
      <c r="F1772" s="3" t="s">
        <v>2937</v>
      </c>
      <c r="G1772" s="3" t="s">
        <v>3037</v>
      </c>
      <c r="H1772" s="3" t="s">
        <v>3037</v>
      </c>
      <c r="I1772" s="3" t="s">
        <v>3388</v>
      </c>
      <c r="J1772" s="4">
        <v>27.355765999999999</v>
      </c>
      <c r="K1772" s="4">
        <v>18.861656</v>
      </c>
      <c r="L1772" s="4">
        <v>-17.466812000000001</v>
      </c>
      <c r="M1772" s="4">
        <v>1.222442</v>
      </c>
      <c r="N1772" s="4">
        <v>15.514646000000001</v>
      </c>
      <c r="O1772" s="4">
        <v>15.899715</v>
      </c>
      <c r="P1772" s="4">
        <v>3.646048</v>
      </c>
      <c r="Q1772" s="4">
        <v>11.525586000000001</v>
      </c>
      <c r="R1772" s="4">
        <v>20.439575000000001</v>
      </c>
      <c r="S1772" s="3" t="s">
        <v>4970</v>
      </c>
      <c r="T1772" s="4">
        <v>189.62</v>
      </c>
      <c r="U1772" s="4">
        <v>5386.0789246599998</v>
      </c>
      <c r="V1772" s="10">
        <v>10396.078923999999</v>
      </c>
      <c r="W1772" s="4">
        <v>1.4028056112224401</v>
      </c>
      <c r="X1772" s="4">
        <v>246.88</v>
      </c>
      <c r="Y1772" s="5">
        <v>124.7</v>
      </c>
      <c r="Z1772" s="4">
        <v>15.514646000000001</v>
      </c>
      <c r="AA1772" s="10">
        <v>13.0923201204</v>
      </c>
      <c r="AB1772" s="10">
        <v>14.160817357399999</v>
      </c>
      <c r="AC1772" s="4">
        <v>3.01423</v>
      </c>
      <c r="AD1772" s="4">
        <v>2.8466683482947999</v>
      </c>
      <c r="AE1772" s="4">
        <v>2.9374660175115999</v>
      </c>
      <c r="AF1772" s="4">
        <v>11.525586000000001</v>
      </c>
      <c r="AG1772" s="4">
        <v>6.1102406491429004</v>
      </c>
      <c r="AH1772" s="4">
        <v>6.6014749447416001</v>
      </c>
      <c r="AI1772" s="4">
        <v>3.646048</v>
      </c>
      <c r="AJ1772" s="4">
        <v>21.891017999999999</v>
      </c>
    </row>
    <row r="1773" spans="1:36" x14ac:dyDescent="0.3">
      <c r="A1773" s="1" t="s">
        <v>570</v>
      </c>
      <c r="B1773" s="2">
        <v>4067801</v>
      </c>
      <c r="C1773" s="3" t="s">
        <v>2919</v>
      </c>
      <c r="D1773" s="4">
        <v>5413.3629373100002</v>
      </c>
      <c r="E1773" s="3" t="s">
        <v>2945</v>
      </c>
      <c r="F1773" s="3" t="s">
        <v>2990</v>
      </c>
      <c r="G1773" s="3" t="s">
        <v>2990</v>
      </c>
      <c r="H1773" s="3" t="s">
        <v>3029</v>
      </c>
      <c r="I1773" s="3" t="s">
        <v>3030</v>
      </c>
      <c r="J1773" s="18">
        <v>22.454622000000001</v>
      </c>
      <c r="K1773" s="18">
        <v>-16.225328999999999</v>
      </c>
      <c r="L1773" s="18">
        <v>-3.45906</v>
      </c>
      <c r="M1773" s="18">
        <v>1.302705</v>
      </c>
      <c r="N1773" s="4">
        <v>17.289545</v>
      </c>
      <c r="O1773" s="4">
        <v>9.9463000000000008</v>
      </c>
      <c r="P1773" s="4">
        <v>2.8071869999999999</v>
      </c>
      <c r="Q1773" s="4">
        <v>10.313943</v>
      </c>
      <c r="R1773" s="4">
        <v>11.56479</v>
      </c>
      <c r="S1773" s="3" t="s">
        <v>4313</v>
      </c>
      <c r="T1773" s="4">
        <v>101.87</v>
      </c>
      <c r="U1773" s="4">
        <v>5413.3629373100002</v>
      </c>
      <c r="V1773" s="10">
        <v>4859.4089370000002</v>
      </c>
      <c r="W1773" s="4">
        <v>0</v>
      </c>
      <c r="X1773" s="18">
        <v>147.46</v>
      </c>
      <c r="Y1773" s="18">
        <v>75.92</v>
      </c>
      <c r="Z1773" s="4">
        <v>17.289545</v>
      </c>
      <c r="AA1773" s="10">
        <v>17.496521993000002</v>
      </c>
      <c r="AB1773" s="10">
        <v>15.9735191134</v>
      </c>
      <c r="AC1773" s="4">
        <v>2.5486049999999998</v>
      </c>
      <c r="AD1773" s="4">
        <v>2.8281640817536999</v>
      </c>
      <c r="AE1773" s="4">
        <v>2.7199544376845002</v>
      </c>
      <c r="AF1773" s="4">
        <v>10.313943</v>
      </c>
      <c r="AG1773" s="4">
        <v>11.829135679162601</v>
      </c>
      <c r="AH1773" s="4">
        <v>10.0786247785959</v>
      </c>
      <c r="AI1773" s="4">
        <v>2.8071869999999999</v>
      </c>
      <c r="AJ1773" s="4">
        <v>3.6908080000000001</v>
      </c>
    </row>
    <row r="1774" spans="1:36" x14ac:dyDescent="0.3">
      <c r="A1774" s="1" t="s">
        <v>805</v>
      </c>
      <c r="B1774" s="2">
        <v>4021861</v>
      </c>
      <c r="C1774" s="3" t="s">
        <v>2935</v>
      </c>
      <c r="D1774" s="4">
        <v>5421.9324032000004</v>
      </c>
      <c r="E1774" s="3" t="s">
        <v>2936</v>
      </c>
      <c r="F1774" s="3" t="s">
        <v>2966</v>
      </c>
      <c r="G1774" s="3" t="s">
        <v>3082</v>
      </c>
      <c r="H1774" s="3" t="s">
        <v>3118</v>
      </c>
      <c r="I1774" s="3" t="s">
        <v>3402</v>
      </c>
      <c r="J1774" s="10">
        <v>4.9572649999999996</v>
      </c>
      <c r="K1774" s="10">
        <v>7.6248899999999997</v>
      </c>
      <c r="L1774" s="10">
        <v>-3.3831630000000001</v>
      </c>
      <c r="M1774" s="10">
        <v>-0.64724899999999996</v>
      </c>
      <c r="N1774" s="4" t="s">
        <v>2924</v>
      </c>
      <c r="O1774" s="4">
        <v>23.213611</v>
      </c>
      <c r="P1774" s="4">
        <v>1.6275679999999999</v>
      </c>
      <c r="Q1774" s="4">
        <v>13.614420000000001</v>
      </c>
      <c r="R1774" s="4">
        <v>14.672883000000001</v>
      </c>
      <c r="S1774" s="3" t="s">
        <v>4548</v>
      </c>
      <c r="T1774" s="4">
        <v>12.28</v>
      </c>
      <c r="U1774" s="4">
        <v>5421.9324032000004</v>
      </c>
      <c r="V1774" s="10">
        <v>8849.0324029999992</v>
      </c>
      <c r="W1774" s="4">
        <v>1.6286644951140099</v>
      </c>
      <c r="X1774" s="5">
        <v>12.945</v>
      </c>
      <c r="Y1774" s="5">
        <v>8.7750000000000004</v>
      </c>
      <c r="Z1774" s="4" t="s">
        <v>2924</v>
      </c>
      <c r="AA1774" s="10">
        <v>11.4702036241</v>
      </c>
      <c r="AB1774" s="10">
        <v>12.094709057199999</v>
      </c>
      <c r="AC1774" s="4">
        <v>3.717768</v>
      </c>
      <c r="AD1774" s="4">
        <v>3.5513692719832002</v>
      </c>
      <c r="AE1774" s="4">
        <v>3.6739521685148002</v>
      </c>
      <c r="AF1774" s="4">
        <v>13.614420000000001</v>
      </c>
      <c r="AG1774" s="4">
        <v>9.0457716033323994</v>
      </c>
      <c r="AH1774" s="4">
        <v>9.3933783994466005</v>
      </c>
      <c r="AI1774" s="4">
        <v>1.6275679999999999</v>
      </c>
      <c r="AJ1774" s="4" t="s">
        <v>2924</v>
      </c>
    </row>
    <row r="1775" spans="1:36" x14ac:dyDescent="0.3">
      <c r="A1775" s="1" t="s">
        <v>1600</v>
      </c>
      <c r="B1775" s="2">
        <v>103362</v>
      </c>
      <c r="C1775" s="3" t="s">
        <v>2935</v>
      </c>
      <c r="D1775" s="4">
        <v>5422.11384843</v>
      </c>
      <c r="E1775" s="3" t="s">
        <v>2930</v>
      </c>
      <c r="F1775" s="3" t="s">
        <v>2957</v>
      </c>
      <c r="G1775" s="3" t="s">
        <v>2957</v>
      </c>
      <c r="H1775" s="3" t="s">
        <v>3042</v>
      </c>
      <c r="I1775" s="3" t="s">
        <v>3043</v>
      </c>
      <c r="J1775" s="4">
        <v>18.020022000000001</v>
      </c>
      <c r="K1775" s="4">
        <v>1.3049010000000001</v>
      </c>
      <c r="L1775" s="4">
        <v>-10.211565999999999</v>
      </c>
      <c r="M1775" s="4">
        <v>2.677419</v>
      </c>
      <c r="N1775" s="4">
        <v>22.735714285714302</v>
      </c>
      <c r="O1775" s="4" t="s">
        <v>2924</v>
      </c>
      <c r="P1775" s="4">
        <v>0.67546600000000001</v>
      </c>
      <c r="Q1775" s="4" t="s">
        <v>2924</v>
      </c>
      <c r="R1775" s="4" t="s">
        <v>2924</v>
      </c>
      <c r="S1775" s="3" t="s">
        <v>5341</v>
      </c>
      <c r="T1775" s="4">
        <v>31.83</v>
      </c>
      <c r="U1775" s="4">
        <v>5422.11384843</v>
      </c>
      <c r="V1775" s="10">
        <v>6877.113848</v>
      </c>
      <c r="W1775" s="4">
        <v>5.6550424128180996</v>
      </c>
      <c r="X1775" s="4">
        <v>36.979999999999997</v>
      </c>
      <c r="Y1775" s="4">
        <v>25.094999999999999</v>
      </c>
      <c r="Z1775" s="4">
        <v>20.682261</v>
      </c>
      <c r="AA1775" s="10">
        <v>4.2625277873999998</v>
      </c>
      <c r="AB1775" s="10">
        <v>4.8759863417</v>
      </c>
      <c r="AC1775" s="4">
        <v>0.50772300000000004</v>
      </c>
      <c r="AD1775" s="4">
        <v>0.3599603659683</v>
      </c>
      <c r="AE1775" s="4">
        <v>0.37372724201329999</v>
      </c>
      <c r="AF1775" s="4" t="s">
        <v>2924</v>
      </c>
      <c r="AG1775" s="4" t="s">
        <v>2934</v>
      </c>
      <c r="AH1775" s="4" t="s">
        <v>2934</v>
      </c>
      <c r="AI1775" s="4">
        <v>0.67546600000000001</v>
      </c>
      <c r="AJ1775" s="4">
        <v>0.78773499999999996</v>
      </c>
    </row>
    <row r="1776" spans="1:36" x14ac:dyDescent="0.3">
      <c r="A1776" s="1" t="s">
        <v>2263</v>
      </c>
      <c r="B1776" s="2">
        <v>4070675</v>
      </c>
      <c r="C1776" s="3" t="s">
        <v>2919</v>
      </c>
      <c r="D1776" s="4">
        <v>5432.6916882400001</v>
      </c>
      <c r="E1776" s="3" t="s">
        <v>2936</v>
      </c>
      <c r="F1776" s="3" t="s">
        <v>2966</v>
      </c>
      <c r="G1776" s="3" t="s">
        <v>3082</v>
      </c>
      <c r="H1776" s="3" t="s">
        <v>3118</v>
      </c>
      <c r="I1776" s="3" t="s">
        <v>3517</v>
      </c>
      <c r="J1776" s="10">
        <v>-10.601673</v>
      </c>
      <c r="K1776" s="10">
        <v>-19.317603999999999</v>
      </c>
      <c r="L1776" s="10">
        <v>-9.8548139999999993</v>
      </c>
      <c r="M1776" s="10">
        <v>-0.251301</v>
      </c>
      <c r="N1776" s="4">
        <v>18.891722000000001</v>
      </c>
      <c r="O1776" s="4">
        <v>13.804496</v>
      </c>
      <c r="P1776" s="4">
        <v>3.3783210000000001</v>
      </c>
      <c r="Q1776" s="4">
        <v>10.645962000000001</v>
      </c>
      <c r="R1776" s="4">
        <v>18.442374999999998</v>
      </c>
      <c r="S1776" s="3" t="s">
        <v>6002</v>
      </c>
      <c r="T1776" s="5">
        <v>111.14</v>
      </c>
      <c r="U1776" s="4">
        <v>5432.6916882400001</v>
      </c>
      <c r="V1776" s="10">
        <v>7699.6916879999999</v>
      </c>
      <c r="W1776" s="4">
        <v>1.3316537700197899</v>
      </c>
      <c r="X1776" s="4">
        <v>156.34</v>
      </c>
      <c r="Y1776" s="4">
        <v>108.9</v>
      </c>
      <c r="Z1776" s="4">
        <v>18.891722000000001</v>
      </c>
      <c r="AA1776" s="10">
        <v>12.4624355236</v>
      </c>
      <c r="AB1776" s="10">
        <v>12.8593180882</v>
      </c>
      <c r="AC1776" s="4">
        <v>1.043601</v>
      </c>
      <c r="AD1776" s="4">
        <v>1.0137299537243001</v>
      </c>
      <c r="AE1776" s="4">
        <v>1.0335981342381999</v>
      </c>
      <c r="AF1776" s="4">
        <v>10.645962000000001</v>
      </c>
      <c r="AG1776" s="4">
        <v>10.9891653737229</v>
      </c>
      <c r="AH1776" s="4">
        <v>11.1154564488722</v>
      </c>
      <c r="AI1776" s="4">
        <v>3.3783210000000001</v>
      </c>
      <c r="AJ1776" s="4" t="s">
        <v>2924</v>
      </c>
    </row>
    <row r="1777" spans="1:36" x14ac:dyDescent="0.3">
      <c r="A1777" s="1" t="s">
        <v>2705</v>
      </c>
      <c r="B1777" s="2">
        <v>5731447</v>
      </c>
      <c r="C1777" s="3" t="s">
        <v>2940</v>
      </c>
      <c r="D1777" s="4">
        <v>5440.64023782</v>
      </c>
      <c r="E1777" s="3" t="s">
        <v>2930</v>
      </c>
      <c r="F1777" s="3" t="s">
        <v>2953</v>
      </c>
      <c r="G1777" s="3" t="s">
        <v>2954</v>
      </c>
      <c r="H1777" s="3" t="s">
        <v>2955</v>
      </c>
      <c r="I1777" s="3"/>
      <c r="J1777" s="4">
        <v>24.799484</v>
      </c>
      <c r="K1777" s="4">
        <v>4.4844090000000003</v>
      </c>
      <c r="L1777" s="4">
        <v>-1.0272349999999999</v>
      </c>
      <c r="M1777" s="4">
        <v>0.40422799999999998</v>
      </c>
      <c r="N1777" s="4" t="s">
        <v>2934</v>
      </c>
      <c r="O1777" s="4" t="s">
        <v>2934</v>
      </c>
      <c r="P1777" s="4" t="s">
        <v>2934</v>
      </c>
      <c r="Q1777" s="4" t="s">
        <v>2934</v>
      </c>
      <c r="R1777" s="4" t="s">
        <v>2934</v>
      </c>
      <c r="S1777" s="3" t="s">
        <v>6443</v>
      </c>
      <c r="T1777" s="5">
        <v>270.74</v>
      </c>
      <c r="U1777" s="4">
        <v>5440.64023782</v>
      </c>
      <c r="V1777" s="10" t="s">
        <v>2934</v>
      </c>
      <c r="W1777" s="4">
        <v>1.2524192952648301</v>
      </c>
      <c r="X1777" s="4">
        <v>278.16989999999998</v>
      </c>
      <c r="Y1777" s="4">
        <v>212.69</v>
      </c>
      <c r="Z1777" s="4" t="s">
        <v>2934</v>
      </c>
      <c r="AA1777" s="10" t="s">
        <v>2934</v>
      </c>
      <c r="AB1777" s="10" t="s">
        <v>2934</v>
      </c>
      <c r="AC1777" s="4" t="s">
        <v>2934</v>
      </c>
      <c r="AD1777" s="4" t="s">
        <v>2934</v>
      </c>
      <c r="AE1777" s="4" t="s">
        <v>2934</v>
      </c>
      <c r="AF1777" s="4" t="s">
        <v>2934</v>
      </c>
      <c r="AG1777" s="4" t="s">
        <v>2934</v>
      </c>
      <c r="AH1777" s="4" t="s">
        <v>2934</v>
      </c>
      <c r="AI1777" s="4" t="s">
        <v>2934</v>
      </c>
      <c r="AJ1777" s="4" t="s">
        <v>2934</v>
      </c>
    </row>
    <row r="1778" spans="1:36" x14ac:dyDescent="0.3">
      <c r="A1778" s="1" t="s">
        <v>27</v>
      </c>
      <c r="B1778" s="2">
        <v>4097321</v>
      </c>
      <c r="C1778" s="3" t="s">
        <v>2919</v>
      </c>
      <c r="D1778" s="4">
        <v>5443.7205198000001</v>
      </c>
      <c r="E1778" s="3" t="s">
        <v>2945</v>
      </c>
      <c r="F1778" s="3" t="s">
        <v>2946</v>
      </c>
      <c r="G1778" s="3" t="s">
        <v>2947</v>
      </c>
      <c r="H1778" s="3" t="s">
        <v>2989</v>
      </c>
      <c r="I1778" s="3" t="s">
        <v>2949</v>
      </c>
      <c r="J1778" s="4">
        <v>69.607843000000003</v>
      </c>
      <c r="K1778" s="4">
        <v>3.3247059999999999</v>
      </c>
      <c r="L1778" s="4">
        <v>-8.4009879999999999</v>
      </c>
      <c r="M1778" s="4">
        <v>-2.149321</v>
      </c>
      <c r="N1778" s="4">
        <v>24.515823999999999</v>
      </c>
      <c r="O1778" s="4">
        <v>19.786504000000001</v>
      </c>
      <c r="P1778" s="4">
        <v>4.0933830000000002</v>
      </c>
      <c r="Q1778" s="4">
        <v>14.402145000000001</v>
      </c>
      <c r="R1778" s="4">
        <v>19.213964000000001</v>
      </c>
      <c r="S1778" s="3" t="s">
        <v>3774</v>
      </c>
      <c r="T1778" s="4">
        <v>51.9</v>
      </c>
      <c r="U1778" s="4">
        <v>5443.7205198000001</v>
      </c>
      <c r="V1778" s="10">
        <v>6300.794519</v>
      </c>
      <c r="W1778" s="4">
        <v>0</v>
      </c>
      <c r="X1778" s="4">
        <v>59.71</v>
      </c>
      <c r="Y1778" s="4">
        <v>28.79</v>
      </c>
      <c r="Z1778" s="4">
        <v>24.515823999999999</v>
      </c>
      <c r="AA1778" s="10">
        <v>24.156388177699998</v>
      </c>
      <c r="AB1778" s="10">
        <v>22.703412073399999</v>
      </c>
      <c r="AC1778" s="4">
        <v>3.8946369999999999</v>
      </c>
      <c r="AD1778" s="4">
        <v>3.8161509298454002</v>
      </c>
      <c r="AE1778" s="4">
        <v>3.9570800877330998</v>
      </c>
      <c r="AF1778" s="4">
        <v>14.402145000000001</v>
      </c>
      <c r="AG1778" s="4">
        <v>14.8191678440148</v>
      </c>
      <c r="AH1778" s="4">
        <v>14.1870858250764</v>
      </c>
      <c r="AI1778" s="4">
        <v>4.0933830000000002</v>
      </c>
      <c r="AJ1778" s="4" t="s">
        <v>2924</v>
      </c>
    </row>
    <row r="1779" spans="1:36" x14ac:dyDescent="0.3">
      <c r="A1779" s="1" t="s">
        <v>64</v>
      </c>
      <c r="B1779" s="2">
        <v>4262539</v>
      </c>
      <c r="C1779" s="3" t="s">
        <v>2935</v>
      </c>
      <c r="D1779" s="4">
        <v>5446.3296276000001</v>
      </c>
      <c r="E1779" s="3" t="s">
        <v>2936</v>
      </c>
      <c r="F1779" s="3" t="s">
        <v>2937</v>
      </c>
      <c r="G1779" s="3" t="s">
        <v>3037</v>
      </c>
      <c r="H1779" s="3" t="s">
        <v>3037</v>
      </c>
      <c r="I1779" s="3" t="s">
        <v>3038</v>
      </c>
      <c r="J1779" s="4">
        <v>16.595136</v>
      </c>
      <c r="K1779" s="4">
        <v>6.7918760000000002</v>
      </c>
      <c r="L1779" s="4">
        <v>-3.5693160000000002</v>
      </c>
      <c r="M1779" s="4">
        <v>0.67943200000000004</v>
      </c>
      <c r="N1779" s="4">
        <v>11.146569</v>
      </c>
      <c r="O1779" s="4" t="s">
        <v>2924</v>
      </c>
      <c r="P1779" s="4">
        <v>0.70957000000000003</v>
      </c>
      <c r="Q1779" s="4" t="s">
        <v>2934</v>
      </c>
      <c r="R1779" s="4" t="s">
        <v>2924</v>
      </c>
      <c r="S1779" s="3" t="s">
        <v>3811</v>
      </c>
      <c r="T1779" s="4">
        <v>48.9</v>
      </c>
      <c r="U1779" s="4">
        <v>5446.3296276000001</v>
      </c>
      <c r="V1779" s="10">
        <v>25147.513627</v>
      </c>
      <c r="W1779" s="4">
        <v>1.7995910020449899</v>
      </c>
      <c r="X1779" s="4">
        <v>52.31</v>
      </c>
      <c r="Y1779" s="4">
        <v>39.1509</v>
      </c>
      <c r="Z1779" s="4">
        <v>11.146569</v>
      </c>
      <c r="AA1779" s="10">
        <v>12.543285879100001</v>
      </c>
      <c r="AB1779" s="10">
        <v>14.906355167499999</v>
      </c>
      <c r="AC1779" s="4">
        <v>9.1868770000000008</v>
      </c>
      <c r="AD1779" s="4">
        <v>8.5150140557335003</v>
      </c>
      <c r="AE1779" s="4">
        <v>9.2197348667094001</v>
      </c>
      <c r="AF1779" s="4" t="s">
        <v>2934</v>
      </c>
      <c r="AG1779" s="4">
        <v>9.3746887927469</v>
      </c>
      <c r="AH1779" s="4">
        <v>10.4319436819292</v>
      </c>
      <c r="AI1779" s="4">
        <v>0.70957000000000003</v>
      </c>
      <c r="AJ1779" s="4">
        <v>0.70957000000000003</v>
      </c>
    </row>
    <row r="1780" spans="1:36" x14ac:dyDescent="0.3">
      <c r="A1780" s="1" t="s">
        <v>593</v>
      </c>
      <c r="B1780" s="2">
        <v>4072680</v>
      </c>
      <c r="C1780" s="3" t="s">
        <v>2935</v>
      </c>
      <c r="D1780" s="4">
        <v>5466.3126257000004</v>
      </c>
      <c r="E1780" s="3" t="s">
        <v>3093</v>
      </c>
      <c r="F1780" s="3" t="s">
        <v>3093</v>
      </c>
      <c r="G1780" s="3" t="s">
        <v>3094</v>
      </c>
      <c r="H1780" s="3" t="s">
        <v>3147</v>
      </c>
      <c r="I1780" s="3" t="s">
        <v>3148</v>
      </c>
      <c r="J1780" s="4">
        <v>83.1</v>
      </c>
      <c r="K1780" s="4">
        <v>16.290886</v>
      </c>
      <c r="L1780" s="4">
        <v>-9.2216159999999991</v>
      </c>
      <c r="M1780" s="4">
        <v>1.0206900000000001</v>
      </c>
      <c r="N1780" s="4">
        <v>11.625397</v>
      </c>
      <c r="O1780" s="4">
        <v>33.907406999999999</v>
      </c>
      <c r="P1780" s="4">
        <v>1.2840560000000001</v>
      </c>
      <c r="Q1780" s="4">
        <v>5.5856070000000004</v>
      </c>
      <c r="R1780" s="4">
        <v>22.692730000000001</v>
      </c>
      <c r="S1780" s="3" t="s">
        <v>4336</v>
      </c>
      <c r="T1780" s="4">
        <v>36.619999999999997</v>
      </c>
      <c r="U1780" s="4">
        <v>5466.3126257000004</v>
      </c>
      <c r="V1780" s="10">
        <v>7869.265625</v>
      </c>
      <c r="W1780" s="4">
        <v>0</v>
      </c>
      <c r="X1780" s="4">
        <v>41.93</v>
      </c>
      <c r="Y1780" s="4">
        <v>19.07</v>
      </c>
      <c r="Z1780" s="4">
        <v>11.625397</v>
      </c>
      <c r="AA1780" s="10">
        <v>16.378924769600001</v>
      </c>
      <c r="AB1780" s="10">
        <v>21.5979664175</v>
      </c>
      <c r="AC1780" s="4">
        <v>5.7471819999999996</v>
      </c>
      <c r="AD1780" s="4">
        <v>4.2351344479288002</v>
      </c>
      <c r="AE1780" s="4">
        <v>5.1944138832510998</v>
      </c>
      <c r="AF1780" s="4">
        <v>5.5856070000000004</v>
      </c>
      <c r="AG1780" s="4">
        <v>6.9657346154431998</v>
      </c>
      <c r="AH1780" s="4">
        <v>7.9513608816676999</v>
      </c>
      <c r="AI1780" s="4">
        <v>1.2840560000000001</v>
      </c>
      <c r="AJ1780" s="4">
        <v>1.4131359999999999</v>
      </c>
    </row>
    <row r="1781" spans="1:36" x14ac:dyDescent="0.3">
      <c r="A1781" s="1" t="s">
        <v>434</v>
      </c>
      <c r="B1781" s="2">
        <v>8590665</v>
      </c>
      <c r="C1781" s="3" t="s">
        <v>2935</v>
      </c>
      <c r="D1781" s="4">
        <v>5467.8918077999997</v>
      </c>
      <c r="E1781" s="3" t="s">
        <v>3090</v>
      </c>
      <c r="F1781" s="3" t="s">
        <v>3090</v>
      </c>
      <c r="G1781" s="3" t="s">
        <v>3201</v>
      </c>
      <c r="H1781" s="3" t="s">
        <v>3201</v>
      </c>
      <c r="I1781" s="3" t="s">
        <v>3202</v>
      </c>
      <c r="J1781" s="4">
        <v>8.2766439999999992</v>
      </c>
      <c r="K1781" s="5">
        <v>-11.961281</v>
      </c>
      <c r="L1781" s="4">
        <v>-14.959929000000001</v>
      </c>
      <c r="M1781" s="4">
        <v>1.2456929999999999</v>
      </c>
      <c r="N1781" s="4" t="s">
        <v>2924</v>
      </c>
      <c r="O1781" s="4">
        <v>8.3863889999999994</v>
      </c>
      <c r="P1781" s="4" t="s">
        <v>2924</v>
      </c>
      <c r="Q1781" s="4">
        <v>7.3107119999999997</v>
      </c>
      <c r="R1781" s="4">
        <v>14.346088999999999</v>
      </c>
      <c r="S1781" s="3" t="s">
        <v>4177</v>
      </c>
      <c r="T1781" s="4">
        <v>38.200000000000003</v>
      </c>
      <c r="U1781" s="4">
        <v>5467.8918077999997</v>
      </c>
      <c r="V1781" s="10">
        <v>21902.891807</v>
      </c>
      <c r="W1781" s="4">
        <v>4.2408376963350802</v>
      </c>
      <c r="X1781" s="4">
        <v>45.29</v>
      </c>
      <c r="Y1781" s="4">
        <v>28.4725</v>
      </c>
      <c r="Z1781" s="4" t="s">
        <v>2924</v>
      </c>
      <c r="AA1781" s="10" t="s">
        <v>2934</v>
      </c>
      <c r="AB1781" s="10" t="s">
        <v>2934</v>
      </c>
      <c r="AC1781" s="4">
        <v>6.0189320000000004</v>
      </c>
      <c r="AD1781" s="4" t="s">
        <v>2934</v>
      </c>
      <c r="AE1781" s="4">
        <v>1.3037953225306</v>
      </c>
      <c r="AF1781" s="4">
        <v>7.3107119999999997</v>
      </c>
      <c r="AG1781" s="4" t="s">
        <v>2934</v>
      </c>
      <c r="AH1781" s="4">
        <v>3.2717483822347999</v>
      </c>
      <c r="AI1781" s="4" t="s">
        <v>2924</v>
      </c>
      <c r="AJ1781" s="4" t="s">
        <v>2924</v>
      </c>
    </row>
    <row r="1782" spans="1:36" x14ac:dyDescent="0.3">
      <c r="A1782" s="1" t="s">
        <v>2651</v>
      </c>
      <c r="B1782" s="2">
        <v>4057227</v>
      </c>
      <c r="C1782" s="3" t="s">
        <v>2935</v>
      </c>
      <c r="D1782" s="4">
        <v>5477.6915091999999</v>
      </c>
      <c r="E1782" s="3" t="s">
        <v>3102</v>
      </c>
      <c r="F1782" s="3" t="s">
        <v>3142</v>
      </c>
      <c r="G1782" s="3" t="s">
        <v>3476</v>
      </c>
      <c r="H1782" s="3" t="s">
        <v>3476</v>
      </c>
      <c r="I1782" s="3" t="s">
        <v>3135</v>
      </c>
      <c r="J1782" s="4">
        <v>53.370246000000002</v>
      </c>
      <c r="K1782" s="4">
        <v>11.381119</v>
      </c>
      <c r="L1782" s="4">
        <v>0.10999399999999999</v>
      </c>
      <c r="M1782" s="4">
        <v>2.6421779999999999</v>
      </c>
      <c r="N1782" s="4" t="s">
        <v>2924</v>
      </c>
      <c r="O1782" s="4">
        <v>23.543976000000001</v>
      </c>
      <c r="P1782" s="4">
        <v>1.181872</v>
      </c>
      <c r="Q1782" s="4">
        <v>7.5449719999999996</v>
      </c>
      <c r="R1782" s="4">
        <v>77.873160999999996</v>
      </c>
      <c r="S1782" s="3" t="s">
        <v>6389</v>
      </c>
      <c r="T1782" s="4">
        <v>63.71</v>
      </c>
      <c r="U1782" s="4">
        <v>5477.6915091999999</v>
      </c>
      <c r="V1782" s="10">
        <v>9091.6915090000002</v>
      </c>
      <c r="W1782" s="4">
        <v>0</v>
      </c>
      <c r="X1782" s="4">
        <v>68.307400000000001</v>
      </c>
      <c r="Y1782" s="4">
        <v>32.01</v>
      </c>
      <c r="Z1782" s="4" t="s">
        <v>2924</v>
      </c>
      <c r="AA1782" s="10">
        <v>67.654242327700004</v>
      </c>
      <c r="AB1782" s="10" t="s">
        <v>2924</v>
      </c>
      <c r="AC1782" s="4">
        <v>2.3931800000000001</v>
      </c>
      <c r="AD1782" s="4">
        <v>2.4825649351199002</v>
      </c>
      <c r="AE1782" s="4">
        <v>2.4115955029634</v>
      </c>
      <c r="AF1782" s="4">
        <v>7.5449719999999996</v>
      </c>
      <c r="AG1782" s="4">
        <v>9.0166772625145004</v>
      </c>
      <c r="AH1782" s="4">
        <v>8.9264286795974002</v>
      </c>
      <c r="AI1782" s="4">
        <v>1.181872</v>
      </c>
      <c r="AJ1782" s="4" t="s">
        <v>2924</v>
      </c>
    </row>
    <row r="1783" spans="1:36" x14ac:dyDescent="0.3">
      <c r="A1783" s="1" t="s">
        <v>1790</v>
      </c>
      <c r="B1783" s="2">
        <v>4010821</v>
      </c>
      <c r="C1783" s="3" t="s">
        <v>2935</v>
      </c>
      <c r="D1783" s="4">
        <v>5482.0648116000002</v>
      </c>
      <c r="E1783" s="3" t="s">
        <v>3090</v>
      </c>
      <c r="F1783" s="3" t="s">
        <v>3090</v>
      </c>
      <c r="G1783" s="3" t="s">
        <v>3201</v>
      </c>
      <c r="H1783" s="3" t="s">
        <v>3201</v>
      </c>
      <c r="I1783" s="3" t="s">
        <v>3596</v>
      </c>
      <c r="J1783" s="4">
        <v>20.310943000000002</v>
      </c>
      <c r="K1783" s="4">
        <v>-0.41247299999999998</v>
      </c>
      <c r="L1783" s="4">
        <v>-4.8849669999999996</v>
      </c>
      <c r="M1783" s="4">
        <v>0.71750400000000003</v>
      </c>
      <c r="N1783" s="4">
        <v>71.857142999999994</v>
      </c>
      <c r="O1783" s="4">
        <v>41.117165999999997</v>
      </c>
      <c r="P1783" s="4">
        <v>1.928558</v>
      </c>
      <c r="Q1783" s="4">
        <v>6.8144030000000004</v>
      </c>
      <c r="R1783" s="4">
        <v>214.109971</v>
      </c>
      <c r="S1783" s="3" t="s">
        <v>5531</v>
      </c>
      <c r="T1783" s="4">
        <v>60.36</v>
      </c>
      <c r="U1783" s="4">
        <v>5482.0648116000002</v>
      </c>
      <c r="V1783" s="10">
        <v>8266.9198109999998</v>
      </c>
      <c r="W1783" s="4">
        <v>3.4128561961563899</v>
      </c>
      <c r="X1783" s="4">
        <v>65.055000000000007</v>
      </c>
      <c r="Y1783" s="4">
        <v>45.32</v>
      </c>
      <c r="Z1783" s="4">
        <v>71.857142999999994</v>
      </c>
      <c r="AA1783" s="10">
        <v>9.9808023333999998</v>
      </c>
      <c r="AB1783" s="10">
        <v>9.9808023333999998</v>
      </c>
      <c r="AC1783" s="4">
        <v>4.2507599999999996</v>
      </c>
      <c r="AD1783" s="4">
        <v>3.2894796692605999</v>
      </c>
      <c r="AE1783" s="4">
        <v>3.2894796692605999</v>
      </c>
      <c r="AF1783" s="4">
        <v>6.8144030000000004</v>
      </c>
      <c r="AG1783" s="4">
        <v>6.1047863480914</v>
      </c>
      <c r="AH1783" s="4">
        <v>6.1047863480914</v>
      </c>
      <c r="AI1783" s="4">
        <v>1.928558</v>
      </c>
      <c r="AJ1783" s="5">
        <v>1.9322619999999999</v>
      </c>
    </row>
    <row r="1784" spans="1:36" x14ac:dyDescent="0.3">
      <c r="A1784" s="1" t="s">
        <v>2805</v>
      </c>
      <c r="B1784" s="2">
        <v>4647961</v>
      </c>
      <c r="C1784" s="3" t="s">
        <v>2935</v>
      </c>
      <c r="D1784" s="4">
        <v>5482.6884874999996</v>
      </c>
      <c r="E1784" s="3" t="s">
        <v>2925</v>
      </c>
      <c r="F1784" s="3" t="s">
        <v>2926</v>
      </c>
      <c r="G1784" s="3" t="s">
        <v>2927</v>
      </c>
      <c r="H1784" s="3" t="s">
        <v>3177</v>
      </c>
      <c r="I1784" s="3" t="s">
        <v>3178</v>
      </c>
      <c r="J1784" s="4">
        <v>-29.092383000000002</v>
      </c>
      <c r="K1784" s="4">
        <v>-22.921071000000001</v>
      </c>
      <c r="L1784" s="4">
        <v>-3.655583</v>
      </c>
      <c r="M1784" s="4">
        <v>-4.3088360000000003</v>
      </c>
      <c r="N1784" s="4" t="s">
        <v>2924</v>
      </c>
      <c r="O1784" s="4">
        <v>122.893258</v>
      </c>
      <c r="P1784" s="4" t="s">
        <v>2924</v>
      </c>
      <c r="Q1784" s="4" t="s">
        <v>2924</v>
      </c>
      <c r="R1784" s="4">
        <v>22.748021999999999</v>
      </c>
      <c r="S1784" s="3" t="s">
        <v>6543</v>
      </c>
      <c r="T1784" s="4">
        <v>43.75</v>
      </c>
      <c r="U1784" s="4">
        <v>5482.6884874999996</v>
      </c>
      <c r="V1784" s="10">
        <v>8254.6884869999994</v>
      </c>
      <c r="W1784" s="4">
        <v>0</v>
      </c>
      <c r="X1784" s="4">
        <v>76.174999999999997</v>
      </c>
      <c r="Y1784" s="4">
        <v>37.35</v>
      </c>
      <c r="Z1784" s="4" t="s">
        <v>2924</v>
      </c>
      <c r="AA1784" s="10">
        <v>93.783494105000003</v>
      </c>
      <c r="AB1784" s="10">
        <v>107.926092212</v>
      </c>
      <c r="AC1784" s="4">
        <v>0.69695099999999999</v>
      </c>
      <c r="AD1784" s="4">
        <v>0.6904015423191</v>
      </c>
      <c r="AE1784" s="4">
        <v>0.70090216687910001</v>
      </c>
      <c r="AF1784" s="4" t="s">
        <v>2924</v>
      </c>
      <c r="AG1784" s="4">
        <v>16.930221651730001</v>
      </c>
      <c r="AH1784" s="4">
        <v>17.970030272425699</v>
      </c>
      <c r="AI1784" s="4" t="s">
        <v>2924</v>
      </c>
      <c r="AJ1784" s="4" t="s">
        <v>2924</v>
      </c>
    </row>
    <row r="1785" spans="1:36" x14ac:dyDescent="0.3">
      <c r="A1785" s="1" t="s">
        <v>908</v>
      </c>
      <c r="B1785" s="2">
        <v>10701281</v>
      </c>
      <c r="C1785" s="3" t="s">
        <v>2935</v>
      </c>
      <c r="D1785" s="4">
        <v>5494.89974024</v>
      </c>
      <c r="E1785" s="3" t="s">
        <v>2976</v>
      </c>
      <c r="F1785" s="3" t="s">
        <v>2977</v>
      </c>
      <c r="G1785" s="3" t="s">
        <v>3076</v>
      </c>
      <c r="H1785" s="3" t="s">
        <v>3076</v>
      </c>
      <c r="I1785" s="3" t="s">
        <v>3386</v>
      </c>
      <c r="J1785" s="4">
        <v>22.613458999999999</v>
      </c>
      <c r="K1785" s="4">
        <v>-8.2284039999999994</v>
      </c>
      <c r="L1785" s="4">
        <v>-8.6563680000000005</v>
      </c>
      <c r="M1785" s="4">
        <v>-0.60260100000000005</v>
      </c>
      <c r="N1785" s="4">
        <v>27.252173913043499</v>
      </c>
      <c r="O1785" s="4">
        <v>18.001149000000002</v>
      </c>
      <c r="P1785" s="4">
        <v>1.7207490000000001</v>
      </c>
      <c r="Q1785" s="4">
        <v>19.756872000000001</v>
      </c>
      <c r="R1785" s="4">
        <v>27.185870000000001</v>
      </c>
      <c r="S1785" s="3" t="s">
        <v>4651</v>
      </c>
      <c r="T1785" s="4">
        <v>31.34</v>
      </c>
      <c r="U1785" s="4">
        <v>5494.89974024</v>
      </c>
      <c r="V1785" s="10">
        <v>7716.9947400000001</v>
      </c>
      <c r="W1785" s="4">
        <v>3.76515634971283</v>
      </c>
      <c r="X1785" s="4">
        <v>34.879199999999997</v>
      </c>
      <c r="Y1785" s="4">
        <v>23.58</v>
      </c>
      <c r="Z1785" s="4">
        <v>27.275891999999999</v>
      </c>
      <c r="AA1785" s="10">
        <v>25.502481894300001</v>
      </c>
      <c r="AB1785" s="10">
        <v>27.209112534900001</v>
      </c>
      <c r="AC1785" s="4">
        <v>18.007852</v>
      </c>
      <c r="AD1785" s="4">
        <v>14.8516103144186</v>
      </c>
      <c r="AE1785" s="4">
        <v>17.181200000659</v>
      </c>
      <c r="AF1785" s="4">
        <v>19.756872000000001</v>
      </c>
      <c r="AG1785" s="4">
        <v>16.1226187730338</v>
      </c>
      <c r="AH1785" s="4">
        <v>18.922674865239301</v>
      </c>
      <c r="AI1785" s="4">
        <v>1.7207490000000001</v>
      </c>
      <c r="AJ1785" s="4">
        <v>1.7479089999999999</v>
      </c>
    </row>
    <row r="1786" spans="1:36" x14ac:dyDescent="0.3">
      <c r="A1786" s="1" t="s">
        <v>1439</v>
      </c>
      <c r="B1786" s="2">
        <v>5732006</v>
      </c>
      <c r="C1786" s="3" t="s">
        <v>2940</v>
      </c>
      <c r="D1786" s="4">
        <v>5497.0259999999998</v>
      </c>
      <c r="E1786" s="3" t="s">
        <v>2930</v>
      </c>
      <c r="F1786" s="3" t="s">
        <v>2953</v>
      </c>
      <c r="G1786" s="3" t="s">
        <v>2954</v>
      </c>
      <c r="H1786" s="3" t="s">
        <v>2955</v>
      </c>
      <c r="I1786" s="3"/>
      <c r="J1786" s="4">
        <v>16.519390999999999</v>
      </c>
      <c r="K1786" s="4">
        <v>-6.903314</v>
      </c>
      <c r="L1786" s="4">
        <v>0.48687599999999998</v>
      </c>
      <c r="M1786" s="4">
        <v>0.78556300000000001</v>
      </c>
      <c r="N1786" s="4" t="s">
        <v>2934</v>
      </c>
      <c r="O1786" s="4" t="s">
        <v>2934</v>
      </c>
      <c r="P1786" s="4" t="s">
        <v>2934</v>
      </c>
      <c r="Q1786" s="4" t="s">
        <v>2934</v>
      </c>
      <c r="R1786" s="4" t="s">
        <v>2934</v>
      </c>
      <c r="S1786" s="3" t="s">
        <v>5181</v>
      </c>
      <c r="T1786" s="4">
        <v>47.47</v>
      </c>
      <c r="U1786" s="4">
        <v>5497.0259999999998</v>
      </c>
      <c r="V1786" s="10" t="s">
        <v>2934</v>
      </c>
      <c r="W1786" s="4">
        <v>3.75426163892985</v>
      </c>
      <c r="X1786" s="4">
        <v>59.784999999999997</v>
      </c>
      <c r="Y1786" s="4">
        <v>35.58</v>
      </c>
      <c r="Z1786" s="4" t="s">
        <v>2934</v>
      </c>
      <c r="AA1786" s="10" t="s">
        <v>2934</v>
      </c>
      <c r="AB1786" s="10" t="s">
        <v>2934</v>
      </c>
      <c r="AC1786" s="4" t="s">
        <v>2934</v>
      </c>
      <c r="AD1786" s="4" t="s">
        <v>2934</v>
      </c>
      <c r="AE1786" s="4" t="s">
        <v>2934</v>
      </c>
      <c r="AF1786" s="4" t="s">
        <v>2934</v>
      </c>
      <c r="AG1786" s="4" t="s">
        <v>2934</v>
      </c>
      <c r="AH1786" s="4" t="s">
        <v>2934</v>
      </c>
      <c r="AI1786" s="4" t="s">
        <v>2934</v>
      </c>
      <c r="AJ1786" s="4" t="s">
        <v>2934</v>
      </c>
    </row>
    <row r="1787" spans="1:36" x14ac:dyDescent="0.3">
      <c r="A1787" s="1" t="s">
        <v>651</v>
      </c>
      <c r="B1787" s="2">
        <v>4810788</v>
      </c>
      <c r="C1787" s="3" t="s">
        <v>2956</v>
      </c>
      <c r="D1787" s="4">
        <v>5497.5514383899999</v>
      </c>
      <c r="E1787" s="3" t="s">
        <v>2920</v>
      </c>
      <c r="F1787" s="3" t="s">
        <v>2921</v>
      </c>
      <c r="G1787" s="3" t="s">
        <v>3109</v>
      </c>
      <c r="H1787" s="3" t="s">
        <v>3109</v>
      </c>
      <c r="I1787" s="3" t="s">
        <v>3048</v>
      </c>
      <c r="J1787" s="4">
        <v>61.545566999999998</v>
      </c>
      <c r="K1787" s="4">
        <v>19.440017999999998</v>
      </c>
      <c r="L1787" s="4">
        <v>-10.460751</v>
      </c>
      <c r="M1787" s="4">
        <v>2.081712</v>
      </c>
      <c r="N1787" s="4">
        <v>41.609833000000002</v>
      </c>
      <c r="O1787" s="4">
        <v>37.884476999999997</v>
      </c>
      <c r="P1787" s="4">
        <v>8.6002290000000006</v>
      </c>
      <c r="Q1787" s="4">
        <v>33.768183000000001</v>
      </c>
      <c r="R1787" s="4">
        <v>35.375979000000001</v>
      </c>
      <c r="S1787" s="3" t="s">
        <v>4394</v>
      </c>
      <c r="T1787" s="4">
        <v>52.47</v>
      </c>
      <c r="U1787" s="4">
        <v>5497.5514383899999</v>
      </c>
      <c r="V1787" s="10">
        <v>4956.6964379999999</v>
      </c>
      <c r="W1787" s="4">
        <v>0</v>
      </c>
      <c r="X1787" s="4">
        <v>62.22</v>
      </c>
      <c r="Y1787" s="4">
        <v>20.84</v>
      </c>
      <c r="Z1787" s="4">
        <v>41.609833000000002</v>
      </c>
      <c r="AA1787" s="10">
        <v>33.437420341500001</v>
      </c>
      <c r="AB1787" s="10">
        <v>38.938775510200003</v>
      </c>
      <c r="AC1787" s="4">
        <v>7.8858600000000001</v>
      </c>
      <c r="AD1787" s="4">
        <v>6.2567660876394999</v>
      </c>
      <c r="AE1787" s="4">
        <v>7.1624110611624001</v>
      </c>
      <c r="AF1787" s="4">
        <v>33.768183000000001</v>
      </c>
      <c r="AG1787" s="4">
        <v>25.215294101487999</v>
      </c>
      <c r="AH1787" s="4">
        <v>36.233161096491202</v>
      </c>
      <c r="AI1787" s="4">
        <v>8.6002290000000006</v>
      </c>
      <c r="AJ1787" s="4">
        <v>8.6002290000000006</v>
      </c>
    </row>
    <row r="1788" spans="1:36" x14ac:dyDescent="0.3">
      <c r="A1788" s="1" t="s">
        <v>2780</v>
      </c>
      <c r="B1788" s="2">
        <v>19858759</v>
      </c>
      <c r="C1788" s="3" t="s">
        <v>2935</v>
      </c>
      <c r="D1788" s="4">
        <v>5498.8220000000001</v>
      </c>
      <c r="E1788" s="3" t="s">
        <v>2945</v>
      </c>
      <c r="F1788" s="3" t="s">
        <v>3021</v>
      </c>
      <c r="G1788" s="3" t="s">
        <v>3027</v>
      </c>
      <c r="H1788" s="3" t="s">
        <v>3028</v>
      </c>
      <c r="I1788" s="3" t="s">
        <v>3526</v>
      </c>
      <c r="J1788" s="4">
        <v>5.9623730000000004</v>
      </c>
      <c r="K1788" s="4">
        <v>8.0578509999999994</v>
      </c>
      <c r="L1788" s="4">
        <v>-6.559469</v>
      </c>
      <c r="M1788" s="4">
        <v>0.218998</v>
      </c>
      <c r="N1788" s="4">
        <v>13.973281999999999</v>
      </c>
      <c r="O1788" s="4">
        <v>16.336456999999999</v>
      </c>
      <c r="P1788" s="4">
        <v>5.3359569999999996</v>
      </c>
      <c r="Q1788" s="4">
        <v>10.465534999999999</v>
      </c>
      <c r="R1788" s="4">
        <v>18.39087</v>
      </c>
      <c r="S1788" s="3" t="s">
        <v>6518</v>
      </c>
      <c r="T1788" s="4">
        <v>36.61</v>
      </c>
      <c r="U1788" s="4">
        <v>5498.8220000000001</v>
      </c>
      <c r="V1788" s="10">
        <v>7429.2219999999998</v>
      </c>
      <c r="W1788" s="4">
        <v>0.27314941272876297</v>
      </c>
      <c r="X1788" s="4">
        <v>45.62</v>
      </c>
      <c r="Y1788" s="4">
        <v>31.22</v>
      </c>
      <c r="Z1788" s="4">
        <v>13.973281999999999</v>
      </c>
      <c r="AA1788" s="10">
        <v>11.7607375758</v>
      </c>
      <c r="AB1788" s="10">
        <v>12.6771195479</v>
      </c>
      <c r="AC1788" s="4">
        <v>2.4836930000000002</v>
      </c>
      <c r="AD1788" s="4">
        <v>2.4377087875873</v>
      </c>
      <c r="AE1788" s="4">
        <v>2.4974065515555002</v>
      </c>
      <c r="AF1788" s="4">
        <v>10.465534999999999</v>
      </c>
      <c r="AG1788" s="4">
        <v>10.2915586667115</v>
      </c>
      <c r="AH1788" s="4">
        <v>10.9797586239665</v>
      </c>
      <c r="AI1788" s="4">
        <v>5.3359569999999996</v>
      </c>
      <c r="AJ1788" s="4" t="s">
        <v>2924</v>
      </c>
    </row>
    <row r="1789" spans="1:36" x14ac:dyDescent="0.3">
      <c r="A1789" s="1" t="s">
        <v>1170</v>
      </c>
      <c r="B1789" s="2">
        <v>4186601</v>
      </c>
      <c r="C1789" s="3" t="s">
        <v>2935</v>
      </c>
      <c r="D1789" s="4">
        <v>5500.53734248</v>
      </c>
      <c r="E1789" s="3" t="s">
        <v>2925</v>
      </c>
      <c r="F1789" s="3" t="s">
        <v>2926</v>
      </c>
      <c r="G1789" s="3" t="s">
        <v>2927</v>
      </c>
      <c r="H1789" s="3" t="s">
        <v>3024</v>
      </c>
      <c r="I1789" s="3" t="s">
        <v>3186</v>
      </c>
      <c r="J1789" s="4">
        <v>38.852792999999998</v>
      </c>
      <c r="K1789" s="4">
        <v>9.6388040000000004</v>
      </c>
      <c r="L1789" s="4">
        <v>-1.0800449999999999</v>
      </c>
      <c r="M1789" s="5">
        <v>0.75001799999999996</v>
      </c>
      <c r="N1789" s="4">
        <v>11.291862999999999</v>
      </c>
      <c r="O1789" s="4" t="s">
        <v>2924</v>
      </c>
      <c r="P1789" s="4">
        <v>1.8510869999999999</v>
      </c>
      <c r="Q1789" s="4">
        <v>9.8329690000000003</v>
      </c>
      <c r="R1789" s="4" t="s">
        <v>2924</v>
      </c>
      <c r="S1789" s="3" t="s">
        <v>4912</v>
      </c>
      <c r="T1789" s="4">
        <v>423.14</v>
      </c>
      <c r="U1789" s="4">
        <v>5500.53734248</v>
      </c>
      <c r="V1789" s="10">
        <v>10912.137342</v>
      </c>
      <c r="W1789" s="4">
        <v>0.44429739566101101</v>
      </c>
      <c r="X1789" s="4">
        <v>440.32</v>
      </c>
      <c r="Y1789" s="4">
        <v>255.73</v>
      </c>
      <c r="Z1789" s="4">
        <v>11.271710000000001</v>
      </c>
      <c r="AA1789" s="10">
        <v>10.626932243700001</v>
      </c>
      <c r="AB1789" s="10">
        <v>11.011665901500001</v>
      </c>
      <c r="AC1789" s="4">
        <v>0.57833500000000004</v>
      </c>
      <c r="AD1789" s="4">
        <v>0.50281814651720003</v>
      </c>
      <c r="AE1789" s="4">
        <v>0.55788967383529997</v>
      </c>
      <c r="AF1789" s="4">
        <v>9.8329690000000003</v>
      </c>
      <c r="AG1789" s="4">
        <v>10.5543501491199</v>
      </c>
      <c r="AH1789" s="4">
        <v>11.473674942073201</v>
      </c>
      <c r="AI1789" s="4">
        <v>1.8510869999999999</v>
      </c>
      <c r="AJ1789" s="4" t="s">
        <v>2924</v>
      </c>
    </row>
    <row r="1790" spans="1:36" x14ac:dyDescent="0.3">
      <c r="A1790" s="1" t="s">
        <v>1526</v>
      </c>
      <c r="B1790" s="2">
        <v>4092324</v>
      </c>
      <c r="C1790" s="3" t="s">
        <v>2935</v>
      </c>
      <c r="D1790" s="4">
        <v>5502.6365314499999</v>
      </c>
      <c r="E1790" s="3" t="s">
        <v>2976</v>
      </c>
      <c r="F1790" s="3" t="s">
        <v>2977</v>
      </c>
      <c r="G1790" s="3" t="s">
        <v>2978</v>
      </c>
      <c r="H1790" s="3" t="s">
        <v>2978</v>
      </c>
      <c r="I1790" s="3" t="s">
        <v>2979</v>
      </c>
      <c r="J1790" s="4">
        <v>9.5800529999999995</v>
      </c>
      <c r="K1790" s="4">
        <v>-4.5714290000000002</v>
      </c>
      <c r="L1790" s="4">
        <v>-10.05386</v>
      </c>
      <c r="M1790" s="4">
        <v>-0.27866200000000002</v>
      </c>
      <c r="N1790" s="4" t="s">
        <v>2924</v>
      </c>
      <c r="O1790" s="4">
        <v>20.702479</v>
      </c>
      <c r="P1790" s="4">
        <v>1.642838</v>
      </c>
      <c r="Q1790" s="4">
        <v>18.559449999999998</v>
      </c>
      <c r="R1790" s="4" t="s">
        <v>2924</v>
      </c>
      <c r="S1790" s="3" t="s">
        <v>5267</v>
      </c>
      <c r="T1790" s="4">
        <v>25.05</v>
      </c>
      <c r="U1790" s="4">
        <v>5502.6365314499999</v>
      </c>
      <c r="V1790" s="10">
        <v>8786.1735310000004</v>
      </c>
      <c r="W1790" s="4">
        <v>4.3113772455089796</v>
      </c>
      <c r="X1790" s="4">
        <v>28.24</v>
      </c>
      <c r="Y1790" s="4">
        <v>19.635000000000002</v>
      </c>
      <c r="Z1790" s="4" t="s">
        <v>2924</v>
      </c>
      <c r="AA1790" s="10">
        <v>69.429046563100002</v>
      </c>
      <c r="AB1790" s="10" t="s">
        <v>2924</v>
      </c>
      <c r="AC1790" s="4">
        <v>10.61899</v>
      </c>
      <c r="AD1790" s="4">
        <v>10.2706189544702</v>
      </c>
      <c r="AE1790" s="4">
        <v>10.557445078337899</v>
      </c>
      <c r="AF1790" s="4">
        <v>18.559449999999998</v>
      </c>
      <c r="AG1790" s="4">
        <v>14.6841778033967</v>
      </c>
      <c r="AH1790" s="4">
        <v>15.2363500901434</v>
      </c>
      <c r="AI1790" s="4">
        <v>1.642838</v>
      </c>
      <c r="AJ1790" s="4">
        <v>1.642838</v>
      </c>
    </row>
    <row r="1791" spans="1:36" x14ac:dyDescent="0.3">
      <c r="A1791" s="1" t="s">
        <v>184</v>
      </c>
      <c r="B1791" s="2">
        <v>11067148</v>
      </c>
      <c r="C1791" s="3" t="s">
        <v>2935</v>
      </c>
      <c r="D1791" s="4">
        <v>5517.9824591699999</v>
      </c>
      <c r="E1791" s="3" t="s">
        <v>3031</v>
      </c>
      <c r="F1791" s="3" t="s">
        <v>3031</v>
      </c>
      <c r="G1791" s="3" t="s">
        <v>3032</v>
      </c>
      <c r="H1791" s="3" t="s">
        <v>3068</v>
      </c>
      <c r="I1791" s="3" t="s">
        <v>3165</v>
      </c>
      <c r="J1791" s="4">
        <v>-31.352723000000001</v>
      </c>
      <c r="K1791" s="4">
        <v>78.125</v>
      </c>
      <c r="L1791" s="4">
        <v>-1.9120459999999999</v>
      </c>
      <c r="M1791" s="4">
        <v>5.7731960000000004</v>
      </c>
      <c r="N1791" s="4">
        <v>32.884614999999997</v>
      </c>
      <c r="O1791" s="4" t="s">
        <v>2924</v>
      </c>
      <c r="P1791" s="4">
        <v>0.87602500000000005</v>
      </c>
      <c r="Q1791" s="4">
        <v>28.323685000000001</v>
      </c>
      <c r="R1791" s="4" t="s">
        <v>2924</v>
      </c>
      <c r="S1791" s="3" t="s">
        <v>3931</v>
      </c>
      <c r="T1791" s="5">
        <v>5.13</v>
      </c>
      <c r="U1791" s="4">
        <v>5517.9824591699999</v>
      </c>
      <c r="V1791" s="10">
        <v>6998.782459</v>
      </c>
      <c r="W1791" s="4">
        <v>0</v>
      </c>
      <c r="X1791" s="4">
        <v>7.7389849999999996</v>
      </c>
      <c r="Y1791" s="5">
        <v>2.194</v>
      </c>
      <c r="Z1791" s="4">
        <v>32.884614999999997</v>
      </c>
      <c r="AA1791" s="10">
        <v>30.829326923</v>
      </c>
      <c r="AB1791" s="10">
        <v>31.343557157599999</v>
      </c>
      <c r="AC1791" s="4">
        <v>7.7712440000000003</v>
      </c>
      <c r="AD1791" s="4">
        <v>6.1629464105510996</v>
      </c>
      <c r="AE1791" s="4">
        <v>7.0570198804314996</v>
      </c>
      <c r="AF1791" s="4">
        <v>28.323685000000001</v>
      </c>
      <c r="AG1791" s="4">
        <v>15.4832475500688</v>
      </c>
      <c r="AH1791" s="4">
        <v>20.056220083092999</v>
      </c>
      <c r="AI1791" s="4">
        <v>0.87602500000000005</v>
      </c>
      <c r="AJ1791" s="4">
        <v>1.1171599999999999</v>
      </c>
    </row>
    <row r="1792" spans="1:36" x14ac:dyDescent="0.3">
      <c r="A1792" s="1" t="s">
        <v>1634</v>
      </c>
      <c r="B1792" s="2">
        <v>5174947</v>
      </c>
      <c r="C1792" s="3" t="s">
        <v>2919</v>
      </c>
      <c r="D1792" s="4">
        <v>5521.2122468799998</v>
      </c>
      <c r="E1792" s="3" t="s">
        <v>2936</v>
      </c>
      <c r="F1792" s="3" t="s">
        <v>3056</v>
      </c>
      <c r="G1792" s="3" t="s">
        <v>3166</v>
      </c>
      <c r="H1792" s="3" t="s">
        <v>3212</v>
      </c>
      <c r="I1792" s="3" t="s">
        <v>3478</v>
      </c>
      <c r="J1792" s="4">
        <v>-11.207471999999999</v>
      </c>
      <c r="K1792" s="4">
        <v>3.6604359999999998</v>
      </c>
      <c r="L1792" s="4">
        <v>-22.526192999999999</v>
      </c>
      <c r="M1792" s="4">
        <v>-1.915991</v>
      </c>
      <c r="N1792" s="4" t="s">
        <v>2924</v>
      </c>
      <c r="O1792" s="4">
        <v>8.3868939999999998</v>
      </c>
      <c r="P1792" s="4">
        <v>8.4187220000000007</v>
      </c>
      <c r="Q1792" s="4">
        <v>137.958158</v>
      </c>
      <c r="R1792" s="4">
        <v>7.2743799999999998</v>
      </c>
      <c r="S1792" s="3" t="s">
        <v>5375</v>
      </c>
      <c r="T1792" s="4">
        <v>13.31</v>
      </c>
      <c r="U1792" s="4">
        <v>5521.2122468799998</v>
      </c>
      <c r="V1792" s="10">
        <v>4836.1232460000001</v>
      </c>
      <c r="W1792" s="4">
        <v>0</v>
      </c>
      <c r="X1792" s="4">
        <v>20.82</v>
      </c>
      <c r="Y1792" s="5">
        <v>8.9250000000000007</v>
      </c>
      <c r="Z1792" s="4" t="s">
        <v>2924</v>
      </c>
      <c r="AA1792" s="10">
        <v>13.2358790771</v>
      </c>
      <c r="AB1792" s="10">
        <v>15.2180375477</v>
      </c>
      <c r="AC1792" s="4">
        <v>0.88568400000000003</v>
      </c>
      <c r="AD1792" s="4">
        <v>0.74865466516309997</v>
      </c>
      <c r="AE1792" s="4">
        <v>0.83595475003749997</v>
      </c>
      <c r="AF1792" s="4">
        <v>137.958158</v>
      </c>
      <c r="AG1792" s="4">
        <v>10.292994335804901</v>
      </c>
      <c r="AH1792" s="4">
        <v>13.0102757736922</v>
      </c>
      <c r="AI1792" s="4">
        <v>8.4187220000000007</v>
      </c>
      <c r="AJ1792" s="4">
        <v>15.714286</v>
      </c>
    </row>
    <row r="1793" spans="1:36" x14ac:dyDescent="0.3">
      <c r="A1793" s="1" t="s">
        <v>1087</v>
      </c>
      <c r="B1793" s="2">
        <v>103697</v>
      </c>
      <c r="C1793" s="3" t="s">
        <v>2935</v>
      </c>
      <c r="D1793" s="4">
        <v>5523.8751087299997</v>
      </c>
      <c r="E1793" s="3" t="s">
        <v>2936</v>
      </c>
      <c r="F1793" s="3" t="s">
        <v>2937</v>
      </c>
      <c r="G1793" s="3" t="s">
        <v>3037</v>
      </c>
      <c r="H1793" s="3" t="s">
        <v>3037</v>
      </c>
      <c r="I1793" s="3" t="s">
        <v>3038</v>
      </c>
      <c r="J1793" s="4">
        <v>29.287972</v>
      </c>
      <c r="K1793" s="4">
        <v>16.575413999999999</v>
      </c>
      <c r="L1793" s="4">
        <v>-5.0519239999999996</v>
      </c>
      <c r="M1793" s="4">
        <v>0.58892100000000003</v>
      </c>
      <c r="N1793" s="4">
        <v>20.729527999999998</v>
      </c>
      <c r="O1793" s="4" t="s">
        <v>2924</v>
      </c>
      <c r="P1793" s="4">
        <v>2.2669329999999999</v>
      </c>
      <c r="Q1793" s="4">
        <v>13.643459</v>
      </c>
      <c r="R1793" s="4" t="s">
        <v>2924</v>
      </c>
      <c r="S1793" s="3" t="s">
        <v>4829</v>
      </c>
      <c r="T1793" s="4">
        <v>155.43</v>
      </c>
      <c r="U1793" s="4">
        <v>5523.8751087299997</v>
      </c>
      <c r="V1793" s="10">
        <v>13516.575107999999</v>
      </c>
      <c r="W1793" s="4">
        <v>1.4926333397671001</v>
      </c>
      <c r="X1793" s="4">
        <v>167.74</v>
      </c>
      <c r="Y1793" s="4">
        <v>114.78</v>
      </c>
      <c r="Z1793" s="4">
        <v>20.729527999999998</v>
      </c>
      <c r="AA1793" s="10">
        <v>19.649810366600001</v>
      </c>
      <c r="AB1793" s="10">
        <v>20.203214992700001</v>
      </c>
      <c r="AC1793" s="4">
        <v>8.7730090000000001</v>
      </c>
      <c r="AD1793" s="4">
        <v>8.0326574056928006</v>
      </c>
      <c r="AE1793" s="4">
        <v>8.5459059268437993</v>
      </c>
      <c r="AF1793" s="4">
        <v>13.643459</v>
      </c>
      <c r="AG1793" s="4">
        <v>11.079159924590201</v>
      </c>
      <c r="AH1793" s="4">
        <v>13.5761267881562</v>
      </c>
      <c r="AI1793" s="4">
        <v>2.2669329999999999</v>
      </c>
      <c r="AJ1793" s="4">
        <v>2.3852859999999998</v>
      </c>
    </row>
    <row r="1794" spans="1:36" x14ac:dyDescent="0.3">
      <c r="A1794" s="1" t="s">
        <v>2461</v>
      </c>
      <c r="B1794" s="2">
        <v>6963342</v>
      </c>
      <c r="C1794" s="3" t="s">
        <v>2919</v>
      </c>
      <c r="D1794" s="4">
        <v>5529.4923869599997</v>
      </c>
      <c r="E1794" s="3" t="s">
        <v>2920</v>
      </c>
      <c r="F1794" s="3" t="s">
        <v>2921</v>
      </c>
      <c r="G1794" s="3" t="s">
        <v>2922</v>
      </c>
      <c r="H1794" s="3" t="s">
        <v>2922</v>
      </c>
      <c r="I1794" s="3" t="s">
        <v>2949</v>
      </c>
      <c r="J1794" s="4">
        <v>-12.745342000000001</v>
      </c>
      <c r="K1794" s="4">
        <v>-34.769688000000002</v>
      </c>
      <c r="L1794" s="4">
        <v>-44.236266000000001</v>
      </c>
      <c r="M1794" s="4">
        <v>-1.181767</v>
      </c>
      <c r="N1794" s="4" t="s">
        <v>2924</v>
      </c>
      <c r="O1794" s="4" t="s">
        <v>2924</v>
      </c>
      <c r="P1794" s="4">
        <v>101.50288999999999</v>
      </c>
      <c r="Q1794" s="4" t="s">
        <v>2924</v>
      </c>
      <c r="R1794" s="4">
        <v>55.960965999999999</v>
      </c>
      <c r="S1794" s="3" t="s">
        <v>6199</v>
      </c>
      <c r="T1794" s="4">
        <v>35.119999999999997</v>
      </c>
      <c r="U1794" s="4">
        <v>5529.4923869599997</v>
      </c>
      <c r="V1794" s="10">
        <v>5534.7143859999996</v>
      </c>
      <c r="W1794" s="4">
        <v>0</v>
      </c>
      <c r="X1794" s="4">
        <v>79.489900000000006</v>
      </c>
      <c r="Y1794" s="4">
        <v>22.89</v>
      </c>
      <c r="Z1794" s="4" t="s">
        <v>2924</v>
      </c>
      <c r="AA1794" s="10" t="s">
        <v>2924</v>
      </c>
      <c r="AB1794" s="10" t="s">
        <v>2934</v>
      </c>
      <c r="AC1794" s="4">
        <v>8.642023</v>
      </c>
      <c r="AD1794" s="4">
        <v>6.4417456739728998</v>
      </c>
      <c r="AE1794" s="4">
        <v>7.9203001615237998</v>
      </c>
      <c r="AF1794" s="4" t="s">
        <v>2924</v>
      </c>
      <c r="AG1794" s="4" t="s">
        <v>2924</v>
      </c>
      <c r="AH1794" s="4" t="s">
        <v>2924</v>
      </c>
      <c r="AI1794" s="4">
        <v>101.50288999999999</v>
      </c>
      <c r="AJ1794" s="4" t="s">
        <v>2924</v>
      </c>
    </row>
    <row r="1795" spans="1:36" x14ac:dyDescent="0.3">
      <c r="A1795" s="1" t="s">
        <v>1155</v>
      </c>
      <c r="B1795" s="2">
        <v>106430068</v>
      </c>
      <c r="C1795" s="3" t="s">
        <v>2940</v>
      </c>
      <c r="D1795" s="4">
        <v>5540.5823162200004</v>
      </c>
      <c r="E1795" s="3" t="s">
        <v>2930</v>
      </c>
      <c r="F1795" s="3" t="s">
        <v>2953</v>
      </c>
      <c r="G1795" s="3" t="s">
        <v>2954</v>
      </c>
      <c r="H1795" s="3" t="s">
        <v>2955</v>
      </c>
      <c r="I1795" s="3"/>
      <c r="J1795" s="4">
        <v>364.53125999999997</v>
      </c>
      <c r="K1795" s="4">
        <v>19.335971000000001</v>
      </c>
      <c r="L1795" s="4">
        <v>0.56538100000000002</v>
      </c>
      <c r="M1795" s="4">
        <v>2.8008299999999999</v>
      </c>
      <c r="N1795" s="4" t="s">
        <v>2934</v>
      </c>
      <c r="O1795" s="4" t="s">
        <v>2934</v>
      </c>
      <c r="P1795" s="4" t="s">
        <v>2934</v>
      </c>
      <c r="Q1795" s="4" t="s">
        <v>2934</v>
      </c>
      <c r="R1795" s="4" t="s">
        <v>2934</v>
      </c>
      <c r="S1795" s="3" t="s">
        <v>4897</v>
      </c>
      <c r="T1795" s="4">
        <v>69.37</v>
      </c>
      <c r="U1795" s="4">
        <v>5540.5823162200004</v>
      </c>
      <c r="V1795" s="10" t="s">
        <v>2934</v>
      </c>
      <c r="W1795" s="4">
        <v>2.31738503675941</v>
      </c>
      <c r="X1795" s="4">
        <v>91.7</v>
      </c>
      <c r="Y1795" s="4">
        <v>13.935</v>
      </c>
      <c r="Z1795" s="4" t="s">
        <v>2934</v>
      </c>
      <c r="AA1795" s="10" t="s">
        <v>2934</v>
      </c>
      <c r="AB1795" s="10" t="s">
        <v>2934</v>
      </c>
      <c r="AC1795" s="4" t="s">
        <v>2934</v>
      </c>
      <c r="AD1795" s="4" t="s">
        <v>2934</v>
      </c>
      <c r="AE1795" s="4" t="s">
        <v>2934</v>
      </c>
      <c r="AF1795" s="4" t="s">
        <v>2934</v>
      </c>
      <c r="AG1795" s="4" t="s">
        <v>2934</v>
      </c>
      <c r="AH1795" s="4" t="s">
        <v>2934</v>
      </c>
      <c r="AI1795" s="4" t="s">
        <v>2934</v>
      </c>
      <c r="AJ1795" s="4" t="s">
        <v>2934</v>
      </c>
    </row>
    <row r="1796" spans="1:36" x14ac:dyDescent="0.3">
      <c r="A1796" s="1" t="s">
        <v>2637</v>
      </c>
      <c r="B1796" s="2">
        <v>100473</v>
      </c>
      <c r="C1796" s="3" t="s">
        <v>2919</v>
      </c>
      <c r="D1796" s="4">
        <v>5547.8949846699998</v>
      </c>
      <c r="E1796" s="3" t="s">
        <v>2930</v>
      </c>
      <c r="F1796" s="3" t="s">
        <v>2931</v>
      </c>
      <c r="G1796" s="3" t="s">
        <v>2931</v>
      </c>
      <c r="H1796" s="3" t="s">
        <v>2932</v>
      </c>
      <c r="I1796" s="3" t="s">
        <v>2933</v>
      </c>
      <c r="J1796" s="4">
        <v>36.074207000000001</v>
      </c>
      <c r="K1796" s="4">
        <v>9.2122960000000003</v>
      </c>
      <c r="L1796" s="4">
        <v>-9.8056330000000003</v>
      </c>
      <c r="M1796" s="4">
        <v>-0.80272200000000005</v>
      </c>
      <c r="N1796" s="4">
        <v>14.21125</v>
      </c>
      <c r="O1796" s="4">
        <v>15.403062</v>
      </c>
      <c r="P1796" s="4">
        <v>1.569177</v>
      </c>
      <c r="Q1796" s="4" t="s">
        <v>2934</v>
      </c>
      <c r="R1796" s="4" t="s">
        <v>2934</v>
      </c>
      <c r="S1796" s="3" t="s">
        <v>6375</v>
      </c>
      <c r="T1796" s="4">
        <v>113.69</v>
      </c>
      <c r="U1796" s="4">
        <v>5547.8949846699998</v>
      </c>
      <c r="V1796" s="10" t="s">
        <v>2934</v>
      </c>
      <c r="W1796" s="5">
        <v>1.40733573753189</v>
      </c>
      <c r="X1796" s="4">
        <v>129.94</v>
      </c>
      <c r="Y1796" s="4">
        <v>76</v>
      </c>
      <c r="Z1796" s="4">
        <v>14.189965000000001</v>
      </c>
      <c r="AA1796" s="10">
        <v>12.614701803000001</v>
      </c>
      <c r="AB1796" s="10">
        <v>12.6758270673</v>
      </c>
      <c r="AC1796" s="4" t="s">
        <v>2934</v>
      </c>
      <c r="AD1796" s="4" t="s">
        <v>2934</v>
      </c>
      <c r="AE1796" s="4" t="s">
        <v>2934</v>
      </c>
      <c r="AF1796" s="4" t="s">
        <v>2934</v>
      </c>
      <c r="AG1796" s="4" t="s">
        <v>2934</v>
      </c>
      <c r="AH1796" s="4" t="s">
        <v>2934</v>
      </c>
      <c r="AI1796" s="4">
        <v>1.569177</v>
      </c>
      <c r="AJ1796" s="4">
        <v>1.7004440000000001</v>
      </c>
    </row>
    <row r="1797" spans="1:36" x14ac:dyDescent="0.3">
      <c r="A1797" s="1" t="s">
        <v>1866</v>
      </c>
      <c r="B1797" s="2">
        <v>4051430</v>
      </c>
      <c r="C1797" s="3" t="s">
        <v>2919</v>
      </c>
      <c r="D1797" s="4">
        <v>5558.4662947200004</v>
      </c>
      <c r="E1797" s="3" t="s">
        <v>2945</v>
      </c>
      <c r="F1797" s="3" t="s">
        <v>3021</v>
      </c>
      <c r="G1797" s="3" t="s">
        <v>3027</v>
      </c>
      <c r="H1797" s="3" t="s">
        <v>3028</v>
      </c>
      <c r="I1797" s="3" t="s">
        <v>3181</v>
      </c>
      <c r="J1797" s="4">
        <v>-8.1170950000000008</v>
      </c>
      <c r="K1797" s="4">
        <v>-12.313708</v>
      </c>
      <c r="L1797" s="4">
        <v>-5.6635980000000004</v>
      </c>
      <c r="M1797" s="4">
        <v>0.80781800000000004</v>
      </c>
      <c r="N1797" s="4">
        <v>93.216866999999993</v>
      </c>
      <c r="O1797" s="4">
        <v>48.416770999999997</v>
      </c>
      <c r="P1797" s="4">
        <v>7.4880230000000001</v>
      </c>
      <c r="Q1797" s="4">
        <v>33.704749999999997</v>
      </c>
      <c r="R1797" s="4">
        <v>52.259765000000002</v>
      </c>
      <c r="S1797" s="3" t="s">
        <v>5606</v>
      </c>
      <c r="T1797" s="4">
        <v>154.74</v>
      </c>
      <c r="U1797" s="4">
        <v>5558.4662947200004</v>
      </c>
      <c r="V1797" s="10">
        <v>5980.065294</v>
      </c>
      <c r="W1797" s="4">
        <v>0</v>
      </c>
      <c r="X1797" s="5">
        <v>187.12</v>
      </c>
      <c r="Y1797" s="4">
        <v>146.86000000000001</v>
      </c>
      <c r="Z1797" s="4">
        <v>93.216866999999993</v>
      </c>
      <c r="AA1797" s="10">
        <v>44.9825581395</v>
      </c>
      <c r="AB1797" s="10">
        <v>51.013242871599999</v>
      </c>
      <c r="AC1797" s="4">
        <v>6.4806710000000001</v>
      </c>
      <c r="AD1797" s="4">
        <v>5.9124797381135998</v>
      </c>
      <c r="AE1797" s="4">
        <v>6.2831387759990998</v>
      </c>
      <c r="AF1797" s="4">
        <v>33.704749999999997</v>
      </c>
      <c r="AG1797" s="4">
        <v>26.282708733191701</v>
      </c>
      <c r="AH1797" s="4">
        <v>28.404182997508201</v>
      </c>
      <c r="AI1797" s="4">
        <v>7.4880230000000001</v>
      </c>
      <c r="AJ1797" s="4" t="s">
        <v>2924</v>
      </c>
    </row>
    <row r="1798" spans="1:36" x14ac:dyDescent="0.3">
      <c r="A1798" s="1" t="s">
        <v>2519</v>
      </c>
      <c r="B1798" s="2">
        <v>103541</v>
      </c>
      <c r="C1798" s="3" t="s">
        <v>2935</v>
      </c>
      <c r="D1798" s="4">
        <v>5561.0270598300003</v>
      </c>
      <c r="E1798" s="3" t="s">
        <v>2930</v>
      </c>
      <c r="F1798" s="3" t="s">
        <v>2957</v>
      </c>
      <c r="G1798" s="3" t="s">
        <v>2957</v>
      </c>
      <c r="H1798" s="3" t="s">
        <v>3113</v>
      </c>
      <c r="I1798" s="3" t="s">
        <v>3125</v>
      </c>
      <c r="J1798" s="4">
        <v>27.104265999999999</v>
      </c>
      <c r="K1798" s="4">
        <v>5.0149699999999999</v>
      </c>
      <c r="L1798" s="4">
        <v>-6.0510140000000003</v>
      </c>
      <c r="M1798" s="4">
        <v>0.25985799999999998</v>
      </c>
      <c r="N1798" s="4">
        <v>15.3409542743539</v>
      </c>
      <c r="O1798" s="4">
        <v>8.2975680194154098</v>
      </c>
      <c r="P1798" s="4">
        <v>1.9306700000000001</v>
      </c>
      <c r="Q1798" s="4">
        <v>11.524493</v>
      </c>
      <c r="R1798" s="4">
        <v>10.857900000000001</v>
      </c>
      <c r="S1798" s="3" t="s">
        <v>6257</v>
      </c>
      <c r="T1798" s="5">
        <v>154.33000000000001</v>
      </c>
      <c r="U1798" s="4">
        <v>5561.0270598300003</v>
      </c>
      <c r="V1798" s="10">
        <v>5917.8270590000002</v>
      </c>
      <c r="W1798" s="4">
        <v>2.3326637724356898</v>
      </c>
      <c r="X1798" s="4">
        <v>166.13</v>
      </c>
      <c r="Y1798" s="4">
        <v>119.66</v>
      </c>
      <c r="Z1798" s="4">
        <v>15.433</v>
      </c>
      <c r="AA1798" s="10">
        <v>11.972011263700001</v>
      </c>
      <c r="AB1798" s="10">
        <v>13.532626757099999</v>
      </c>
      <c r="AC1798" s="4">
        <v>0.957283</v>
      </c>
      <c r="AD1798" s="4">
        <v>0.926025395995</v>
      </c>
      <c r="AE1798" s="4">
        <v>0.95701959227720002</v>
      </c>
      <c r="AF1798" s="4">
        <v>11.524493</v>
      </c>
      <c r="AG1798" s="4">
        <v>9.3322632913732004</v>
      </c>
      <c r="AH1798" s="4">
        <v>10.6538634480809</v>
      </c>
      <c r="AI1798" s="4">
        <v>1.9306700000000001</v>
      </c>
      <c r="AJ1798" s="4">
        <v>2.0585840000000002</v>
      </c>
    </row>
    <row r="1799" spans="1:36" x14ac:dyDescent="0.3">
      <c r="A1799" s="1" t="s">
        <v>1631</v>
      </c>
      <c r="B1799" s="2">
        <v>4057179</v>
      </c>
      <c r="C1799" s="3" t="s">
        <v>2935</v>
      </c>
      <c r="D1799" s="4">
        <v>5571.3192305399998</v>
      </c>
      <c r="E1799" s="3" t="s">
        <v>3102</v>
      </c>
      <c r="F1799" s="3" t="s">
        <v>3142</v>
      </c>
      <c r="G1799" s="3" t="s">
        <v>3143</v>
      </c>
      <c r="H1799" s="3" t="s">
        <v>3144</v>
      </c>
      <c r="I1799" s="3" t="s">
        <v>3351</v>
      </c>
      <c r="J1799" s="4">
        <v>200</v>
      </c>
      <c r="K1799" s="4">
        <v>-24.587911999999999</v>
      </c>
      <c r="L1799" s="4">
        <v>-25.50882</v>
      </c>
      <c r="M1799" s="4">
        <v>-7.2635139999999998</v>
      </c>
      <c r="N1799" s="4" t="s">
        <v>2924</v>
      </c>
      <c r="O1799" s="4">
        <v>4.1908399999999997</v>
      </c>
      <c r="P1799" s="4">
        <v>16.290800999999998</v>
      </c>
      <c r="Q1799" s="4">
        <v>5.7880039999999999</v>
      </c>
      <c r="R1799" s="4">
        <v>10.315403999999999</v>
      </c>
      <c r="S1799" s="3" t="s">
        <v>5372</v>
      </c>
      <c r="T1799" s="4">
        <v>5.49</v>
      </c>
      <c r="U1799" s="4">
        <v>5571.3192305399998</v>
      </c>
      <c r="V1799" s="10">
        <v>21751.319230000001</v>
      </c>
      <c r="W1799" s="4">
        <v>0</v>
      </c>
      <c r="X1799" s="4">
        <v>10.33</v>
      </c>
      <c r="Y1799" s="4">
        <v>0.97014999999999996</v>
      </c>
      <c r="Z1799" s="4" t="s">
        <v>2924</v>
      </c>
      <c r="AA1799" s="10" t="s">
        <v>2924</v>
      </c>
      <c r="AB1799" s="10" t="s">
        <v>2924</v>
      </c>
      <c r="AC1799" s="4">
        <v>1.6359300000000001</v>
      </c>
      <c r="AD1799" s="4">
        <v>1.7370152909245999</v>
      </c>
      <c r="AE1799" s="4">
        <v>1.6768632835755</v>
      </c>
      <c r="AF1799" s="4">
        <v>5.7880039999999999</v>
      </c>
      <c r="AG1799" s="4">
        <v>6.0342388942060996</v>
      </c>
      <c r="AH1799" s="4">
        <v>5.7042470211377001</v>
      </c>
      <c r="AI1799" s="4">
        <v>16.290800999999998</v>
      </c>
      <c r="AJ1799" s="4" t="s">
        <v>2924</v>
      </c>
    </row>
    <row r="1800" spans="1:36" x14ac:dyDescent="0.3">
      <c r="A1800" s="1" t="s">
        <v>1703</v>
      </c>
      <c r="B1800" s="2">
        <v>4019729</v>
      </c>
      <c r="C1800" s="3" t="s">
        <v>2935</v>
      </c>
      <c r="D1800" s="4">
        <v>5575.2766682000001</v>
      </c>
      <c r="E1800" s="3" t="s">
        <v>2925</v>
      </c>
      <c r="F1800" s="3" t="s">
        <v>2996</v>
      </c>
      <c r="G1800" s="3" t="s">
        <v>3230</v>
      </c>
      <c r="H1800" s="3" t="s">
        <v>3231</v>
      </c>
      <c r="I1800" s="3" t="s">
        <v>3232</v>
      </c>
      <c r="J1800" s="4">
        <v>-11.538462000000001</v>
      </c>
      <c r="K1800" s="4">
        <v>-24.364386</v>
      </c>
      <c r="L1800" s="4">
        <v>-18.594823000000002</v>
      </c>
      <c r="M1800" s="4">
        <v>-0.32986199999999999</v>
      </c>
      <c r="N1800" s="4">
        <v>6.9725349999999997</v>
      </c>
      <c r="O1800" s="4" t="s">
        <v>2924</v>
      </c>
      <c r="P1800" s="4">
        <v>1.1084499999999999</v>
      </c>
      <c r="Q1800" s="4">
        <v>5.8273780000000004</v>
      </c>
      <c r="R1800" s="4" t="s">
        <v>2924</v>
      </c>
      <c r="S1800" s="3" t="s">
        <v>5444</v>
      </c>
      <c r="T1800" s="4">
        <v>154.1</v>
      </c>
      <c r="U1800" s="4">
        <v>5575.2766682000001</v>
      </c>
      <c r="V1800" s="10">
        <v>6115.2576680000002</v>
      </c>
      <c r="W1800" s="4">
        <v>1.94678780012979</v>
      </c>
      <c r="X1800" s="4">
        <v>213.98</v>
      </c>
      <c r="Y1800" s="5">
        <v>147.77000000000001</v>
      </c>
      <c r="Z1800" s="4">
        <v>6.9725349999999997</v>
      </c>
      <c r="AA1800" s="10">
        <v>7.6453661439999996</v>
      </c>
      <c r="AB1800" s="10">
        <v>7.2523687854999999</v>
      </c>
      <c r="AC1800" s="4">
        <v>0.95050000000000001</v>
      </c>
      <c r="AD1800" s="4">
        <v>0.94157904019740002</v>
      </c>
      <c r="AE1800" s="4">
        <v>0.9662952817071</v>
      </c>
      <c r="AF1800" s="4">
        <v>5.8273780000000004</v>
      </c>
      <c r="AG1800" s="4">
        <v>6.2101954093001002</v>
      </c>
      <c r="AH1800" s="4">
        <v>5.8126602809180996</v>
      </c>
      <c r="AI1800" s="4">
        <v>1.1084499999999999</v>
      </c>
      <c r="AJ1800" s="4">
        <v>1.115761</v>
      </c>
    </row>
    <row r="1801" spans="1:36" x14ac:dyDescent="0.3">
      <c r="A1801" s="1" t="s">
        <v>719</v>
      </c>
      <c r="B1801" s="2">
        <v>4810184</v>
      </c>
      <c r="C1801" s="3" t="s">
        <v>2919</v>
      </c>
      <c r="D1801" s="4">
        <v>5589.1544064</v>
      </c>
      <c r="E1801" s="3" t="s">
        <v>2920</v>
      </c>
      <c r="F1801" s="3" t="s">
        <v>2921</v>
      </c>
      <c r="G1801" s="3" t="s">
        <v>2941</v>
      </c>
      <c r="H1801" s="3" t="s">
        <v>2941</v>
      </c>
      <c r="I1801" s="3" t="s">
        <v>2942</v>
      </c>
      <c r="J1801" s="4">
        <v>-43.274644000000002</v>
      </c>
      <c r="K1801" s="4">
        <v>-9.5147119999999994</v>
      </c>
      <c r="L1801" s="4">
        <v>-9.3067790000000006</v>
      </c>
      <c r="M1801" s="4">
        <v>-3.0898300000000001</v>
      </c>
      <c r="N1801" s="4" t="s">
        <v>2924</v>
      </c>
      <c r="O1801" s="4" t="s">
        <v>2924</v>
      </c>
      <c r="P1801" s="4" t="s">
        <v>2924</v>
      </c>
      <c r="Q1801" s="4" t="s">
        <v>2924</v>
      </c>
      <c r="R1801" s="4" t="s">
        <v>2924</v>
      </c>
      <c r="S1801" s="3" t="s">
        <v>4462</v>
      </c>
      <c r="T1801" s="4">
        <v>47.36</v>
      </c>
      <c r="U1801" s="4">
        <v>5589.1544064</v>
      </c>
      <c r="V1801" s="10">
        <v>5485.6884060000002</v>
      </c>
      <c r="W1801" s="4">
        <v>0</v>
      </c>
      <c r="X1801" s="4">
        <v>110.25</v>
      </c>
      <c r="Y1801" s="4">
        <v>45.66</v>
      </c>
      <c r="Z1801" s="4" t="s">
        <v>2924</v>
      </c>
      <c r="AA1801" s="10" t="s">
        <v>2924</v>
      </c>
      <c r="AB1801" s="10" t="s">
        <v>2924</v>
      </c>
      <c r="AC1801" s="4" t="s">
        <v>2924</v>
      </c>
      <c r="AD1801" s="4">
        <v>265.28079027796588</v>
      </c>
      <c r="AE1801" s="4" t="s">
        <v>2924</v>
      </c>
      <c r="AF1801" s="4" t="s">
        <v>2924</v>
      </c>
      <c r="AG1801" s="4" t="s">
        <v>2924</v>
      </c>
      <c r="AH1801" s="4" t="s">
        <v>2924</v>
      </c>
      <c r="AI1801" s="4" t="s">
        <v>2924</v>
      </c>
      <c r="AJ1801" s="4" t="s">
        <v>2924</v>
      </c>
    </row>
    <row r="1802" spans="1:36" x14ac:dyDescent="0.3">
      <c r="A1802" s="1" t="s">
        <v>2301</v>
      </c>
      <c r="B1802" s="2">
        <v>4983480</v>
      </c>
      <c r="C1802" s="3" t="s">
        <v>2935</v>
      </c>
      <c r="D1802" s="4">
        <v>5612.0588575000002</v>
      </c>
      <c r="E1802" s="3" t="s">
        <v>3031</v>
      </c>
      <c r="F1802" s="3" t="s">
        <v>3031</v>
      </c>
      <c r="G1802" s="3" t="s">
        <v>3115</v>
      </c>
      <c r="H1802" s="3" t="s">
        <v>3161</v>
      </c>
      <c r="I1802" s="3" t="s">
        <v>3222</v>
      </c>
      <c r="J1802" s="4">
        <v>16.132597000000001</v>
      </c>
      <c r="K1802" s="4">
        <v>1.939864</v>
      </c>
      <c r="L1802" s="4">
        <v>-8.5291560000000004</v>
      </c>
      <c r="M1802" s="4">
        <v>0.70908400000000005</v>
      </c>
      <c r="N1802" s="4">
        <v>19.067488999999998</v>
      </c>
      <c r="O1802" s="4">
        <v>9.0541009999999993</v>
      </c>
      <c r="P1802" s="4">
        <v>2.7322829999999998</v>
      </c>
      <c r="Q1802" s="4">
        <v>9.5908470000000001</v>
      </c>
      <c r="R1802" s="4">
        <v>14.239041</v>
      </c>
      <c r="S1802" s="3" t="s">
        <v>6040</v>
      </c>
      <c r="T1802" s="4">
        <v>52.55</v>
      </c>
      <c r="U1802" s="4">
        <v>5612.0588575000002</v>
      </c>
      <c r="V1802" s="10">
        <v>9051.6018569999997</v>
      </c>
      <c r="W1802" s="4">
        <v>1.4462416745956199</v>
      </c>
      <c r="X1802" s="4">
        <v>58.14</v>
      </c>
      <c r="Y1802" s="4">
        <v>41.14</v>
      </c>
      <c r="Z1802" s="4">
        <v>19.067488999999998</v>
      </c>
      <c r="AA1802" s="10">
        <v>13.091026854600001</v>
      </c>
      <c r="AB1802" s="10">
        <v>14.592398623699999</v>
      </c>
      <c r="AC1802" s="4">
        <v>1.56504</v>
      </c>
      <c r="AD1802" s="4">
        <v>1.434752293751</v>
      </c>
      <c r="AE1802" s="4">
        <v>1.5506436313254</v>
      </c>
      <c r="AF1802" s="4">
        <v>9.5908470000000001</v>
      </c>
      <c r="AG1802" s="4">
        <v>8.8456382469308004</v>
      </c>
      <c r="AH1802" s="4">
        <v>10.0985894811759</v>
      </c>
      <c r="AI1802" s="4">
        <v>2.7322829999999998</v>
      </c>
      <c r="AJ1802" s="4" t="s">
        <v>2924</v>
      </c>
    </row>
    <row r="1803" spans="1:36" x14ac:dyDescent="0.3">
      <c r="A1803" s="1" t="s">
        <v>1864</v>
      </c>
      <c r="B1803" s="2">
        <v>4135913</v>
      </c>
      <c r="C1803" s="3" t="s">
        <v>2935</v>
      </c>
      <c r="D1803" s="4">
        <v>5630.0477952000001</v>
      </c>
      <c r="E1803" s="3" t="s">
        <v>3093</v>
      </c>
      <c r="F1803" s="3" t="s">
        <v>3093</v>
      </c>
      <c r="G1803" s="3" t="s">
        <v>3172</v>
      </c>
      <c r="H1803" s="3" t="s">
        <v>3173</v>
      </c>
      <c r="I1803" s="3" t="s">
        <v>3174</v>
      </c>
      <c r="J1803" s="4">
        <v>-28.648914999999999</v>
      </c>
      <c r="K1803" s="4">
        <v>-9.4493120000000008</v>
      </c>
      <c r="L1803" s="4">
        <v>-9.505941</v>
      </c>
      <c r="M1803" s="5">
        <v>2.8429280000000001</v>
      </c>
      <c r="N1803" s="4">
        <v>5.365221</v>
      </c>
      <c r="O1803" s="4">
        <v>7.2970249999999997</v>
      </c>
      <c r="P1803" s="4">
        <v>0.87100500000000003</v>
      </c>
      <c r="Q1803" s="4">
        <v>5.4049480000000001</v>
      </c>
      <c r="R1803" s="4">
        <v>10.071724</v>
      </c>
      <c r="S1803" s="3" t="s">
        <v>5604</v>
      </c>
      <c r="T1803" s="4">
        <v>14.47</v>
      </c>
      <c r="U1803" s="4">
        <v>5630.0477952000001</v>
      </c>
      <c r="V1803" s="10">
        <v>7098.0477950000004</v>
      </c>
      <c r="W1803" s="4">
        <v>2.0732550103662701</v>
      </c>
      <c r="X1803" s="4">
        <v>21.23</v>
      </c>
      <c r="Y1803" s="4">
        <v>13.945</v>
      </c>
      <c r="Z1803" s="4">
        <v>5.365221</v>
      </c>
      <c r="AA1803" s="10">
        <v>10.524401774599999</v>
      </c>
      <c r="AB1803" s="10">
        <v>9.8906356801000008</v>
      </c>
      <c r="AC1803" s="4">
        <v>0.79708599999999996</v>
      </c>
      <c r="AD1803" s="4">
        <v>0.79702664967210002</v>
      </c>
      <c r="AE1803" s="4">
        <v>0.80415960514759999</v>
      </c>
      <c r="AF1803" s="4">
        <v>5.4049480000000001</v>
      </c>
      <c r="AG1803" s="4">
        <v>6.1573233181936997</v>
      </c>
      <c r="AH1803" s="4">
        <v>6.4379972747989997</v>
      </c>
      <c r="AI1803" s="4">
        <v>0.87100500000000003</v>
      </c>
      <c r="AJ1803" s="4">
        <v>1.2916179999999999</v>
      </c>
    </row>
    <row r="1804" spans="1:36" x14ac:dyDescent="0.3">
      <c r="A1804" s="1" t="s">
        <v>1250</v>
      </c>
      <c r="B1804" s="2">
        <v>1022914</v>
      </c>
      <c r="C1804" s="3" t="s">
        <v>2935</v>
      </c>
      <c r="D1804" s="4">
        <v>5647.8564642600004</v>
      </c>
      <c r="E1804" s="3" t="s">
        <v>2930</v>
      </c>
      <c r="F1804" s="3" t="s">
        <v>2931</v>
      </c>
      <c r="G1804" s="3" t="s">
        <v>2931</v>
      </c>
      <c r="H1804" s="3" t="s">
        <v>2932</v>
      </c>
      <c r="I1804" s="3" t="s">
        <v>2933</v>
      </c>
      <c r="J1804" s="4">
        <v>12.159495</v>
      </c>
      <c r="K1804" s="4">
        <v>5.8889300000000002</v>
      </c>
      <c r="L1804" s="4">
        <v>-10.547859000000001</v>
      </c>
      <c r="M1804" s="4">
        <v>1.139195</v>
      </c>
      <c r="N1804" s="4">
        <v>14.6443298969072</v>
      </c>
      <c r="O1804" s="4">
        <v>11.734819999999999</v>
      </c>
      <c r="P1804" s="4">
        <v>1.426849</v>
      </c>
      <c r="Q1804" s="4" t="s">
        <v>2934</v>
      </c>
      <c r="R1804" s="4" t="s">
        <v>2934</v>
      </c>
      <c r="S1804" s="3" t="s">
        <v>4992</v>
      </c>
      <c r="T1804" s="4">
        <v>28.41</v>
      </c>
      <c r="U1804" s="4">
        <v>5647.8564642600004</v>
      </c>
      <c r="V1804" s="10" t="s">
        <v>2934</v>
      </c>
      <c r="W1804" s="4">
        <v>2.7455121436113998</v>
      </c>
      <c r="X1804" s="4">
        <v>32.905000000000001</v>
      </c>
      <c r="Y1804" s="4">
        <v>22.38</v>
      </c>
      <c r="Z1804" s="4">
        <v>14.697362</v>
      </c>
      <c r="AA1804" s="10">
        <v>13.4421575585</v>
      </c>
      <c r="AB1804" s="10">
        <v>13.843207765000001</v>
      </c>
      <c r="AC1804" s="4" t="s">
        <v>2934</v>
      </c>
      <c r="AD1804" s="4" t="s">
        <v>2934</v>
      </c>
      <c r="AE1804" s="4" t="s">
        <v>2934</v>
      </c>
      <c r="AF1804" s="4" t="s">
        <v>2934</v>
      </c>
      <c r="AG1804" s="4" t="s">
        <v>2934</v>
      </c>
      <c r="AH1804" s="4" t="s">
        <v>2934</v>
      </c>
      <c r="AI1804" s="4">
        <v>1.426849</v>
      </c>
      <c r="AJ1804" s="4">
        <v>2.2428360000000001</v>
      </c>
    </row>
    <row r="1805" spans="1:36" x14ac:dyDescent="0.3">
      <c r="A1805" s="1" t="s">
        <v>1321</v>
      </c>
      <c r="B1805" s="2">
        <v>5176271</v>
      </c>
      <c r="C1805" s="3" t="s">
        <v>2935</v>
      </c>
      <c r="D1805" s="4">
        <v>5648.1639507199998</v>
      </c>
      <c r="E1805" s="3" t="s">
        <v>2920</v>
      </c>
      <c r="F1805" s="3" t="s">
        <v>2960</v>
      </c>
      <c r="G1805" s="3" t="s">
        <v>2961</v>
      </c>
      <c r="H1805" s="3" t="s">
        <v>2962</v>
      </c>
      <c r="I1805" s="3" t="s">
        <v>2963</v>
      </c>
      <c r="J1805" s="4">
        <v>-7.3489649999999997</v>
      </c>
      <c r="K1805" s="4">
        <v>-6.914263</v>
      </c>
      <c r="L1805" s="4">
        <v>-2.845361</v>
      </c>
      <c r="M1805" s="4">
        <v>0.37812200000000001</v>
      </c>
      <c r="N1805" s="4">
        <v>172.285192</v>
      </c>
      <c r="O1805" s="4">
        <v>146.449106</v>
      </c>
      <c r="P1805" s="4">
        <v>8.1077130000000004</v>
      </c>
      <c r="Q1805" s="4">
        <v>225.28806700000001</v>
      </c>
      <c r="R1805" s="4">
        <v>247.43764999999999</v>
      </c>
      <c r="S1805" s="3" t="s">
        <v>5063</v>
      </c>
      <c r="T1805" s="4">
        <v>188.48</v>
      </c>
      <c r="U1805" s="4">
        <v>5648.1639507199998</v>
      </c>
      <c r="V1805" s="10">
        <v>5262.5039500000003</v>
      </c>
      <c r="W1805" s="4">
        <v>0</v>
      </c>
      <c r="X1805" s="5">
        <v>257.39999999999998</v>
      </c>
      <c r="Y1805" s="4">
        <v>123</v>
      </c>
      <c r="Z1805" s="4">
        <v>172.285192</v>
      </c>
      <c r="AA1805" s="10">
        <v>116.28107841320001</v>
      </c>
      <c r="AB1805" s="10">
        <v>142.1911070205</v>
      </c>
      <c r="AC1805" s="4">
        <v>6.9647240000000004</v>
      </c>
      <c r="AD1805" s="4">
        <v>5.8249262047433001</v>
      </c>
      <c r="AE1805" s="4">
        <v>6.6114520691441996</v>
      </c>
      <c r="AF1805" s="4">
        <v>225.28806700000001</v>
      </c>
      <c r="AG1805" s="4">
        <v>32.332271361093902</v>
      </c>
      <c r="AH1805" s="4">
        <v>38.955355826280801</v>
      </c>
      <c r="AI1805" s="4">
        <v>8.1077130000000004</v>
      </c>
      <c r="AJ1805" s="4">
        <v>8.1077130000000004</v>
      </c>
    </row>
    <row r="1806" spans="1:36" x14ac:dyDescent="0.3">
      <c r="A1806" s="1" t="s">
        <v>959</v>
      </c>
      <c r="B1806" s="2">
        <v>4210001</v>
      </c>
      <c r="C1806" s="3" t="s">
        <v>2935</v>
      </c>
      <c r="D1806" s="4">
        <v>5662.1218037999997</v>
      </c>
      <c r="E1806" s="3" t="s">
        <v>2936</v>
      </c>
      <c r="F1806" s="3" t="s">
        <v>2937</v>
      </c>
      <c r="G1806" s="3" t="s">
        <v>3044</v>
      </c>
      <c r="H1806" s="3" t="s">
        <v>3099</v>
      </c>
      <c r="I1806" s="3" t="s">
        <v>3441</v>
      </c>
      <c r="J1806" s="4">
        <v>20.745374000000002</v>
      </c>
      <c r="K1806" s="4">
        <v>-0.365591</v>
      </c>
      <c r="L1806" s="4">
        <v>-5.3330609999999998</v>
      </c>
      <c r="M1806" s="4">
        <v>0.93681899999999996</v>
      </c>
      <c r="N1806" s="4">
        <v>26.865758</v>
      </c>
      <c r="O1806" s="4">
        <v>27.792442000000001</v>
      </c>
      <c r="P1806" s="4">
        <v>4.9261030000000003</v>
      </c>
      <c r="Q1806" s="4">
        <v>16.679372000000001</v>
      </c>
      <c r="R1806" s="4">
        <v>26.599758000000001</v>
      </c>
      <c r="S1806" s="3" t="s">
        <v>4701</v>
      </c>
      <c r="T1806" s="4">
        <v>92.66</v>
      </c>
      <c r="U1806" s="4">
        <v>5662.1218037999997</v>
      </c>
      <c r="V1806" s="10">
        <v>5848.621803</v>
      </c>
      <c r="W1806" s="4">
        <v>0.51802287934383795</v>
      </c>
      <c r="X1806" s="4">
        <v>102.18</v>
      </c>
      <c r="Y1806" s="4">
        <v>71.290000000000006</v>
      </c>
      <c r="Z1806" s="4">
        <v>26.865758</v>
      </c>
      <c r="AA1806" s="10">
        <v>25.4155466564</v>
      </c>
      <c r="AB1806" s="10">
        <v>27.670026129099998</v>
      </c>
      <c r="AC1806" s="4">
        <v>3.1822309999999998</v>
      </c>
      <c r="AD1806" s="4">
        <v>2.9696663182114</v>
      </c>
      <c r="AE1806" s="4">
        <v>3.1251402252234</v>
      </c>
      <c r="AF1806" s="4">
        <v>16.679372000000001</v>
      </c>
      <c r="AG1806" s="4">
        <v>15.365922026761901</v>
      </c>
      <c r="AH1806" s="4">
        <v>16.562971164378499</v>
      </c>
      <c r="AI1806" s="4">
        <v>4.9261030000000003</v>
      </c>
      <c r="AJ1806" s="4">
        <v>11.778314</v>
      </c>
    </row>
    <row r="1807" spans="1:36" x14ac:dyDescent="0.3">
      <c r="A1807" s="1" t="s">
        <v>1387</v>
      </c>
      <c r="B1807" s="2">
        <v>4106589</v>
      </c>
      <c r="C1807" s="3" t="s">
        <v>2919</v>
      </c>
      <c r="D1807" s="4">
        <v>5670.0915761699998</v>
      </c>
      <c r="E1807" s="3" t="s">
        <v>2920</v>
      </c>
      <c r="F1807" s="3" t="s">
        <v>2921</v>
      </c>
      <c r="G1807" s="3" t="s">
        <v>2941</v>
      </c>
      <c r="H1807" s="3" t="s">
        <v>2941</v>
      </c>
      <c r="I1807" s="3" t="s">
        <v>2942</v>
      </c>
      <c r="J1807" s="4">
        <v>-29.017592</v>
      </c>
      <c r="K1807" s="4">
        <v>-12.093023000000001</v>
      </c>
      <c r="L1807" s="4">
        <v>2.7855000000000001E-2</v>
      </c>
      <c r="M1807" s="4">
        <v>0.78585499999999997</v>
      </c>
      <c r="N1807" s="4" t="s">
        <v>2924</v>
      </c>
      <c r="O1807" s="4" t="s">
        <v>2924</v>
      </c>
      <c r="P1807" s="4">
        <v>8.5540730000000007</v>
      </c>
      <c r="Q1807" s="4" t="s">
        <v>2924</v>
      </c>
      <c r="R1807" s="4" t="s">
        <v>2924</v>
      </c>
      <c r="S1807" s="3" t="s">
        <v>5129</v>
      </c>
      <c r="T1807" s="4">
        <v>35.909999999999997</v>
      </c>
      <c r="U1807" s="4">
        <v>5670.0915761699998</v>
      </c>
      <c r="V1807" s="10">
        <v>5173.9065760000003</v>
      </c>
      <c r="W1807" s="4">
        <v>0</v>
      </c>
      <c r="X1807" s="4">
        <v>54.444600000000001</v>
      </c>
      <c r="Y1807" s="4">
        <v>33.33</v>
      </c>
      <c r="Z1807" s="4" t="s">
        <v>2924</v>
      </c>
      <c r="AA1807" s="10" t="s">
        <v>2924</v>
      </c>
      <c r="AB1807" s="10" t="s">
        <v>2924</v>
      </c>
      <c r="AC1807" s="4">
        <v>6.4426839999999999</v>
      </c>
      <c r="AD1807" s="4">
        <v>8.8287250606196999</v>
      </c>
      <c r="AE1807" s="4">
        <v>8.3430361327552003</v>
      </c>
      <c r="AF1807" s="4" t="s">
        <v>2924</v>
      </c>
      <c r="AG1807" s="4" t="s">
        <v>2924</v>
      </c>
      <c r="AH1807" s="4" t="s">
        <v>2924</v>
      </c>
      <c r="AI1807" s="4">
        <v>8.5540730000000007</v>
      </c>
      <c r="AJ1807" s="4">
        <v>8.5540730000000007</v>
      </c>
    </row>
    <row r="1808" spans="1:36" x14ac:dyDescent="0.3">
      <c r="A1808" s="1" t="s">
        <v>1702</v>
      </c>
      <c r="B1808" s="2">
        <v>4069721</v>
      </c>
      <c r="C1808" s="3" t="s">
        <v>2919</v>
      </c>
      <c r="D1808" s="4">
        <v>5670.2950986550004</v>
      </c>
      <c r="E1808" s="3" t="s">
        <v>2920</v>
      </c>
      <c r="F1808" s="3" t="s">
        <v>2960</v>
      </c>
      <c r="G1808" s="3" t="s">
        <v>2961</v>
      </c>
      <c r="H1808" s="3" t="s">
        <v>3085</v>
      </c>
      <c r="I1808" s="3" t="s">
        <v>3106</v>
      </c>
      <c r="J1808" s="4">
        <v>28.087150999999999</v>
      </c>
      <c r="K1808" s="4">
        <v>-0.39414399999999999</v>
      </c>
      <c r="L1808" s="4">
        <v>-6.1402659999999996</v>
      </c>
      <c r="M1808" s="4">
        <v>-0.94176300000000002</v>
      </c>
      <c r="N1808" s="4">
        <v>47.460976000000002</v>
      </c>
      <c r="O1808" s="4">
        <v>32.693212000000003</v>
      </c>
      <c r="P1808" s="4">
        <v>4.2842359999999999</v>
      </c>
      <c r="Q1808" s="4">
        <v>22.505431000000002</v>
      </c>
      <c r="R1808" s="4">
        <v>34.055498999999998</v>
      </c>
      <c r="S1808" s="3" t="s">
        <v>5443</v>
      </c>
      <c r="T1808" s="4">
        <v>97.295000000000002</v>
      </c>
      <c r="U1808" s="4">
        <v>5670.2950986550004</v>
      </c>
      <c r="V1808" s="10">
        <v>5966.3190979999999</v>
      </c>
      <c r="W1808" s="4">
        <v>0</v>
      </c>
      <c r="X1808" s="4">
        <v>108.075</v>
      </c>
      <c r="Y1808" s="4">
        <v>70.7</v>
      </c>
      <c r="Z1808" s="4">
        <v>47.460976000000002</v>
      </c>
      <c r="AA1808" s="10">
        <v>27.301680837300001</v>
      </c>
      <c r="AB1808" s="10">
        <v>29.0144423602</v>
      </c>
      <c r="AC1808" s="4">
        <v>4.499924</v>
      </c>
      <c r="AD1808" s="4">
        <v>4.1434351198527999</v>
      </c>
      <c r="AE1808" s="4">
        <v>4.4256343107619003</v>
      </c>
      <c r="AF1808" s="4">
        <v>22.505431000000002</v>
      </c>
      <c r="AG1808" s="4">
        <v>19.033045092442201</v>
      </c>
      <c r="AH1808" s="4">
        <v>19.537011022070299</v>
      </c>
      <c r="AI1808" s="4">
        <v>4.2842359999999999</v>
      </c>
      <c r="AJ1808" s="4">
        <v>10.275107999999999</v>
      </c>
    </row>
    <row r="1809" spans="1:36" x14ac:dyDescent="0.3">
      <c r="A1809" s="1" t="s">
        <v>53</v>
      </c>
      <c r="B1809" s="2">
        <v>113618</v>
      </c>
      <c r="C1809" s="3" t="s">
        <v>2935</v>
      </c>
      <c r="D1809" s="4">
        <v>5671.4437684799996</v>
      </c>
      <c r="E1809" s="3" t="s">
        <v>2930</v>
      </c>
      <c r="F1809" s="3" t="s">
        <v>2953</v>
      </c>
      <c r="G1809" s="3" t="s">
        <v>2954</v>
      </c>
      <c r="H1809" s="3" t="s">
        <v>2955</v>
      </c>
      <c r="I1809" s="3" t="s">
        <v>3001</v>
      </c>
      <c r="J1809" s="4">
        <v>23.920221999999999</v>
      </c>
      <c r="K1809" s="4">
        <v>6.444293</v>
      </c>
      <c r="L1809" s="4">
        <v>-0.43510599999999999</v>
      </c>
      <c r="M1809" s="4">
        <v>2.7995399999999999</v>
      </c>
      <c r="N1809" s="4">
        <v>11.998977</v>
      </c>
      <c r="O1809" s="4">
        <v>6.2035900000000002</v>
      </c>
      <c r="P1809" s="4">
        <v>1.703093</v>
      </c>
      <c r="Q1809" s="4">
        <v>8.4316809999999993</v>
      </c>
      <c r="R1809" s="4">
        <v>16.959705</v>
      </c>
      <c r="S1809" s="3" t="s">
        <v>3800</v>
      </c>
      <c r="T1809" s="5">
        <v>187.64</v>
      </c>
      <c r="U1809" s="4">
        <v>5671.4437684799996</v>
      </c>
      <c r="V1809" s="10">
        <v>8757.1437679999999</v>
      </c>
      <c r="W1809" s="4">
        <v>2.1317416329140901E-2</v>
      </c>
      <c r="X1809" s="4">
        <v>199.52</v>
      </c>
      <c r="Y1809" s="4">
        <v>145.36000000000001</v>
      </c>
      <c r="Z1809" s="4">
        <v>11.998977</v>
      </c>
      <c r="AA1809" s="10">
        <v>8.3796662244999993</v>
      </c>
      <c r="AB1809" s="10">
        <v>8.9881268013</v>
      </c>
      <c r="AC1809" s="4">
        <v>4.3369369999999998</v>
      </c>
      <c r="AD1809" s="4">
        <v>4.0830190775083004</v>
      </c>
      <c r="AE1809" s="4">
        <v>4.2752351745948998</v>
      </c>
      <c r="AF1809" s="4">
        <v>8.4316809999999993</v>
      </c>
      <c r="AG1809" s="4">
        <v>9.5587501110638993</v>
      </c>
      <c r="AH1809" s="4">
        <v>9.5663498196219994</v>
      </c>
      <c r="AI1809" s="4">
        <v>1.703093</v>
      </c>
      <c r="AJ1809" s="4" t="s">
        <v>2924</v>
      </c>
    </row>
    <row r="1810" spans="1:36" x14ac:dyDescent="0.3">
      <c r="A1810" s="1" t="s">
        <v>2202</v>
      </c>
      <c r="B1810" s="2">
        <v>4347089</v>
      </c>
      <c r="C1810" s="3" t="s">
        <v>2935</v>
      </c>
      <c r="D1810" s="4">
        <v>5675.4780482400001</v>
      </c>
      <c r="E1810" s="3" t="s">
        <v>2930</v>
      </c>
      <c r="F1810" s="3" t="s">
        <v>2953</v>
      </c>
      <c r="G1810" s="3" t="s">
        <v>3049</v>
      </c>
      <c r="H1810" s="3" t="s">
        <v>3050</v>
      </c>
      <c r="I1810" s="3" t="s">
        <v>2971</v>
      </c>
      <c r="J1810" s="4">
        <v>2.2471909999999999</v>
      </c>
      <c r="K1810" s="4">
        <v>-3.533569</v>
      </c>
      <c r="L1810" s="4">
        <v>-2.3255810000000001</v>
      </c>
      <c r="M1810" s="4">
        <v>-0.18281500000000001</v>
      </c>
      <c r="N1810" s="4">
        <v>11.030303030302999</v>
      </c>
      <c r="O1810" s="4" t="s">
        <v>2924</v>
      </c>
      <c r="P1810" s="4">
        <v>0.88686799999999999</v>
      </c>
      <c r="Q1810" s="4" t="s">
        <v>2934</v>
      </c>
      <c r="R1810" s="4" t="s">
        <v>2934</v>
      </c>
      <c r="S1810" s="3" t="s">
        <v>5941</v>
      </c>
      <c r="T1810" s="4">
        <v>10.92</v>
      </c>
      <c r="U1810" s="4">
        <v>5675.4780482400001</v>
      </c>
      <c r="V1810" s="10" t="s">
        <v>2934</v>
      </c>
      <c r="W1810" s="4">
        <v>9.1575091575091605</v>
      </c>
      <c r="X1810" s="5">
        <v>12.02</v>
      </c>
      <c r="Y1810" s="4">
        <v>9.9700000000000006</v>
      </c>
      <c r="Z1810" s="4">
        <v>11.063829999999999</v>
      </c>
      <c r="AA1810" s="10">
        <v>5.9042984589999996</v>
      </c>
      <c r="AB1810" s="10">
        <v>5.6897818395000002</v>
      </c>
      <c r="AC1810" s="4" t="s">
        <v>2934</v>
      </c>
      <c r="AD1810" s="4" t="s">
        <v>2934</v>
      </c>
      <c r="AE1810" s="4" t="s">
        <v>2934</v>
      </c>
      <c r="AF1810" s="4" t="s">
        <v>2934</v>
      </c>
      <c r="AG1810" s="4" t="s">
        <v>2934</v>
      </c>
      <c r="AH1810" s="4" t="s">
        <v>2934</v>
      </c>
      <c r="AI1810" s="4">
        <v>0.88686799999999999</v>
      </c>
      <c r="AJ1810" s="4">
        <v>0.95781099999999997</v>
      </c>
    </row>
    <row r="1811" spans="1:36" x14ac:dyDescent="0.3">
      <c r="A1811" s="1" t="s">
        <v>400</v>
      </c>
      <c r="B1811" s="2">
        <v>4811145</v>
      </c>
      <c r="C1811" s="3" t="s">
        <v>2919</v>
      </c>
      <c r="D1811" s="4">
        <v>5679.2099171999998</v>
      </c>
      <c r="E1811" s="3" t="s">
        <v>2920</v>
      </c>
      <c r="F1811" s="3" t="s">
        <v>2921</v>
      </c>
      <c r="G1811" s="3" t="s">
        <v>2941</v>
      </c>
      <c r="H1811" s="3" t="s">
        <v>2941</v>
      </c>
      <c r="I1811" s="3" t="s">
        <v>2942</v>
      </c>
      <c r="J1811" s="4">
        <v>-3.0789249999999999</v>
      </c>
      <c r="K1811" s="4">
        <v>-3.4035660000000001</v>
      </c>
      <c r="L1811" s="4">
        <v>-5.9936910000000001</v>
      </c>
      <c r="M1811" s="4">
        <v>-0.82094500000000004</v>
      </c>
      <c r="N1811" s="4" t="s">
        <v>2924</v>
      </c>
      <c r="O1811" s="4" t="s">
        <v>2924</v>
      </c>
      <c r="P1811" s="4">
        <v>18.115501999999999</v>
      </c>
      <c r="Q1811" s="4" t="s">
        <v>2924</v>
      </c>
      <c r="R1811" s="4" t="s">
        <v>2924</v>
      </c>
      <c r="S1811" s="3" t="s">
        <v>4145</v>
      </c>
      <c r="T1811" s="4">
        <v>89.4</v>
      </c>
      <c r="U1811" s="4">
        <v>5679.2099171999998</v>
      </c>
      <c r="V1811" s="10">
        <v>5529.5599169999996</v>
      </c>
      <c r="W1811" s="4">
        <v>0</v>
      </c>
      <c r="X1811" s="5">
        <v>121.9</v>
      </c>
      <c r="Y1811" s="4">
        <v>72.239999999999995</v>
      </c>
      <c r="Z1811" s="4" t="s">
        <v>2924</v>
      </c>
      <c r="AA1811" s="10" t="s">
        <v>2924</v>
      </c>
      <c r="AB1811" s="10" t="s">
        <v>2924</v>
      </c>
      <c r="AC1811" s="4">
        <v>12.72875</v>
      </c>
      <c r="AD1811" s="4">
        <v>8.4243939849610001</v>
      </c>
      <c r="AE1811" s="4">
        <v>10.880888700901499</v>
      </c>
      <c r="AF1811" s="4" t="s">
        <v>2924</v>
      </c>
      <c r="AG1811" s="4" t="s">
        <v>2924</v>
      </c>
      <c r="AH1811" s="4" t="s">
        <v>2924</v>
      </c>
      <c r="AI1811" s="4">
        <v>18.115501999999999</v>
      </c>
      <c r="AJ1811" s="4">
        <v>18.115501999999999</v>
      </c>
    </row>
    <row r="1812" spans="1:36" x14ac:dyDescent="0.3">
      <c r="A1812" s="1" t="s">
        <v>683</v>
      </c>
      <c r="B1812" s="2">
        <v>102852</v>
      </c>
      <c r="C1812" s="3" t="s">
        <v>2919</v>
      </c>
      <c r="D1812" s="4">
        <v>5683.0179648000003</v>
      </c>
      <c r="E1812" s="3" t="s">
        <v>2930</v>
      </c>
      <c r="F1812" s="3" t="s">
        <v>2953</v>
      </c>
      <c r="G1812" s="3" t="s">
        <v>3101</v>
      </c>
      <c r="H1812" s="3" t="s">
        <v>3101</v>
      </c>
      <c r="I1812" s="3" t="s">
        <v>3041</v>
      </c>
      <c r="J1812" s="4">
        <v>-11.925366</v>
      </c>
      <c r="K1812" s="4">
        <v>4.8046639999999998</v>
      </c>
      <c r="L1812" s="4">
        <v>-5.0663650000000002</v>
      </c>
      <c r="M1812" s="4">
        <v>1.7368110000000001</v>
      </c>
      <c r="N1812" s="4">
        <v>31.138836999999999</v>
      </c>
      <c r="O1812" s="4">
        <v>5.1248440000000004</v>
      </c>
      <c r="P1812" s="4">
        <v>3.4514209999999999</v>
      </c>
      <c r="Q1812" s="4" t="s">
        <v>2934</v>
      </c>
      <c r="R1812" s="4" t="s">
        <v>2934</v>
      </c>
      <c r="S1812" s="3" t="s">
        <v>4426</v>
      </c>
      <c r="T1812" s="5">
        <v>469.2</v>
      </c>
      <c r="U1812" s="4">
        <v>5683.0179648000003</v>
      </c>
      <c r="V1812" s="10" t="s">
        <v>2934</v>
      </c>
      <c r="W1812" s="4">
        <v>0</v>
      </c>
      <c r="X1812" s="4">
        <v>616.66</v>
      </c>
      <c r="Y1812" s="4">
        <v>409.22</v>
      </c>
      <c r="Z1812" s="4">
        <v>31.138836999999999</v>
      </c>
      <c r="AA1812" s="10">
        <v>13.475014359499999</v>
      </c>
      <c r="AB1812" s="10">
        <v>15.0734880732</v>
      </c>
      <c r="AC1812" s="4" t="s">
        <v>2934</v>
      </c>
      <c r="AD1812" s="4" t="s">
        <v>2934</v>
      </c>
      <c r="AE1812" s="4" t="s">
        <v>2934</v>
      </c>
      <c r="AF1812" s="4" t="s">
        <v>2934</v>
      </c>
      <c r="AG1812" s="4" t="s">
        <v>2934</v>
      </c>
      <c r="AH1812" s="4" t="s">
        <v>2934</v>
      </c>
      <c r="AI1812" s="4">
        <v>3.4514209999999999</v>
      </c>
      <c r="AJ1812" s="4">
        <v>3.4514209999999999</v>
      </c>
    </row>
    <row r="1813" spans="1:36" x14ac:dyDescent="0.3">
      <c r="A1813" s="1" t="s">
        <v>615</v>
      </c>
      <c r="B1813" s="2">
        <v>4047103</v>
      </c>
      <c r="C1813" s="3" t="s">
        <v>2919</v>
      </c>
      <c r="D1813" s="4">
        <v>5686.6769579800002</v>
      </c>
      <c r="E1813" s="3" t="s">
        <v>2930</v>
      </c>
      <c r="F1813" s="3" t="s">
        <v>2931</v>
      </c>
      <c r="G1813" s="3" t="s">
        <v>2931</v>
      </c>
      <c r="H1813" s="3" t="s">
        <v>2932</v>
      </c>
      <c r="I1813" s="3" t="s">
        <v>2933</v>
      </c>
      <c r="J1813" s="4">
        <v>1.7241379999999999</v>
      </c>
      <c r="K1813" s="4">
        <v>4.5454549999999996</v>
      </c>
      <c r="L1813" s="4">
        <v>-14.168248</v>
      </c>
      <c r="M1813" s="4">
        <v>-0.183891</v>
      </c>
      <c r="N1813" s="4">
        <v>11.7489177489177</v>
      </c>
      <c r="O1813" s="4">
        <v>11.903509</v>
      </c>
      <c r="P1813" s="4">
        <v>1.078268</v>
      </c>
      <c r="Q1813" s="4" t="s">
        <v>2934</v>
      </c>
      <c r="R1813" s="4" t="s">
        <v>2934</v>
      </c>
      <c r="S1813" s="3" t="s">
        <v>4358</v>
      </c>
      <c r="T1813" s="4">
        <v>27.14</v>
      </c>
      <c r="U1813" s="4">
        <v>5686.6769579800002</v>
      </c>
      <c r="V1813" s="10" t="s">
        <v>2934</v>
      </c>
      <c r="W1813" s="4">
        <v>5.3058216654384696</v>
      </c>
      <c r="X1813" s="4">
        <v>32.85</v>
      </c>
      <c r="Y1813" s="4">
        <v>17.074999999999999</v>
      </c>
      <c r="Z1813" s="4">
        <v>11.698276</v>
      </c>
      <c r="AA1813" s="10">
        <v>10.115165293800001</v>
      </c>
      <c r="AB1813" s="10">
        <v>10.2724819361</v>
      </c>
      <c r="AC1813" s="4" t="s">
        <v>2934</v>
      </c>
      <c r="AD1813" s="4" t="s">
        <v>2934</v>
      </c>
      <c r="AE1813" s="4" t="s">
        <v>2934</v>
      </c>
      <c r="AF1813" s="4" t="s">
        <v>2934</v>
      </c>
      <c r="AG1813" s="4" t="s">
        <v>2934</v>
      </c>
      <c r="AH1813" s="4" t="s">
        <v>2934</v>
      </c>
      <c r="AI1813" s="4">
        <v>1.078268</v>
      </c>
      <c r="AJ1813" s="4">
        <v>1.5240340000000001</v>
      </c>
    </row>
    <row r="1814" spans="1:36" x14ac:dyDescent="0.3">
      <c r="A1814" s="1" t="s">
        <v>2470</v>
      </c>
      <c r="B1814" s="2">
        <v>4354786</v>
      </c>
      <c r="C1814" s="3" t="s">
        <v>2935</v>
      </c>
      <c r="D1814" s="4">
        <v>5688.99647946</v>
      </c>
      <c r="E1814" s="3" t="s">
        <v>3031</v>
      </c>
      <c r="F1814" s="3" t="s">
        <v>3031</v>
      </c>
      <c r="G1814" s="3" t="s">
        <v>3051</v>
      </c>
      <c r="H1814" s="3" t="s">
        <v>3079</v>
      </c>
      <c r="I1814" s="3" t="s">
        <v>3604</v>
      </c>
      <c r="J1814" s="4">
        <v>-31.763598000000002</v>
      </c>
      <c r="K1814" s="4">
        <v>-21.802482999999999</v>
      </c>
      <c r="L1814" s="4">
        <v>-12.44713</v>
      </c>
      <c r="M1814" s="4">
        <v>3.4519000000000001E-2</v>
      </c>
      <c r="N1814" s="4">
        <v>71.732673000000005</v>
      </c>
      <c r="O1814" s="4">
        <v>22.640625</v>
      </c>
      <c r="P1814" s="4">
        <v>0.476433</v>
      </c>
      <c r="Q1814" s="4">
        <v>3.353974</v>
      </c>
      <c r="R1814" s="4">
        <v>8.3945900000000009</v>
      </c>
      <c r="S1814" s="3" t="s">
        <v>6208</v>
      </c>
      <c r="T1814" s="4">
        <v>28.98</v>
      </c>
      <c r="U1814" s="4">
        <v>5688.99647946</v>
      </c>
      <c r="V1814" s="10">
        <v>8621.3034790000002</v>
      </c>
      <c r="W1814" s="4">
        <v>10.6970324361629</v>
      </c>
      <c r="X1814" s="4">
        <v>44.44</v>
      </c>
      <c r="Y1814" s="4">
        <v>28.576000000000001</v>
      </c>
      <c r="Z1814" s="4">
        <v>71.732673000000005</v>
      </c>
      <c r="AA1814" s="10">
        <v>4.4360085106999998</v>
      </c>
      <c r="AB1814" s="10">
        <v>7.6937985009999998</v>
      </c>
      <c r="AC1814" s="4">
        <v>0.46094499999999999</v>
      </c>
      <c r="AD1814" s="4">
        <v>0.46595731836359999</v>
      </c>
      <c r="AE1814" s="4">
        <v>0.47304123355939998</v>
      </c>
      <c r="AF1814" s="4">
        <v>3.353974</v>
      </c>
      <c r="AG1814" s="4">
        <v>3.2419283409770001</v>
      </c>
      <c r="AH1814" s="4">
        <v>3.8181627354483001</v>
      </c>
      <c r="AI1814" s="4">
        <v>0.476433</v>
      </c>
      <c r="AJ1814" s="4">
        <v>0.52294399999999996</v>
      </c>
    </row>
    <row r="1815" spans="1:36" x14ac:dyDescent="0.3">
      <c r="A1815" s="1" t="s">
        <v>1115</v>
      </c>
      <c r="B1815" s="2">
        <v>1023792</v>
      </c>
      <c r="C1815" s="3" t="s">
        <v>2935</v>
      </c>
      <c r="D1815" s="4">
        <v>5702.7776250500001</v>
      </c>
      <c r="E1815" s="3" t="s">
        <v>2930</v>
      </c>
      <c r="F1815" s="3" t="s">
        <v>2931</v>
      </c>
      <c r="G1815" s="3" t="s">
        <v>2931</v>
      </c>
      <c r="H1815" s="3" t="s">
        <v>2932</v>
      </c>
      <c r="I1815" s="3" t="s">
        <v>2933</v>
      </c>
      <c r="J1815" s="4">
        <v>21.708615999999999</v>
      </c>
      <c r="K1815" s="4">
        <v>11.261062000000001</v>
      </c>
      <c r="L1815" s="4">
        <v>-13.916467000000001</v>
      </c>
      <c r="M1815" s="4">
        <v>-0.31714599999999998</v>
      </c>
      <c r="N1815" s="4">
        <v>31.043209876543202</v>
      </c>
      <c r="O1815" s="4">
        <v>21.192582999999999</v>
      </c>
      <c r="P1815" s="4">
        <v>1.757347</v>
      </c>
      <c r="Q1815" s="4" t="s">
        <v>2934</v>
      </c>
      <c r="R1815" s="4" t="s">
        <v>2934</v>
      </c>
      <c r="S1815" s="3" t="s">
        <v>4857</v>
      </c>
      <c r="T1815" s="4">
        <v>50.29</v>
      </c>
      <c r="U1815" s="4">
        <v>5702.7776250500001</v>
      </c>
      <c r="V1815" s="10" t="s">
        <v>2934</v>
      </c>
      <c r="W1815" s="4">
        <v>2.62477629747465</v>
      </c>
      <c r="X1815" s="4">
        <v>60.67</v>
      </c>
      <c r="Y1815" s="4">
        <v>34.349899999999998</v>
      </c>
      <c r="Z1815" s="4">
        <v>31.081582000000001</v>
      </c>
      <c r="AA1815" s="10">
        <v>22.268963379500001</v>
      </c>
      <c r="AB1815" s="10">
        <v>29.013517333599999</v>
      </c>
      <c r="AC1815" s="4" t="s">
        <v>2934</v>
      </c>
      <c r="AD1815" s="4" t="s">
        <v>2934</v>
      </c>
      <c r="AE1815" s="4" t="s">
        <v>2934</v>
      </c>
      <c r="AF1815" s="4" t="s">
        <v>2934</v>
      </c>
      <c r="AG1815" s="4" t="s">
        <v>2934</v>
      </c>
      <c r="AH1815" s="4" t="s">
        <v>2934</v>
      </c>
      <c r="AI1815" s="4">
        <v>1.757347</v>
      </c>
      <c r="AJ1815" s="4">
        <v>2.6663489999999999</v>
      </c>
    </row>
    <row r="1816" spans="1:36" x14ac:dyDescent="0.3">
      <c r="A1816" s="1" t="s">
        <v>2275</v>
      </c>
      <c r="B1816" s="2">
        <v>103451</v>
      </c>
      <c r="C1816" s="3" t="s">
        <v>2919</v>
      </c>
      <c r="D1816" s="4">
        <v>5703.6946749400004</v>
      </c>
      <c r="E1816" s="3" t="s">
        <v>2930</v>
      </c>
      <c r="F1816" s="3" t="s">
        <v>2957</v>
      </c>
      <c r="G1816" s="3" t="s">
        <v>2957</v>
      </c>
      <c r="H1816" s="3" t="s">
        <v>3113</v>
      </c>
      <c r="I1816" s="3" t="s">
        <v>3125</v>
      </c>
      <c r="J1816" s="4">
        <v>-5.6895860000000003</v>
      </c>
      <c r="K1816" s="4">
        <v>2.311887</v>
      </c>
      <c r="L1816" s="4">
        <v>-8.0150989999999993</v>
      </c>
      <c r="M1816" s="4">
        <v>0.51424899999999996</v>
      </c>
      <c r="N1816" s="4">
        <v>25.288409703504001</v>
      </c>
      <c r="O1816" s="4">
        <v>5.9408014227309804</v>
      </c>
      <c r="P1816" s="5">
        <v>1.921832</v>
      </c>
      <c r="Q1816" s="4">
        <v>17.422940000000001</v>
      </c>
      <c r="R1816" s="4">
        <v>7.7891839999999997</v>
      </c>
      <c r="S1816" s="3" t="s">
        <v>6014</v>
      </c>
      <c r="T1816" s="4">
        <v>93.82</v>
      </c>
      <c r="U1816" s="4">
        <v>5703.6946749400004</v>
      </c>
      <c r="V1816" s="10">
        <v>6411.8336740000004</v>
      </c>
      <c r="W1816" s="4">
        <v>1.62012364101471</v>
      </c>
      <c r="X1816" s="4">
        <v>109.58</v>
      </c>
      <c r="Y1816" s="4">
        <v>81</v>
      </c>
      <c r="Z1816" s="4">
        <v>25.254373999999999</v>
      </c>
      <c r="AA1816" s="10">
        <v>12.117533096500001</v>
      </c>
      <c r="AB1816" s="10">
        <v>25.6426375128</v>
      </c>
      <c r="AC1816" s="4">
        <v>1.3596060000000001</v>
      </c>
      <c r="AD1816" s="4">
        <v>1.2209684789632</v>
      </c>
      <c r="AE1816" s="4">
        <v>1.3152791005214</v>
      </c>
      <c r="AF1816" s="4">
        <v>17.422940000000001</v>
      </c>
      <c r="AG1816" s="4" t="s">
        <v>2934</v>
      </c>
      <c r="AH1816" s="4" t="s">
        <v>2934</v>
      </c>
      <c r="AI1816" s="5">
        <v>1.921832</v>
      </c>
      <c r="AJ1816" s="5">
        <v>1.9269240000000001</v>
      </c>
    </row>
    <row r="1817" spans="1:36" x14ac:dyDescent="0.3">
      <c r="A1817" s="1" t="s">
        <v>1875</v>
      </c>
      <c r="B1817" s="2">
        <v>27664129</v>
      </c>
      <c r="C1817" s="3" t="s">
        <v>2919</v>
      </c>
      <c r="D1817" s="4">
        <v>5705.5204876999996</v>
      </c>
      <c r="E1817" s="3" t="s">
        <v>2920</v>
      </c>
      <c r="F1817" s="3" t="s">
        <v>2921</v>
      </c>
      <c r="G1817" s="3" t="s">
        <v>2941</v>
      </c>
      <c r="H1817" s="3" t="s">
        <v>2941</v>
      </c>
      <c r="I1817" s="3" t="s">
        <v>2942</v>
      </c>
      <c r="J1817" s="4">
        <v>9.1180869999999992</v>
      </c>
      <c r="K1817" s="4">
        <v>-18.970737</v>
      </c>
      <c r="L1817" s="4">
        <v>-17.011161999999999</v>
      </c>
      <c r="M1817" s="4">
        <v>-4.6544759999999998</v>
      </c>
      <c r="N1817" s="4" t="s">
        <v>2924</v>
      </c>
      <c r="O1817" s="4" t="s">
        <v>2924</v>
      </c>
      <c r="P1817" s="5">
        <v>5.080349</v>
      </c>
      <c r="Q1817" s="4" t="s">
        <v>2934</v>
      </c>
      <c r="R1817" s="4" t="s">
        <v>2924</v>
      </c>
      <c r="S1817" s="3" t="s">
        <v>5615</v>
      </c>
      <c r="T1817" s="4">
        <v>80.3</v>
      </c>
      <c r="U1817" s="4">
        <v>5705.5204876999996</v>
      </c>
      <c r="V1817" s="10">
        <v>4537.2114869999996</v>
      </c>
      <c r="W1817" s="4">
        <v>0</v>
      </c>
      <c r="X1817" s="4">
        <v>113.51</v>
      </c>
      <c r="Y1817" s="4">
        <v>61.795000000000002</v>
      </c>
      <c r="Z1817" s="4" t="s">
        <v>2924</v>
      </c>
      <c r="AA1817" s="10" t="s">
        <v>2924</v>
      </c>
      <c r="AB1817" s="10" t="s">
        <v>2924</v>
      </c>
      <c r="AC1817" s="4" t="s">
        <v>2934</v>
      </c>
      <c r="AD1817" s="4" t="s">
        <v>2934</v>
      </c>
      <c r="AE1817" s="4" t="s">
        <v>2934</v>
      </c>
      <c r="AF1817" s="4" t="s">
        <v>2934</v>
      </c>
      <c r="AG1817" s="4" t="s">
        <v>2924</v>
      </c>
      <c r="AH1817" s="4" t="s">
        <v>2924</v>
      </c>
      <c r="AI1817" s="5">
        <v>5.080349</v>
      </c>
      <c r="AJ1817" s="5">
        <v>5.080349</v>
      </c>
    </row>
    <row r="1818" spans="1:36" x14ac:dyDescent="0.3">
      <c r="A1818" s="1" t="s">
        <v>624</v>
      </c>
      <c r="B1818" s="2">
        <v>4743346</v>
      </c>
      <c r="C1818" s="3" t="s">
        <v>2935</v>
      </c>
      <c r="D1818" s="4">
        <v>5713.7517600199999</v>
      </c>
      <c r="E1818" s="3" t="s">
        <v>3031</v>
      </c>
      <c r="F1818" s="3" t="s">
        <v>3031</v>
      </c>
      <c r="G1818" s="3" t="s">
        <v>3051</v>
      </c>
      <c r="H1818" s="3" t="s">
        <v>3079</v>
      </c>
      <c r="I1818" s="3" t="s">
        <v>3080</v>
      </c>
      <c r="J1818" s="4">
        <v>0.13988800000000001</v>
      </c>
      <c r="K1818" s="4">
        <v>-8.8909090000000006</v>
      </c>
      <c r="L1818" s="4">
        <v>-18.347726999999999</v>
      </c>
      <c r="M1818" s="5">
        <v>-0.31828099999999998</v>
      </c>
      <c r="N1818" s="4">
        <v>12.103865000000001</v>
      </c>
      <c r="O1818" s="4">
        <v>10.088585</v>
      </c>
      <c r="P1818" s="4">
        <v>1.329777</v>
      </c>
      <c r="Q1818" s="4">
        <v>6.3594200000000001</v>
      </c>
      <c r="R1818" s="4">
        <v>12.942622</v>
      </c>
      <c r="S1818" s="3" t="s">
        <v>4367</v>
      </c>
      <c r="T1818" s="4">
        <v>50.11</v>
      </c>
      <c r="U1818" s="4">
        <v>5713.7517600199999</v>
      </c>
      <c r="V1818" s="10">
        <v>6222.4827599999999</v>
      </c>
      <c r="W1818" s="4">
        <v>1.43683895430054</v>
      </c>
      <c r="X1818" s="4">
        <v>64.53</v>
      </c>
      <c r="Y1818" s="4">
        <v>47.42</v>
      </c>
      <c r="Z1818" s="4">
        <v>12.103865000000001</v>
      </c>
      <c r="AA1818" s="10">
        <v>13.4980066803</v>
      </c>
      <c r="AB1818" s="10">
        <v>13.4980066803</v>
      </c>
      <c r="AC1818" s="4">
        <v>0.78507499999999997</v>
      </c>
      <c r="AD1818" s="4">
        <v>0.79620714909370005</v>
      </c>
      <c r="AE1818" s="4">
        <v>0.79620714909370005</v>
      </c>
      <c r="AF1818" s="4">
        <v>6.3594200000000001</v>
      </c>
      <c r="AG1818" s="4">
        <v>6.7020404988331004</v>
      </c>
      <c r="AH1818" s="4">
        <v>6.7020404988331004</v>
      </c>
      <c r="AI1818" s="4">
        <v>1.329777</v>
      </c>
      <c r="AJ1818" s="4">
        <v>1.5540389999999999</v>
      </c>
    </row>
    <row r="1819" spans="1:36" x14ac:dyDescent="0.3">
      <c r="A1819" s="1" t="s">
        <v>2196</v>
      </c>
      <c r="B1819" s="2">
        <v>4355730</v>
      </c>
      <c r="C1819" s="3" t="s">
        <v>2919</v>
      </c>
      <c r="D1819" s="4">
        <v>5734.8831665300004</v>
      </c>
      <c r="E1819" s="3" t="s">
        <v>3006</v>
      </c>
      <c r="F1819" s="3" t="s">
        <v>3235</v>
      </c>
      <c r="G1819" s="3" t="s">
        <v>3326</v>
      </c>
      <c r="H1819" s="3" t="s">
        <v>3326</v>
      </c>
      <c r="I1819" s="3" t="s">
        <v>3237</v>
      </c>
      <c r="J1819" s="4">
        <v>1.6766019999999999</v>
      </c>
      <c r="K1819" s="4">
        <v>-12.363519999999999</v>
      </c>
      <c r="L1819" s="4">
        <v>-1.266281</v>
      </c>
      <c r="M1819" s="4">
        <v>-1.159</v>
      </c>
      <c r="N1819" s="4">
        <v>15.594286</v>
      </c>
      <c r="O1819" s="4">
        <v>13.583873000000001</v>
      </c>
      <c r="P1819" s="4">
        <v>2.776478</v>
      </c>
      <c r="Q1819" s="4">
        <v>10.234444999999999</v>
      </c>
      <c r="R1819" s="4">
        <v>16.191310000000001</v>
      </c>
      <c r="S1819" s="3" t="s">
        <v>5935</v>
      </c>
      <c r="T1819" s="4">
        <v>27.29</v>
      </c>
      <c r="U1819" s="4">
        <v>5734.8831665300004</v>
      </c>
      <c r="V1819" s="10">
        <v>7437.8831659999996</v>
      </c>
      <c r="W1819" s="4">
        <v>3.37119824111396</v>
      </c>
      <c r="X1819" s="4">
        <v>32.65</v>
      </c>
      <c r="Y1819" s="4">
        <v>26.5</v>
      </c>
      <c r="Z1819" s="4">
        <v>15.594286</v>
      </c>
      <c r="AA1819" s="10">
        <v>15.9730757974</v>
      </c>
      <c r="AB1819" s="10">
        <v>16.2527544517</v>
      </c>
      <c r="AC1819" s="4">
        <v>2.0206149999999998</v>
      </c>
      <c r="AD1819" s="4">
        <v>2.0220617981479001</v>
      </c>
      <c r="AE1819" s="4">
        <v>2.0412244195167002</v>
      </c>
      <c r="AF1819" s="4">
        <v>10.234444999999999</v>
      </c>
      <c r="AG1819" s="4">
        <v>10.773969585003</v>
      </c>
      <c r="AH1819" s="4">
        <v>10.9593147188163</v>
      </c>
      <c r="AI1819" s="4">
        <v>2.776478</v>
      </c>
      <c r="AJ1819" s="4" t="s">
        <v>2924</v>
      </c>
    </row>
    <row r="1820" spans="1:36" x14ac:dyDescent="0.3">
      <c r="A1820" s="1" t="s">
        <v>907</v>
      </c>
      <c r="B1820" s="2">
        <v>4243335</v>
      </c>
      <c r="C1820" s="3" t="s">
        <v>2935</v>
      </c>
      <c r="D1820" s="4">
        <v>5741.8821862200002</v>
      </c>
      <c r="E1820" s="3" t="s">
        <v>2930</v>
      </c>
      <c r="F1820" s="3" t="s">
        <v>2953</v>
      </c>
      <c r="G1820" s="3" t="s">
        <v>2953</v>
      </c>
      <c r="H1820" s="3" t="s">
        <v>3414</v>
      </c>
      <c r="I1820" s="3" t="s">
        <v>3125</v>
      </c>
      <c r="J1820" s="4">
        <v>2.5028440000000001</v>
      </c>
      <c r="K1820" s="4">
        <v>-15.359324000000001</v>
      </c>
      <c r="L1820" s="4">
        <v>-6.3733979999999999</v>
      </c>
      <c r="M1820" s="4">
        <v>1.502065</v>
      </c>
      <c r="N1820" s="4">
        <v>7.83478260869565</v>
      </c>
      <c r="O1820" s="4">
        <v>6.8567211071218903</v>
      </c>
      <c r="P1820" s="4">
        <v>1.017792</v>
      </c>
      <c r="Q1820" s="4">
        <v>6.7355390000000002</v>
      </c>
      <c r="R1820" s="4">
        <v>18.401240999999999</v>
      </c>
      <c r="S1820" s="3" t="s">
        <v>4650</v>
      </c>
      <c r="T1820" s="4">
        <v>54.06</v>
      </c>
      <c r="U1820" s="4">
        <v>5741.8821862200002</v>
      </c>
      <c r="V1820" s="10">
        <v>6126.249186</v>
      </c>
      <c r="W1820" s="4">
        <v>2.0717721050684399</v>
      </c>
      <c r="X1820" s="4">
        <v>65.334999999999994</v>
      </c>
      <c r="Y1820" s="4">
        <v>50.655000000000001</v>
      </c>
      <c r="Z1820" s="4">
        <v>7.8347829999999998</v>
      </c>
      <c r="AA1820" s="10">
        <v>7.8785140707999997</v>
      </c>
      <c r="AB1820" s="10">
        <v>7.8118113546999997</v>
      </c>
      <c r="AC1820" s="4">
        <v>5.172663</v>
      </c>
      <c r="AD1820" s="4">
        <v>4.7585045962830002</v>
      </c>
      <c r="AE1820" s="4">
        <v>4.9296338169745999</v>
      </c>
      <c r="AF1820" s="4">
        <v>6.7355390000000002</v>
      </c>
      <c r="AG1820" s="4" t="s">
        <v>2934</v>
      </c>
      <c r="AH1820" s="4" t="s">
        <v>2934</v>
      </c>
      <c r="AI1820" s="4">
        <v>1.017792</v>
      </c>
      <c r="AJ1820" s="5">
        <v>1.030578</v>
      </c>
    </row>
    <row r="1821" spans="1:36" x14ac:dyDescent="0.3">
      <c r="A1821" s="1" t="s">
        <v>2149</v>
      </c>
      <c r="B1821" s="2">
        <v>4137426</v>
      </c>
      <c r="C1821" s="3" t="s">
        <v>2919</v>
      </c>
      <c r="D1821" s="4">
        <v>5780.6517028799999</v>
      </c>
      <c r="E1821" s="3" t="s">
        <v>2945</v>
      </c>
      <c r="F1821" s="3" t="s">
        <v>2990</v>
      </c>
      <c r="G1821" s="3" t="s">
        <v>2990</v>
      </c>
      <c r="H1821" s="3" t="s">
        <v>3029</v>
      </c>
      <c r="I1821" s="3" t="s">
        <v>3030</v>
      </c>
      <c r="J1821" s="18">
        <v>-20.527473000000001</v>
      </c>
      <c r="K1821" s="18">
        <v>28.774929</v>
      </c>
      <c r="L1821" s="18">
        <v>-5.0420170000000004</v>
      </c>
      <c r="M1821" s="18">
        <v>3.1570939999999998</v>
      </c>
      <c r="N1821" s="4">
        <v>33.731343000000003</v>
      </c>
      <c r="O1821" s="4">
        <v>28.974359</v>
      </c>
      <c r="P1821" s="4">
        <v>5.5636479999999997</v>
      </c>
      <c r="Q1821" s="4">
        <v>26.178032000000002</v>
      </c>
      <c r="R1821" s="4">
        <v>37.280307999999998</v>
      </c>
      <c r="S1821" s="3" t="s">
        <v>5888</v>
      </c>
      <c r="T1821" s="4">
        <v>54.24</v>
      </c>
      <c r="U1821" s="4">
        <v>5780.6517028799999</v>
      </c>
      <c r="V1821" s="10">
        <v>5378.1457019999998</v>
      </c>
      <c r="W1821" s="4">
        <v>0</v>
      </c>
      <c r="X1821" s="18">
        <v>76.38</v>
      </c>
      <c r="Y1821" s="18">
        <v>37.424999999999997</v>
      </c>
      <c r="Z1821" s="4">
        <v>33.731343000000003</v>
      </c>
      <c r="AA1821" s="10">
        <v>23.162659606199998</v>
      </c>
      <c r="AB1821" s="10">
        <v>28.323759791099999</v>
      </c>
      <c r="AC1821" s="4">
        <v>10.387594</v>
      </c>
      <c r="AD1821" s="4">
        <v>8.0938598975457996</v>
      </c>
      <c r="AE1821" s="4">
        <v>9.3166459978311007</v>
      </c>
      <c r="AF1821" s="4">
        <v>26.178032000000002</v>
      </c>
      <c r="AG1821" s="4">
        <v>16.3562690043718</v>
      </c>
      <c r="AH1821" s="4">
        <v>18.393111155950798</v>
      </c>
      <c r="AI1821" s="4">
        <v>5.5636479999999997</v>
      </c>
      <c r="AJ1821" s="4">
        <v>7.8883070000000002</v>
      </c>
    </row>
    <row r="1822" spans="1:36" x14ac:dyDescent="0.3">
      <c r="A1822" s="1" t="s">
        <v>2576</v>
      </c>
      <c r="B1822" s="2">
        <v>4965594</v>
      </c>
      <c r="C1822" s="3" t="s">
        <v>2919</v>
      </c>
      <c r="D1822" s="4">
        <v>5794.9121122099996</v>
      </c>
      <c r="E1822" s="3" t="s">
        <v>2945</v>
      </c>
      <c r="F1822" s="3" t="s">
        <v>2990</v>
      </c>
      <c r="G1822" s="3" t="s">
        <v>2990</v>
      </c>
      <c r="H1822" s="3" t="s">
        <v>3029</v>
      </c>
      <c r="I1822" s="3" t="s">
        <v>3030</v>
      </c>
      <c r="J1822" s="18">
        <v>70.609436000000002</v>
      </c>
      <c r="K1822" s="18">
        <v>18.583466000000001</v>
      </c>
      <c r="L1822" s="18">
        <v>9.9451009999999993</v>
      </c>
      <c r="M1822" s="18">
        <v>2.058017</v>
      </c>
      <c r="N1822" s="4">
        <v>28.283542000000001</v>
      </c>
      <c r="O1822" s="4" t="s">
        <v>2924</v>
      </c>
      <c r="P1822" s="4">
        <v>2.2212269999999998</v>
      </c>
      <c r="Q1822" s="4">
        <v>10.980098</v>
      </c>
      <c r="R1822" s="4" t="s">
        <v>2924</v>
      </c>
      <c r="S1822" s="3" t="s">
        <v>6314</v>
      </c>
      <c r="T1822" s="4">
        <v>52.07</v>
      </c>
      <c r="U1822" s="4">
        <v>5794.9121122099996</v>
      </c>
      <c r="V1822" s="10">
        <v>4783.2051119999996</v>
      </c>
      <c r="W1822" s="4">
        <v>0</v>
      </c>
      <c r="X1822" s="18">
        <v>54.27</v>
      </c>
      <c r="Y1822" s="18">
        <v>28.02</v>
      </c>
      <c r="Z1822" s="4">
        <v>28.283542000000001</v>
      </c>
      <c r="AA1822" s="10">
        <v>24.6870851507</v>
      </c>
      <c r="AB1822" s="10">
        <v>25.003601440499999</v>
      </c>
      <c r="AC1822" s="4">
        <v>3.415009</v>
      </c>
      <c r="AD1822" s="4">
        <v>3.1061790453925999</v>
      </c>
      <c r="AE1822" s="4">
        <v>3.3308647913510998</v>
      </c>
      <c r="AF1822" s="4">
        <v>10.980098</v>
      </c>
      <c r="AG1822" s="4">
        <v>9.0283222197054993</v>
      </c>
      <c r="AH1822" s="4">
        <v>10.2743101965417</v>
      </c>
      <c r="AI1822" s="4">
        <v>2.2212269999999998</v>
      </c>
      <c r="AJ1822" s="4">
        <v>2.2303609999999998</v>
      </c>
    </row>
    <row r="1823" spans="1:36" x14ac:dyDescent="0.3">
      <c r="A1823" s="1" t="s">
        <v>1632</v>
      </c>
      <c r="B1823" s="2">
        <v>4973038</v>
      </c>
      <c r="C1823" s="3" t="s">
        <v>2919</v>
      </c>
      <c r="D1823" s="4">
        <v>5795.5320000000002</v>
      </c>
      <c r="E1823" s="3" t="s">
        <v>2945</v>
      </c>
      <c r="F1823" s="3" t="s">
        <v>3021</v>
      </c>
      <c r="G1823" s="3" t="s">
        <v>3022</v>
      </c>
      <c r="H1823" s="3" t="s">
        <v>3022</v>
      </c>
      <c r="I1823" s="3" t="s">
        <v>3339</v>
      </c>
      <c r="J1823" s="4">
        <v>60.930942000000002</v>
      </c>
      <c r="K1823" s="4">
        <v>30.729893000000001</v>
      </c>
      <c r="L1823" s="4">
        <v>0.70430899999999996</v>
      </c>
      <c r="M1823" s="4">
        <v>-0.84626199999999996</v>
      </c>
      <c r="N1823" s="4" t="s">
        <v>2924</v>
      </c>
      <c r="O1823" s="4" t="s">
        <v>2924</v>
      </c>
      <c r="P1823" s="4">
        <v>6.4594180000000003</v>
      </c>
      <c r="Q1823" s="4" t="s">
        <v>2924</v>
      </c>
      <c r="R1823" s="4">
        <v>88.235636</v>
      </c>
      <c r="S1823" s="3" t="s">
        <v>5373</v>
      </c>
      <c r="T1823" s="4">
        <v>84.36</v>
      </c>
      <c r="U1823" s="4">
        <v>5795.5320000000002</v>
      </c>
      <c r="V1823" s="10">
        <v>7501.1319999999996</v>
      </c>
      <c r="W1823" s="4">
        <v>0</v>
      </c>
      <c r="X1823" s="4">
        <v>96.25</v>
      </c>
      <c r="Y1823" s="4">
        <v>38.284999999999997</v>
      </c>
      <c r="Z1823" s="4" t="s">
        <v>2924</v>
      </c>
      <c r="AA1823" s="10">
        <v>38.622836736499998</v>
      </c>
      <c r="AB1823" s="10">
        <v>53.526220614800003</v>
      </c>
      <c r="AC1823" s="4">
        <v>5.4415180000000003</v>
      </c>
      <c r="AD1823" s="4">
        <v>4.3213569732344999</v>
      </c>
      <c r="AE1823" s="4">
        <v>4.7163243984880996</v>
      </c>
      <c r="AF1823" s="4" t="s">
        <v>2924</v>
      </c>
      <c r="AG1823" s="4">
        <v>24.473609684605599</v>
      </c>
      <c r="AH1823" s="4">
        <v>31.498266513056699</v>
      </c>
      <c r="AI1823" s="4">
        <v>6.4594180000000003</v>
      </c>
      <c r="AJ1823" s="4" t="s">
        <v>2924</v>
      </c>
    </row>
    <row r="1824" spans="1:36" x14ac:dyDescent="0.3">
      <c r="A1824" s="1" t="s">
        <v>1245</v>
      </c>
      <c r="B1824" s="2">
        <v>9098887</v>
      </c>
      <c r="C1824" s="3" t="s">
        <v>2935</v>
      </c>
      <c r="D1824" s="4">
        <v>5802.8052678399999</v>
      </c>
      <c r="E1824" s="3" t="s">
        <v>2920</v>
      </c>
      <c r="F1824" s="3" t="s">
        <v>2960</v>
      </c>
      <c r="G1824" s="3" t="s">
        <v>2973</v>
      </c>
      <c r="H1824" s="3" t="s">
        <v>3004</v>
      </c>
      <c r="I1824" s="3" t="s">
        <v>3505</v>
      </c>
      <c r="J1824" s="4">
        <v>198.42696599999999</v>
      </c>
      <c r="K1824" s="4">
        <v>49.465390999999997</v>
      </c>
      <c r="L1824" s="4">
        <v>-12.4588</v>
      </c>
      <c r="M1824" s="4">
        <v>1.3740460000000001</v>
      </c>
      <c r="N1824" s="4">
        <v>59.685392999999998</v>
      </c>
      <c r="O1824" s="4">
        <v>37.997138999999997</v>
      </c>
      <c r="P1824" s="4">
        <v>13.148515</v>
      </c>
      <c r="Q1824" s="4">
        <v>88.788162</v>
      </c>
      <c r="R1824" s="4">
        <v>43.844423999999997</v>
      </c>
      <c r="S1824" s="3" t="s">
        <v>4987</v>
      </c>
      <c r="T1824" s="4">
        <v>26.56</v>
      </c>
      <c r="U1824" s="4">
        <v>5802.8052678399999</v>
      </c>
      <c r="V1824" s="10">
        <v>5560.092267</v>
      </c>
      <c r="W1824" s="4">
        <v>0</v>
      </c>
      <c r="X1824" s="4">
        <v>35.020000000000003</v>
      </c>
      <c r="Y1824" s="5">
        <v>8.09</v>
      </c>
      <c r="Z1824" s="4">
        <v>59.685392999999998</v>
      </c>
      <c r="AA1824" s="10">
        <v>53.429893381600003</v>
      </c>
      <c r="AB1824" s="10">
        <v>49.042598371399997</v>
      </c>
      <c r="AC1824" s="4">
        <v>4.4767460000000003</v>
      </c>
      <c r="AD1824" s="4">
        <v>2.8306645007012001</v>
      </c>
      <c r="AE1824" s="4">
        <v>3.8055101387169001</v>
      </c>
      <c r="AF1824" s="4">
        <v>88.788162</v>
      </c>
      <c r="AG1824" s="4">
        <v>23.243201651912099</v>
      </c>
      <c r="AH1824" s="4">
        <v>31.701757251699402</v>
      </c>
      <c r="AI1824" s="4">
        <v>13.148515</v>
      </c>
      <c r="AJ1824" s="4">
        <v>20.478026</v>
      </c>
    </row>
    <row r="1825" spans="1:36" x14ac:dyDescent="0.3">
      <c r="A1825" s="1" t="s">
        <v>1865</v>
      </c>
      <c r="B1825" s="2">
        <v>4963774</v>
      </c>
      <c r="C1825" s="3" t="s">
        <v>2919</v>
      </c>
      <c r="D1825" s="4">
        <v>5810.7211171999998</v>
      </c>
      <c r="E1825" s="3" t="s">
        <v>2945</v>
      </c>
      <c r="F1825" s="3" t="s">
        <v>2990</v>
      </c>
      <c r="G1825" s="3" t="s">
        <v>2990</v>
      </c>
      <c r="H1825" s="3" t="s">
        <v>2991</v>
      </c>
      <c r="I1825" s="3" t="s">
        <v>3233</v>
      </c>
      <c r="J1825" s="4">
        <v>45.607394999999997</v>
      </c>
      <c r="K1825" s="4">
        <v>-4.5608510000000004</v>
      </c>
      <c r="L1825" s="4">
        <v>16.045013999999998</v>
      </c>
      <c r="M1825" s="4">
        <v>3.3689870000000002</v>
      </c>
      <c r="N1825" s="4">
        <v>37.448521</v>
      </c>
      <c r="O1825" s="4">
        <v>32.370550000000001</v>
      </c>
      <c r="P1825" s="4">
        <v>6.415972</v>
      </c>
      <c r="Q1825" s="4">
        <v>27.673839000000001</v>
      </c>
      <c r="R1825" s="4">
        <v>40.998651000000002</v>
      </c>
      <c r="S1825" s="3" t="s">
        <v>5605</v>
      </c>
      <c r="T1825" s="4">
        <v>200.05</v>
      </c>
      <c r="U1825" s="4">
        <v>5810.7211171999998</v>
      </c>
      <c r="V1825" s="10">
        <v>5249.8311169999997</v>
      </c>
      <c r="W1825" s="4">
        <v>0</v>
      </c>
      <c r="X1825" s="4">
        <v>247.21</v>
      </c>
      <c r="Y1825" s="4">
        <v>128.74</v>
      </c>
      <c r="Z1825" s="4">
        <v>37.448521</v>
      </c>
      <c r="AA1825" s="10">
        <v>26.746082678200001</v>
      </c>
      <c r="AB1825" s="10">
        <v>30.5181293401</v>
      </c>
      <c r="AC1825" s="4">
        <v>8.5802720000000008</v>
      </c>
      <c r="AD1825" s="4">
        <v>6.7884845972734</v>
      </c>
      <c r="AE1825" s="4">
        <v>7.9027612925473996</v>
      </c>
      <c r="AF1825" s="4">
        <v>27.673839000000001</v>
      </c>
      <c r="AG1825" s="4">
        <v>20.858778021689901</v>
      </c>
      <c r="AH1825" s="4">
        <v>23.1622189598964</v>
      </c>
      <c r="AI1825" s="4">
        <v>6.415972</v>
      </c>
      <c r="AJ1825" s="4">
        <v>7.084174</v>
      </c>
    </row>
    <row r="1826" spans="1:36" x14ac:dyDescent="0.3">
      <c r="A1826" s="1" t="s">
        <v>1531</v>
      </c>
      <c r="B1826" s="2">
        <v>4095791</v>
      </c>
      <c r="C1826" s="3" t="s">
        <v>2935</v>
      </c>
      <c r="D1826" s="4">
        <v>5829.4102338499997</v>
      </c>
      <c r="E1826" s="3" t="s">
        <v>3031</v>
      </c>
      <c r="F1826" s="3" t="s">
        <v>3031</v>
      </c>
      <c r="G1826" s="3" t="s">
        <v>3371</v>
      </c>
      <c r="H1826" s="3" t="s">
        <v>3371</v>
      </c>
      <c r="I1826" s="3" t="s">
        <v>3543</v>
      </c>
      <c r="J1826" s="4">
        <v>55.590812999999997</v>
      </c>
      <c r="K1826" s="4">
        <v>15.605703</v>
      </c>
      <c r="L1826" s="4">
        <v>0.214112</v>
      </c>
      <c r="M1826" s="4">
        <v>-2.5919970000000001</v>
      </c>
      <c r="N1826" s="4">
        <v>29.327826999999999</v>
      </c>
      <c r="O1826" s="4">
        <v>34.751941000000002</v>
      </c>
      <c r="P1826" s="4">
        <v>4.0232089999999996</v>
      </c>
      <c r="Q1826" s="4">
        <v>11.920856000000001</v>
      </c>
      <c r="R1826" s="4">
        <v>35.191636000000003</v>
      </c>
      <c r="S1826" s="3" t="s">
        <v>5272</v>
      </c>
      <c r="T1826" s="4">
        <v>102.97</v>
      </c>
      <c r="U1826" s="4">
        <v>5829.4102338499997</v>
      </c>
      <c r="V1826" s="10">
        <v>6287.8612329999996</v>
      </c>
      <c r="W1826" s="4">
        <v>0</v>
      </c>
      <c r="X1826" s="4">
        <v>108.39</v>
      </c>
      <c r="Y1826" s="4">
        <v>61.5</v>
      </c>
      <c r="Z1826" s="4">
        <v>29.327826999999999</v>
      </c>
      <c r="AA1826" s="10">
        <v>25.657189843699999</v>
      </c>
      <c r="AB1826" s="10">
        <v>29.42</v>
      </c>
      <c r="AC1826" s="4">
        <v>2.1767270000000001</v>
      </c>
      <c r="AD1826" s="4">
        <v>2.0999132006702999</v>
      </c>
      <c r="AE1826" s="4">
        <v>2.1758261237519001</v>
      </c>
      <c r="AF1826" s="4">
        <v>11.920856000000001</v>
      </c>
      <c r="AG1826" s="4">
        <v>12.7640768423315</v>
      </c>
      <c r="AH1826" s="4">
        <v>13.824537752704099</v>
      </c>
      <c r="AI1826" s="4">
        <v>4.0232089999999996</v>
      </c>
      <c r="AJ1826" s="4">
        <v>5.008756</v>
      </c>
    </row>
    <row r="1827" spans="1:36" x14ac:dyDescent="0.3">
      <c r="A1827" s="1" t="s">
        <v>665</v>
      </c>
      <c r="B1827" s="2">
        <v>4090248</v>
      </c>
      <c r="C1827" s="3" t="s">
        <v>2919</v>
      </c>
      <c r="D1827" s="4">
        <v>5843.7920686199996</v>
      </c>
      <c r="E1827" s="3" t="s">
        <v>2920</v>
      </c>
      <c r="F1827" s="3" t="s">
        <v>2960</v>
      </c>
      <c r="G1827" s="3" t="s">
        <v>2973</v>
      </c>
      <c r="H1827" s="3" t="s">
        <v>3004</v>
      </c>
      <c r="I1827" s="3" t="s">
        <v>3357</v>
      </c>
      <c r="J1827" s="4">
        <v>38.028398000000003</v>
      </c>
      <c r="K1827" s="4">
        <v>6.5080999999999998</v>
      </c>
      <c r="L1827" s="4">
        <v>-5.5812280000000003</v>
      </c>
      <c r="M1827" s="4">
        <v>-1.301631</v>
      </c>
      <c r="N1827" s="4">
        <v>24.148620000000001</v>
      </c>
      <c r="O1827" s="4">
        <v>26.730905</v>
      </c>
      <c r="P1827" s="4">
        <v>6.8924979999999998</v>
      </c>
      <c r="Q1827" s="4">
        <v>41.150964999999999</v>
      </c>
      <c r="R1827" s="4">
        <v>106.101204</v>
      </c>
      <c r="S1827" s="3" t="s">
        <v>4408</v>
      </c>
      <c r="T1827" s="4">
        <v>113.74</v>
      </c>
      <c r="U1827" s="4">
        <v>5843.7920686199996</v>
      </c>
      <c r="V1827" s="10">
        <v>5737.1440679999996</v>
      </c>
      <c r="W1827" s="4">
        <v>0</v>
      </c>
      <c r="X1827" s="4">
        <v>127.241666</v>
      </c>
      <c r="Y1827" s="5">
        <v>74.63</v>
      </c>
      <c r="Z1827" s="4">
        <v>24.148620000000001</v>
      </c>
      <c r="AA1827" s="10">
        <v>22.176844254599999</v>
      </c>
      <c r="AB1827" s="10">
        <v>24.430809815899998</v>
      </c>
      <c r="AC1827" s="4">
        <v>6.7843970000000002</v>
      </c>
      <c r="AD1827" s="4">
        <v>1.3727023496134001</v>
      </c>
      <c r="AE1827" s="4">
        <v>1.4167913962123999</v>
      </c>
      <c r="AF1827" s="4">
        <v>41.150964999999999</v>
      </c>
      <c r="AG1827" s="4" t="s">
        <v>2934</v>
      </c>
      <c r="AH1827" s="4" t="s">
        <v>2934</v>
      </c>
      <c r="AI1827" s="4">
        <v>6.8924979999999998</v>
      </c>
      <c r="AJ1827" s="4">
        <v>7.9438469999999999</v>
      </c>
    </row>
    <row r="1828" spans="1:36" x14ac:dyDescent="0.3">
      <c r="A1828" s="1" t="s">
        <v>1282</v>
      </c>
      <c r="B1828" s="2">
        <v>4056949</v>
      </c>
      <c r="C1828" s="3" t="s">
        <v>2935</v>
      </c>
      <c r="D1828" s="4">
        <v>5844.7639920800002</v>
      </c>
      <c r="E1828" s="3" t="s">
        <v>3090</v>
      </c>
      <c r="F1828" s="3" t="s">
        <v>3090</v>
      </c>
      <c r="G1828" s="3" t="s">
        <v>3091</v>
      </c>
      <c r="H1828" s="3" t="s">
        <v>3091</v>
      </c>
      <c r="I1828" s="3" t="s">
        <v>3092</v>
      </c>
      <c r="J1828" s="4">
        <v>11.594792999999999</v>
      </c>
      <c r="K1828" s="4">
        <v>6.2972289999999997</v>
      </c>
      <c r="L1828" s="4">
        <v>-7.5964289999999997</v>
      </c>
      <c r="M1828" s="4">
        <v>0.86412900000000004</v>
      </c>
      <c r="N1828" s="4">
        <v>20.132110000000001</v>
      </c>
      <c r="O1828" s="4" t="s">
        <v>2924</v>
      </c>
      <c r="P1828" s="4">
        <v>1.7875239999999999</v>
      </c>
      <c r="Q1828" s="4">
        <v>15.632046000000001</v>
      </c>
      <c r="R1828" s="4" t="s">
        <v>2924</v>
      </c>
      <c r="S1828" s="3" t="s">
        <v>5024</v>
      </c>
      <c r="T1828" s="4">
        <v>109.72</v>
      </c>
      <c r="U1828" s="4">
        <v>5844.7639920800002</v>
      </c>
      <c r="V1828" s="10">
        <v>8548.2749920000006</v>
      </c>
      <c r="W1828" s="4">
        <v>3.1352533722202001</v>
      </c>
      <c r="X1828" s="5">
        <v>120.42</v>
      </c>
      <c r="Y1828" s="4">
        <v>86.43</v>
      </c>
      <c r="Z1828" s="4">
        <v>20.132110000000001</v>
      </c>
      <c r="AA1828" s="10">
        <v>19.0688055058</v>
      </c>
      <c r="AB1828" s="10">
        <v>20.252996324800002</v>
      </c>
      <c r="AC1828" s="4">
        <v>4.6446529999999999</v>
      </c>
      <c r="AD1828" s="4">
        <v>4.5511115455504996</v>
      </c>
      <c r="AE1828" s="4">
        <v>4.6073749670183002</v>
      </c>
      <c r="AF1828" s="4">
        <v>15.632046000000001</v>
      </c>
      <c r="AG1828" s="4">
        <v>13.366644090461801</v>
      </c>
      <c r="AH1828" s="4">
        <v>14.9814247910664</v>
      </c>
      <c r="AI1828" s="4">
        <v>1.7875239999999999</v>
      </c>
      <c r="AJ1828" s="4">
        <v>1.7875239999999999</v>
      </c>
    </row>
    <row r="1829" spans="1:36" x14ac:dyDescent="0.3">
      <c r="A1829" s="1" t="s">
        <v>1612</v>
      </c>
      <c r="B1829" s="2">
        <v>4965581</v>
      </c>
      <c r="C1829" s="3" t="s">
        <v>2919</v>
      </c>
      <c r="D1829" s="4">
        <v>5882.0734064799999</v>
      </c>
      <c r="E1829" s="3" t="s">
        <v>2945</v>
      </c>
      <c r="F1829" s="3" t="s">
        <v>3021</v>
      </c>
      <c r="G1829" s="3" t="s">
        <v>3027</v>
      </c>
      <c r="H1829" s="3" t="s">
        <v>3140</v>
      </c>
      <c r="I1829" s="3" t="s">
        <v>3563</v>
      </c>
      <c r="J1829" s="4">
        <v>-11.406787</v>
      </c>
      <c r="K1829" s="4">
        <v>-10.31743</v>
      </c>
      <c r="L1829" s="4">
        <v>-3.579564</v>
      </c>
      <c r="M1829" s="4">
        <v>1.1090260000000001</v>
      </c>
      <c r="N1829" s="4">
        <v>30.467866000000001</v>
      </c>
      <c r="O1829" s="4">
        <v>21.169955999999999</v>
      </c>
      <c r="P1829" s="5">
        <v>2.286111</v>
      </c>
      <c r="Q1829" s="4">
        <v>14.103704</v>
      </c>
      <c r="R1829" s="4">
        <v>23.672953</v>
      </c>
      <c r="S1829" s="3" t="s">
        <v>5353</v>
      </c>
      <c r="T1829" s="4">
        <v>237.04</v>
      </c>
      <c r="U1829" s="4">
        <v>5882.0734064799999</v>
      </c>
      <c r="V1829" s="10">
        <v>6179.9044059999997</v>
      </c>
      <c r="W1829" s="4">
        <v>1.18123523455957</v>
      </c>
      <c r="X1829" s="4">
        <v>275.58</v>
      </c>
      <c r="Y1829" s="4">
        <v>222.91</v>
      </c>
      <c r="Z1829" s="4">
        <v>30.467866000000001</v>
      </c>
      <c r="AA1829" s="10">
        <v>25.002373242400001</v>
      </c>
      <c r="AB1829" s="10">
        <v>27.934020841999999</v>
      </c>
      <c r="AC1829" s="4">
        <v>2.815356</v>
      </c>
      <c r="AD1829" s="4">
        <v>2.7600081345576002</v>
      </c>
      <c r="AE1829" s="4">
        <v>2.8266320508963001</v>
      </c>
      <c r="AF1829" s="4">
        <v>14.103704</v>
      </c>
      <c r="AG1829" s="4">
        <v>13.3345655539972</v>
      </c>
      <c r="AH1829" s="4">
        <v>14.794823756928301</v>
      </c>
      <c r="AI1829" s="5">
        <v>2.286111</v>
      </c>
      <c r="AJ1829" s="4">
        <v>8.4744910000000004</v>
      </c>
    </row>
    <row r="1830" spans="1:36" x14ac:dyDescent="0.3">
      <c r="A1830" s="1" t="s">
        <v>424</v>
      </c>
      <c r="B1830" s="2">
        <v>4915571</v>
      </c>
      <c r="C1830" s="3" t="s">
        <v>2935</v>
      </c>
      <c r="D1830" s="4">
        <v>5885.3889498299995</v>
      </c>
      <c r="E1830" s="3" t="s">
        <v>2925</v>
      </c>
      <c r="F1830" s="3" t="s">
        <v>2980</v>
      </c>
      <c r="G1830" s="3" t="s">
        <v>2981</v>
      </c>
      <c r="H1830" s="3" t="s">
        <v>3163</v>
      </c>
      <c r="I1830" s="3" t="s">
        <v>3249</v>
      </c>
      <c r="J1830" s="4">
        <v>206.785549</v>
      </c>
      <c r="K1830" s="4">
        <v>75.248048999999995</v>
      </c>
      <c r="L1830" s="4">
        <v>1.3620019999999999</v>
      </c>
      <c r="M1830" s="4">
        <v>-1.333234</v>
      </c>
      <c r="N1830" s="4">
        <v>32.515954999999998</v>
      </c>
      <c r="O1830" s="4">
        <v>27.13993</v>
      </c>
      <c r="P1830" s="4" t="s">
        <v>2924</v>
      </c>
      <c r="Q1830" s="4">
        <v>10.838063999999999</v>
      </c>
      <c r="R1830" s="4">
        <v>37.412745999999999</v>
      </c>
      <c r="S1830" s="3" t="s">
        <v>4167</v>
      </c>
      <c r="T1830" s="4">
        <v>132.47</v>
      </c>
      <c r="U1830" s="4">
        <v>5885.3889498299995</v>
      </c>
      <c r="V1830" s="10">
        <v>7878.1889490000003</v>
      </c>
      <c r="W1830" s="4">
        <v>0</v>
      </c>
      <c r="X1830" s="4">
        <v>137.86000000000001</v>
      </c>
      <c r="Y1830" s="4">
        <v>37.25</v>
      </c>
      <c r="Z1830" s="4">
        <v>32.515954999999998</v>
      </c>
      <c r="AA1830" s="10">
        <v>22.104490313500001</v>
      </c>
      <c r="AB1830" s="10">
        <v>22.8602293788</v>
      </c>
      <c r="AC1830" s="4">
        <v>1.7346729999999999</v>
      </c>
      <c r="AD1830" s="4">
        <v>1.6329204768353001</v>
      </c>
      <c r="AE1830" s="4">
        <v>1.6429527205146</v>
      </c>
      <c r="AF1830" s="4">
        <v>10.838063999999999</v>
      </c>
      <c r="AG1830" s="4">
        <v>14.220095644906801</v>
      </c>
      <c r="AH1830" s="4">
        <v>14.3892180054882</v>
      </c>
      <c r="AI1830" s="4" t="s">
        <v>2924</v>
      </c>
      <c r="AJ1830" s="4" t="s">
        <v>2924</v>
      </c>
    </row>
    <row r="1831" spans="1:36" x14ac:dyDescent="0.3">
      <c r="A1831" s="1" t="s">
        <v>2471</v>
      </c>
      <c r="B1831" s="2">
        <v>4245663</v>
      </c>
      <c r="C1831" s="3" t="s">
        <v>2935</v>
      </c>
      <c r="D1831" s="4">
        <v>5892.3846833600001</v>
      </c>
      <c r="E1831" s="3" t="s">
        <v>2976</v>
      </c>
      <c r="F1831" s="3" t="s">
        <v>2977</v>
      </c>
      <c r="G1831" s="3" t="s">
        <v>3137</v>
      </c>
      <c r="H1831" s="3" t="s">
        <v>3137</v>
      </c>
      <c r="I1831" s="3" t="s">
        <v>2979</v>
      </c>
      <c r="J1831" s="4">
        <v>-5.7284189999999997</v>
      </c>
      <c r="K1831" s="4">
        <v>-12.266112</v>
      </c>
      <c r="L1831" s="4">
        <v>-3.4798239999999998</v>
      </c>
      <c r="M1831" s="4">
        <v>0.15256800000000001</v>
      </c>
      <c r="N1831" s="4">
        <v>32.6408839779006</v>
      </c>
      <c r="O1831" s="4">
        <v>24.678363000000001</v>
      </c>
      <c r="P1831" s="4">
        <v>1.614384</v>
      </c>
      <c r="Q1831" s="4">
        <v>29.236470000000001</v>
      </c>
      <c r="R1831" s="4">
        <v>32.33905</v>
      </c>
      <c r="S1831" s="3" t="s">
        <v>6209</v>
      </c>
      <c r="T1831" s="4">
        <v>59.08</v>
      </c>
      <c r="U1831" s="4">
        <v>5892.3846833600001</v>
      </c>
      <c r="V1831" s="10">
        <v>6325.3686829999997</v>
      </c>
      <c r="W1831" s="4">
        <v>3.3175355450236999</v>
      </c>
      <c r="X1831" s="4">
        <v>71.63</v>
      </c>
      <c r="Y1831" s="4">
        <v>53.78</v>
      </c>
      <c r="Z1831" s="4">
        <v>32.987158000000001</v>
      </c>
      <c r="AA1831" s="10">
        <v>36.809968847299999</v>
      </c>
      <c r="AB1831" s="10">
        <v>38.488599348500003</v>
      </c>
      <c r="AC1831" s="4">
        <v>17.310995999999999</v>
      </c>
      <c r="AD1831" s="4">
        <v>14.9624297735234</v>
      </c>
      <c r="AE1831" s="4">
        <v>16.6014162295434</v>
      </c>
      <c r="AF1831" s="4">
        <v>29.236470000000001</v>
      </c>
      <c r="AG1831" s="4">
        <v>22.5392531906774</v>
      </c>
      <c r="AH1831" s="4">
        <v>25.590961738462401</v>
      </c>
      <c r="AI1831" s="4">
        <v>1.614384</v>
      </c>
      <c r="AJ1831" s="5">
        <v>1.644263</v>
      </c>
    </row>
    <row r="1832" spans="1:36" x14ac:dyDescent="0.3">
      <c r="A1832" s="1" t="s">
        <v>2389</v>
      </c>
      <c r="B1832" s="2">
        <v>6263905</v>
      </c>
      <c r="C1832" s="3" t="s">
        <v>2935</v>
      </c>
      <c r="D1832" s="4">
        <v>5897.3392862500004</v>
      </c>
      <c r="E1832" s="3" t="s">
        <v>2920</v>
      </c>
      <c r="F1832" s="3" t="s">
        <v>2921</v>
      </c>
      <c r="G1832" s="3" t="s">
        <v>2922</v>
      </c>
      <c r="H1832" s="3" t="s">
        <v>2922</v>
      </c>
      <c r="I1832" s="3" t="s">
        <v>3210</v>
      </c>
      <c r="J1832" s="4">
        <v>-20.813485</v>
      </c>
      <c r="K1832" s="4">
        <v>1.312705</v>
      </c>
      <c r="L1832" s="4">
        <v>8.0500000000000007</v>
      </c>
      <c r="M1832" s="4">
        <v>5.1070039999999999</v>
      </c>
      <c r="N1832" s="4">
        <v>45.482455000000002</v>
      </c>
      <c r="O1832" s="4" t="s">
        <v>2924</v>
      </c>
      <c r="P1832" s="4">
        <v>3.9990770000000002</v>
      </c>
      <c r="Q1832" s="4">
        <v>23.510553999999999</v>
      </c>
      <c r="R1832" s="4" t="s">
        <v>2924</v>
      </c>
      <c r="S1832" s="3" t="s">
        <v>6128</v>
      </c>
      <c r="T1832" s="4">
        <v>21.61</v>
      </c>
      <c r="U1832" s="4">
        <v>5897.3392862500004</v>
      </c>
      <c r="V1832" s="10">
        <v>6215.815756</v>
      </c>
      <c r="W1832" s="4">
        <v>0.25576892850529698</v>
      </c>
      <c r="X1832" s="4">
        <v>34.729999999999997</v>
      </c>
      <c r="Y1832" s="4">
        <v>16.559999999999999</v>
      </c>
      <c r="Z1832" s="4">
        <v>45.482455000000002</v>
      </c>
      <c r="AA1832" s="10">
        <v>37.595685455800002</v>
      </c>
      <c r="AB1832" s="10">
        <v>42.846379570099998</v>
      </c>
      <c r="AC1832" s="4">
        <v>5.0938689999999998</v>
      </c>
      <c r="AD1832" s="4">
        <v>5.1865638270412999</v>
      </c>
      <c r="AE1832" s="4">
        <v>5.4386174686858997</v>
      </c>
      <c r="AF1832" s="4">
        <v>23.510553999999999</v>
      </c>
      <c r="AG1832" s="4">
        <v>20.238452623812101</v>
      </c>
      <c r="AH1832" s="4">
        <v>23.185641049011601</v>
      </c>
      <c r="AI1832" s="4">
        <v>3.9990770000000002</v>
      </c>
      <c r="AJ1832" s="4">
        <v>4.2667970000000004</v>
      </c>
    </row>
    <row r="1833" spans="1:36" x14ac:dyDescent="0.3">
      <c r="A1833" s="1" t="s">
        <v>2434</v>
      </c>
      <c r="B1833" s="2">
        <v>4913803</v>
      </c>
      <c r="C1833" s="3" t="s">
        <v>2935</v>
      </c>
      <c r="D1833" s="4">
        <v>5916.3607978099999</v>
      </c>
      <c r="E1833" s="3" t="s">
        <v>2925</v>
      </c>
      <c r="F1833" s="3" t="s">
        <v>2980</v>
      </c>
      <c r="G1833" s="3" t="s">
        <v>3016</v>
      </c>
      <c r="H1833" s="3" t="s">
        <v>3019</v>
      </c>
      <c r="I1833" s="3" t="s">
        <v>3020</v>
      </c>
      <c r="J1833" s="4">
        <v>-22.644497000000001</v>
      </c>
      <c r="K1833" s="4">
        <v>-9.5370369999999998</v>
      </c>
      <c r="L1833" s="4">
        <v>-5.5125729999999997</v>
      </c>
      <c r="M1833" s="4">
        <v>-0.10224999999999999</v>
      </c>
      <c r="N1833" s="4">
        <v>82.796610000000001</v>
      </c>
      <c r="O1833" s="4" t="s">
        <v>2934</v>
      </c>
      <c r="P1833" s="4">
        <v>1.5737760000000001</v>
      </c>
      <c r="Q1833" s="4">
        <v>32.014969999999998</v>
      </c>
      <c r="R1833" s="4" t="s">
        <v>2934</v>
      </c>
      <c r="S1833" s="3" t="s">
        <v>6172</v>
      </c>
      <c r="T1833" s="4">
        <v>9.77</v>
      </c>
      <c r="U1833" s="4">
        <v>5916.3607978099999</v>
      </c>
      <c r="V1833" s="10">
        <v>2801.149797</v>
      </c>
      <c r="W1833" s="4">
        <v>0</v>
      </c>
      <c r="X1833" s="4">
        <v>15.52</v>
      </c>
      <c r="Y1833" s="5">
        <v>7.3449999999999998</v>
      </c>
      <c r="Z1833" s="4">
        <v>82.796610000000001</v>
      </c>
      <c r="AA1833" s="10">
        <v>23.162636320499999</v>
      </c>
      <c r="AB1833" s="10">
        <v>36.597243032599998</v>
      </c>
      <c r="AC1833" s="4">
        <v>1.5251680000000001</v>
      </c>
      <c r="AD1833" s="4">
        <v>1.0880210076649</v>
      </c>
      <c r="AE1833" s="4">
        <v>1.2914985652476001</v>
      </c>
      <c r="AF1833" s="4">
        <v>32.014969999999998</v>
      </c>
      <c r="AG1833" s="4">
        <v>18.6014638456287</v>
      </c>
      <c r="AH1833" s="4">
        <v>27.863209966557999</v>
      </c>
      <c r="AI1833" s="4">
        <v>1.5737760000000001</v>
      </c>
      <c r="AJ1833" s="4">
        <v>1.6581809999999999</v>
      </c>
    </row>
    <row r="1834" spans="1:36" x14ac:dyDescent="0.3">
      <c r="A1834" s="1" t="s">
        <v>2324</v>
      </c>
      <c r="B1834" s="2">
        <v>4536259</v>
      </c>
      <c r="C1834" s="3" t="s">
        <v>2919</v>
      </c>
      <c r="D1834" s="4">
        <v>5917.65011529</v>
      </c>
      <c r="E1834" s="3" t="s">
        <v>2930</v>
      </c>
      <c r="F1834" s="3" t="s">
        <v>2953</v>
      </c>
      <c r="G1834" s="3" t="s">
        <v>3101</v>
      </c>
      <c r="H1834" s="3" t="s">
        <v>3101</v>
      </c>
      <c r="I1834" s="3" t="s">
        <v>3111</v>
      </c>
      <c r="J1834" s="4">
        <v>45.763598000000002</v>
      </c>
      <c r="K1834" s="4">
        <v>23.537234000000002</v>
      </c>
      <c r="L1834" s="4">
        <v>2.4632350000000001</v>
      </c>
      <c r="M1834" s="4">
        <v>0.28787299999999999</v>
      </c>
      <c r="N1834" s="4">
        <v>9.5938040000000004</v>
      </c>
      <c r="O1834" s="4" t="s">
        <v>2924</v>
      </c>
      <c r="P1834" s="4">
        <v>3.1431149999999999</v>
      </c>
      <c r="Q1834" s="4" t="s">
        <v>2934</v>
      </c>
      <c r="R1834" s="4" t="s">
        <v>2934</v>
      </c>
      <c r="S1834" s="3" t="s">
        <v>6063</v>
      </c>
      <c r="T1834" s="4">
        <v>27.87</v>
      </c>
      <c r="U1834" s="4">
        <v>5917.65011529</v>
      </c>
      <c r="V1834" s="10" t="s">
        <v>2934</v>
      </c>
      <c r="W1834" s="4">
        <v>1.86580552565483</v>
      </c>
      <c r="X1834" s="4">
        <v>28.234999999999999</v>
      </c>
      <c r="Y1834" s="4">
        <v>18.04</v>
      </c>
      <c r="Z1834" s="4">
        <v>9.5938040000000004</v>
      </c>
      <c r="AA1834" s="10">
        <v>9.8770244887</v>
      </c>
      <c r="AB1834" s="10">
        <v>10.1885261183</v>
      </c>
      <c r="AC1834" s="4" t="s">
        <v>2934</v>
      </c>
      <c r="AD1834" s="4" t="s">
        <v>2934</v>
      </c>
      <c r="AE1834" s="4" t="s">
        <v>2934</v>
      </c>
      <c r="AF1834" s="4" t="s">
        <v>2934</v>
      </c>
      <c r="AG1834" s="4" t="s">
        <v>2934</v>
      </c>
      <c r="AH1834" s="4" t="s">
        <v>2934</v>
      </c>
      <c r="AI1834" s="4">
        <v>3.1431149999999999</v>
      </c>
      <c r="AJ1834" s="4">
        <v>3.2554609999999999</v>
      </c>
    </row>
    <row r="1835" spans="1:36" x14ac:dyDescent="0.3">
      <c r="A1835" s="1" t="s">
        <v>2130</v>
      </c>
      <c r="B1835" s="2">
        <v>13339625</v>
      </c>
      <c r="C1835" s="3" t="s">
        <v>2919</v>
      </c>
      <c r="D1835" s="4">
        <v>5927.6158555000002</v>
      </c>
      <c r="E1835" s="3" t="s">
        <v>2930</v>
      </c>
      <c r="F1835" s="3" t="s">
        <v>2953</v>
      </c>
      <c r="G1835" s="3" t="s">
        <v>3101</v>
      </c>
      <c r="H1835" s="3" t="s">
        <v>3101</v>
      </c>
      <c r="I1835" s="3" t="s">
        <v>3041</v>
      </c>
      <c r="J1835" s="4">
        <v>141.34007600000001</v>
      </c>
      <c r="K1835" s="4">
        <v>29.073698</v>
      </c>
      <c r="L1835" s="4">
        <v>0.79197499999999998</v>
      </c>
      <c r="M1835" s="4">
        <v>-0.183007</v>
      </c>
      <c r="N1835" s="4">
        <v>7.6522550000000003</v>
      </c>
      <c r="O1835" s="4">
        <v>4.7817030000000003</v>
      </c>
      <c r="P1835" s="4">
        <v>1.7038009999999999</v>
      </c>
      <c r="Q1835" s="4">
        <v>4.4374580000000003</v>
      </c>
      <c r="R1835" s="4">
        <v>12.434201</v>
      </c>
      <c r="S1835" s="3" t="s">
        <v>5869</v>
      </c>
      <c r="T1835" s="4">
        <v>38.18</v>
      </c>
      <c r="U1835" s="4">
        <v>5927.6158555000002</v>
      </c>
      <c r="V1835" s="10">
        <v>5061.8694750000004</v>
      </c>
      <c r="W1835" s="4">
        <v>3.0906233630172899</v>
      </c>
      <c r="X1835" s="4">
        <v>40.310899999999997</v>
      </c>
      <c r="Y1835" s="4">
        <v>13.71</v>
      </c>
      <c r="Z1835" s="4">
        <v>7.6522550000000003</v>
      </c>
      <c r="AA1835" s="10">
        <v>6.0953431388577997</v>
      </c>
      <c r="AB1835" s="10">
        <v>6.7797009201726004</v>
      </c>
      <c r="AC1835" s="4">
        <v>2.066865</v>
      </c>
      <c r="AD1835" s="4">
        <v>2.114666395455</v>
      </c>
      <c r="AE1835" s="4">
        <v>2.1754607091442999</v>
      </c>
      <c r="AF1835" s="4">
        <v>4.4374580000000003</v>
      </c>
      <c r="AG1835" s="4">
        <v>4.7022683663232003</v>
      </c>
      <c r="AH1835" s="4">
        <v>4.7170391926965003</v>
      </c>
      <c r="AI1835" s="4">
        <v>1.7038009999999999</v>
      </c>
      <c r="AJ1835" s="4">
        <v>1.7831300000000001</v>
      </c>
    </row>
    <row r="1836" spans="1:36" x14ac:dyDescent="0.3">
      <c r="A1836" s="1" t="s">
        <v>915</v>
      </c>
      <c r="B1836" s="2">
        <v>4247877</v>
      </c>
      <c r="C1836" s="3" t="s">
        <v>2919</v>
      </c>
      <c r="D1836" s="4">
        <v>5929.4790951900004</v>
      </c>
      <c r="E1836" s="3" t="s">
        <v>2925</v>
      </c>
      <c r="F1836" s="3" t="s">
        <v>2926</v>
      </c>
      <c r="G1836" s="3" t="s">
        <v>3081</v>
      </c>
      <c r="H1836" s="3" t="s">
        <v>3081</v>
      </c>
      <c r="I1836" s="3" t="s">
        <v>2965</v>
      </c>
      <c r="J1836" s="4">
        <v>-34.966070000000002</v>
      </c>
      <c r="K1836" s="4">
        <v>-7.7528879999999996</v>
      </c>
      <c r="L1836" s="4">
        <v>-2.9460510000000002</v>
      </c>
      <c r="M1836" s="4">
        <v>-7.2170389999999998</v>
      </c>
      <c r="N1836" s="4">
        <v>26.892856999999999</v>
      </c>
      <c r="O1836" s="4">
        <v>8.9979519999999997</v>
      </c>
      <c r="P1836" s="4" t="s">
        <v>2924</v>
      </c>
      <c r="Q1836" s="4">
        <v>16.272369999999999</v>
      </c>
      <c r="R1836" s="4">
        <v>10.903416</v>
      </c>
      <c r="S1836" s="3" t="s">
        <v>4657</v>
      </c>
      <c r="T1836" s="4">
        <v>52.71</v>
      </c>
      <c r="U1836" s="4">
        <v>5929.4790951900004</v>
      </c>
      <c r="V1836" s="10">
        <v>7272.659095</v>
      </c>
      <c r="W1836" s="4">
        <v>0</v>
      </c>
      <c r="X1836" s="4">
        <v>82.84</v>
      </c>
      <c r="Y1836" s="4">
        <v>47.1</v>
      </c>
      <c r="Z1836" s="4">
        <v>26.892856999999999</v>
      </c>
      <c r="AA1836" s="10">
        <v>10.9259374417</v>
      </c>
      <c r="AB1836" s="10">
        <v>11.7638656718</v>
      </c>
      <c r="AC1836" s="4">
        <v>2.5987779999999998</v>
      </c>
      <c r="AD1836" s="4">
        <v>2.5340607580782</v>
      </c>
      <c r="AE1836" s="4">
        <v>2.5789586805778999</v>
      </c>
      <c r="AF1836" s="4">
        <v>16.272369999999999</v>
      </c>
      <c r="AG1836" s="4">
        <v>9.1476387093187004</v>
      </c>
      <c r="AH1836" s="4">
        <v>9.3612607453433991</v>
      </c>
      <c r="AI1836" s="4" t="s">
        <v>2924</v>
      </c>
      <c r="AJ1836" s="4" t="s">
        <v>2924</v>
      </c>
    </row>
    <row r="1837" spans="1:36" x14ac:dyDescent="0.3">
      <c r="A1837" s="1" t="s">
        <v>1656</v>
      </c>
      <c r="B1837" s="2">
        <v>4356306</v>
      </c>
      <c r="C1837" s="3" t="s">
        <v>2956</v>
      </c>
      <c r="D1837" s="4">
        <v>5934.5726202799997</v>
      </c>
      <c r="E1837" s="3" t="s">
        <v>2945</v>
      </c>
      <c r="F1837" s="3" t="s">
        <v>2946</v>
      </c>
      <c r="G1837" s="3" t="s">
        <v>2947</v>
      </c>
      <c r="H1837" s="3" t="s">
        <v>2989</v>
      </c>
      <c r="I1837" s="3" t="s">
        <v>2949</v>
      </c>
      <c r="J1837" s="4">
        <v>-21.49851</v>
      </c>
      <c r="K1837" s="4">
        <v>6.6512440000000002</v>
      </c>
      <c r="L1837" s="4">
        <v>-31.500743</v>
      </c>
      <c r="M1837" s="4">
        <v>-7.6152309999999996</v>
      </c>
      <c r="N1837" s="4">
        <v>29.741935000000002</v>
      </c>
      <c r="O1837" s="4" t="s">
        <v>2924</v>
      </c>
      <c r="P1837" s="4">
        <v>1.969034</v>
      </c>
      <c r="Q1837" s="4">
        <v>14.566965</v>
      </c>
      <c r="R1837" s="4" t="s">
        <v>2924</v>
      </c>
      <c r="S1837" s="3" t="s">
        <v>5397</v>
      </c>
      <c r="T1837" s="4">
        <v>18.440000000000001</v>
      </c>
      <c r="U1837" s="4">
        <v>5934.5726202799997</v>
      </c>
      <c r="V1837" s="10">
        <v>6409.3916200000003</v>
      </c>
      <c r="W1837" s="4">
        <v>0</v>
      </c>
      <c r="X1837" s="4">
        <v>34.090000000000003</v>
      </c>
      <c r="Y1837" s="4">
        <v>13.164999999999999</v>
      </c>
      <c r="Z1837" s="4">
        <v>29.741935000000002</v>
      </c>
      <c r="AA1837" s="10" t="s">
        <v>2924</v>
      </c>
      <c r="AB1837" s="10" t="s">
        <v>2924</v>
      </c>
      <c r="AC1837" s="4">
        <v>10.704585</v>
      </c>
      <c r="AD1837" s="4">
        <v>6.8235111968903999</v>
      </c>
      <c r="AE1837" s="4">
        <v>10.336368853419399</v>
      </c>
      <c r="AF1837" s="4">
        <v>14.566965</v>
      </c>
      <c r="AG1837" s="4">
        <v>14.8880528643407</v>
      </c>
      <c r="AH1837" s="4">
        <v>18.504530936781599</v>
      </c>
      <c r="AI1837" s="4">
        <v>1.969034</v>
      </c>
      <c r="AJ1837" s="4">
        <v>2.0045660000000001</v>
      </c>
    </row>
    <row r="1838" spans="1:36" x14ac:dyDescent="0.3">
      <c r="A1838" s="1" t="s">
        <v>1571</v>
      </c>
      <c r="B1838" s="2">
        <v>10088110</v>
      </c>
      <c r="C1838" s="3" t="s">
        <v>2919</v>
      </c>
      <c r="D1838" s="4">
        <v>5960.3068424700004</v>
      </c>
      <c r="E1838" s="3" t="s">
        <v>2920</v>
      </c>
      <c r="F1838" s="3" t="s">
        <v>2921</v>
      </c>
      <c r="G1838" s="3" t="s">
        <v>2941</v>
      </c>
      <c r="H1838" s="3" t="s">
        <v>2941</v>
      </c>
      <c r="I1838" s="3" t="s">
        <v>3048</v>
      </c>
      <c r="J1838" s="4">
        <v>-46.002991999999999</v>
      </c>
      <c r="K1838" s="4">
        <v>-34.057236000000003</v>
      </c>
      <c r="L1838" s="4">
        <v>-24.669604</v>
      </c>
      <c r="M1838" s="4">
        <v>-4.6654929999999997</v>
      </c>
      <c r="N1838" s="4" t="s">
        <v>2924</v>
      </c>
      <c r="O1838" s="4" t="s">
        <v>2924</v>
      </c>
      <c r="P1838" s="4">
        <v>5.3402370000000001</v>
      </c>
      <c r="Q1838" s="4" t="s">
        <v>2924</v>
      </c>
      <c r="R1838" s="4" t="s">
        <v>2924</v>
      </c>
      <c r="S1838" s="3" t="s">
        <v>5312</v>
      </c>
      <c r="T1838" s="4">
        <v>32.49</v>
      </c>
      <c r="U1838" s="4">
        <v>5960.3068424700004</v>
      </c>
      <c r="V1838" s="10">
        <v>5094.4978419999998</v>
      </c>
      <c r="W1838" s="4">
        <v>0</v>
      </c>
      <c r="X1838" s="4">
        <v>70.13</v>
      </c>
      <c r="Y1838" s="4">
        <v>32.08</v>
      </c>
      <c r="Z1838" s="4" t="s">
        <v>2924</v>
      </c>
      <c r="AA1838" s="10" t="s">
        <v>2924</v>
      </c>
      <c r="AB1838" s="10" t="s">
        <v>2924</v>
      </c>
      <c r="AC1838" s="4">
        <v>9.7936650000000007</v>
      </c>
      <c r="AD1838" s="4">
        <v>5.7685885663571002</v>
      </c>
      <c r="AE1838" s="4">
        <v>8.3003989406897993</v>
      </c>
      <c r="AF1838" s="4" t="s">
        <v>2924</v>
      </c>
      <c r="AG1838" s="4" t="s">
        <v>2924</v>
      </c>
      <c r="AH1838" s="4" t="s">
        <v>2924</v>
      </c>
      <c r="AI1838" s="4">
        <v>5.3402370000000001</v>
      </c>
      <c r="AJ1838" s="4">
        <v>5.3525539999999996</v>
      </c>
    </row>
    <row r="1839" spans="1:36" x14ac:dyDescent="0.3">
      <c r="A1839" s="1" t="s">
        <v>847</v>
      </c>
      <c r="B1839" s="2">
        <v>10971298</v>
      </c>
      <c r="C1839" s="3" t="s">
        <v>2935</v>
      </c>
      <c r="D1839" s="4">
        <v>5961.8948644800003</v>
      </c>
      <c r="E1839" s="3" t="s">
        <v>2920</v>
      </c>
      <c r="F1839" s="3" t="s">
        <v>2921</v>
      </c>
      <c r="G1839" s="3" t="s">
        <v>3109</v>
      </c>
      <c r="H1839" s="3" t="s">
        <v>3109</v>
      </c>
      <c r="I1839" s="3" t="s">
        <v>3048</v>
      </c>
      <c r="J1839" s="4">
        <v>-19.060403000000001</v>
      </c>
      <c r="K1839" s="4">
        <v>-15.782123</v>
      </c>
      <c r="L1839" s="4">
        <v>-8.1492769999999997</v>
      </c>
      <c r="M1839" s="4">
        <v>3.6973349999999998</v>
      </c>
      <c r="N1839" s="4">
        <v>29.200969000000001</v>
      </c>
      <c r="O1839" s="4">
        <v>15.994695</v>
      </c>
      <c r="P1839" s="4">
        <v>0.91391299999999998</v>
      </c>
      <c r="Q1839" s="4">
        <v>10.660406999999999</v>
      </c>
      <c r="R1839" s="4">
        <v>8.8668420000000001</v>
      </c>
      <c r="S1839" s="3" t="s">
        <v>4590</v>
      </c>
      <c r="T1839" s="4">
        <v>12.06</v>
      </c>
      <c r="U1839" s="4">
        <v>5961.8948644800003</v>
      </c>
      <c r="V1839" s="10">
        <v>9828.8948639999999</v>
      </c>
      <c r="W1839" s="4">
        <v>0</v>
      </c>
      <c r="X1839" s="4">
        <v>18.8</v>
      </c>
      <c r="Y1839" s="5">
        <v>11.4</v>
      </c>
      <c r="Z1839" s="4">
        <v>29.200969000000001</v>
      </c>
      <c r="AA1839" s="10">
        <v>13.7671232876</v>
      </c>
      <c r="AB1839" s="10">
        <v>13.1383998605</v>
      </c>
      <c r="AC1839" s="4">
        <v>2.2067570000000001</v>
      </c>
      <c r="AD1839" s="4">
        <v>2.1938256091981998</v>
      </c>
      <c r="AE1839" s="4">
        <v>2.2170645096410002</v>
      </c>
      <c r="AF1839" s="4">
        <v>10.660406999999999</v>
      </c>
      <c r="AG1839" s="4">
        <v>11.1251569938415</v>
      </c>
      <c r="AH1839" s="4">
        <v>10.7777591909671</v>
      </c>
      <c r="AI1839" s="4">
        <v>0.91391299999999998</v>
      </c>
      <c r="AJ1839" s="4" t="s">
        <v>2924</v>
      </c>
    </row>
    <row r="1840" spans="1:36" x14ac:dyDescent="0.3">
      <c r="A1840" s="1" t="s">
        <v>1211</v>
      </c>
      <c r="B1840" s="2">
        <v>103057</v>
      </c>
      <c r="C1840" s="3" t="s">
        <v>2935</v>
      </c>
      <c r="D1840" s="4">
        <v>5974.9853217600003</v>
      </c>
      <c r="E1840" s="3" t="s">
        <v>2976</v>
      </c>
      <c r="F1840" s="3" t="s">
        <v>2977</v>
      </c>
      <c r="G1840" s="3" t="s">
        <v>3078</v>
      </c>
      <c r="H1840" s="3" t="s">
        <v>3078</v>
      </c>
      <c r="I1840" s="3" t="s">
        <v>2979</v>
      </c>
      <c r="J1840" s="4">
        <v>-2.1474169999999999</v>
      </c>
      <c r="K1840" s="4">
        <v>-7.260726</v>
      </c>
      <c r="L1840" s="4">
        <v>-8.7662340000000007</v>
      </c>
      <c r="M1840" s="4">
        <v>-0.118483</v>
      </c>
      <c r="N1840" s="4" t="s">
        <v>2924</v>
      </c>
      <c r="O1840" s="4">
        <v>27.281552999999999</v>
      </c>
      <c r="P1840" s="4">
        <v>1.087742</v>
      </c>
      <c r="Q1840" s="4">
        <v>13.834694000000001</v>
      </c>
      <c r="R1840" s="4">
        <v>26.546842999999999</v>
      </c>
      <c r="S1840" s="3" t="s">
        <v>4953</v>
      </c>
      <c r="T1840" s="4">
        <v>16.86</v>
      </c>
      <c r="U1840" s="4">
        <v>5974.9853217600003</v>
      </c>
      <c r="V1840" s="10">
        <v>11312.560321000001</v>
      </c>
      <c r="W1840" s="4">
        <v>7.3546856465005899</v>
      </c>
      <c r="X1840" s="4">
        <v>18.899999999999999</v>
      </c>
      <c r="Y1840" s="4">
        <v>12.77</v>
      </c>
      <c r="Z1840" s="4" t="s">
        <v>2924</v>
      </c>
      <c r="AA1840" s="10" t="s">
        <v>2924</v>
      </c>
      <c r="AB1840" s="10" t="s">
        <v>2924</v>
      </c>
      <c r="AC1840" s="4">
        <v>8.7816659999999995</v>
      </c>
      <c r="AD1840" s="4">
        <v>9.1752664207396997</v>
      </c>
      <c r="AE1840" s="4">
        <v>9.0701468314444007</v>
      </c>
      <c r="AF1840" s="4">
        <v>13.834694000000001</v>
      </c>
      <c r="AG1840" s="4">
        <v>15.6947232311881</v>
      </c>
      <c r="AH1840" s="4">
        <v>15.6104446433954</v>
      </c>
      <c r="AI1840" s="4">
        <v>1.087742</v>
      </c>
      <c r="AJ1840" s="4">
        <v>1.2506489999999999</v>
      </c>
    </row>
    <row r="1841" spans="1:36" x14ac:dyDescent="0.3">
      <c r="A1841" s="1" t="s">
        <v>2126</v>
      </c>
      <c r="B1841" s="2">
        <v>4434384</v>
      </c>
      <c r="C1841" s="3" t="s">
        <v>2935</v>
      </c>
      <c r="D1841" s="4">
        <v>5978.34345708</v>
      </c>
      <c r="E1841" s="3" t="s">
        <v>2925</v>
      </c>
      <c r="F1841" s="3" t="s">
        <v>2996</v>
      </c>
      <c r="G1841" s="3" t="s">
        <v>3120</v>
      </c>
      <c r="H1841" s="3" t="s">
        <v>3121</v>
      </c>
      <c r="I1841" s="3" t="s">
        <v>3305</v>
      </c>
      <c r="J1841" s="4">
        <v>-12.004586</v>
      </c>
      <c r="K1841" s="4">
        <v>6.9999000000000002</v>
      </c>
      <c r="L1841" s="4">
        <v>0.54266499999999995</v>
      </c>
      <c r="M1841" s="4">
        <v>9.3069999999999993E-3</v>
      </c>
      <c r="N1841" s="4">
        <v>8.6991010000000006</v>
      </c>
      <c r="O1841" s="4">
        <v>8.5666449999999994</v>
      </c>
      <c r="P1841" s="4">
        <v>1.1303129999999999</v>
      </c>
      <c r="Q1841" s="4">
        <v>5.0553239999999997</v>
      </c>
      <c r="R1841" s="4">
        <v>11.16639</v>
      </c>
      <c r="S1841" s="3" t="s">
        <v>5865</v>
      </c>
      <c r="T1841" s="4">
        <v>107.46</v>
      </c>
      <c r="U1841" s="4">
        <v>5978.34345708</v>
      </c>
      <c r="V1841" s="10">
        <v>8936.0434569999998</v>
      </c>
      <c r="W1841" s="4">
        <v>0.13958682300390801</v>
      </c>
      <c r="X1841" s="4">
        <v>141.15</v>
      </c>
      <c r="Y1841" s="4">
        <v>89.56</v>
      </c>
      <c r="Z1841" s="4">
        <v>8.6991010000000006</v>
      </c>
      <c r="AA1841" s="10">
        <v>8.9094873686000007</v>
      </c>
      <c r="AB1841" s="10">
        <v>9.1766701138000002</v>
      </c>
      <c r="AC1841" s="4">
        <v>1.018794</v>
      </c>
      <c r="AD1841" s="4">
        <v>1.0310917366834</v>
      </c>
      <c r="AE1841" s="4">
        <v>1.0359020897743001</v>
      </c>
      <c r="AF1841" s="4">
        <v>5.0553239999999997</v>
      </c>
      <c r="AG1841" s="4">
        <v>7.7922801141909002</v>
      </c>
      <c r="AH1841" s="4">
        <v>7.7669975490618004</v>
      </c>
      <c r="AI1841" s="4">
        <v>1.1303129999999999</v>
      </c>
      <c r="AJ1841" s="4" t="s">
        <v>2924</v>
      </c>
    </row>
    <row r="1842" spans="1:36" x14ac:dyDescent="0.3">
      <c r="A1842" s="1" t="s">
        <v>213</v>
      </c>
      <c r="B1842" s="2">
        <v>4066994</v>
      </c>
      <c r="C1842" s="3" t="s">
        <v>2935</v>
      </c>
      <c r="D1842" s="4">
        <v>5993.7242409600003</v>
      </c>
      <c r="E1842" s="3" t="s">
        <v>2945</v>
      </c>
      <c r="F1842" s="3" t="s">
        <v>3021</v>
      </c>
      <c r="G1842" s="3" t="s">
        <v>3027</v>
      </c>
      <c r="H1842" s="3" t="s">
        <v>3184</v>
      </c>
      <c r="I1842" s="3" t="s">
        <v>3185</v>
      </c>
      <c r="J1842" s="4">
        <v>-6.7730059999999996</v>
      </c>
      <c r="K1842" s="4">
        <v>-14.896953</v>
      </c>
      <c r="L1842" s="4">
        <v>-4.5397439999999998</v>
      </c>
      <c r="M1842" s="4">
        <v>-0.67973899999999998</v>
      </c>
      <c r="N1842" s="4">
        <v>12.685886</v>
      </c>
      <c r="O1842" s="4">
        <v>6.1508989999999999</v>
      </c>
      <c r="P1842" s="4">
        <v>1.005071</v>
      </c>
      <c r="Q1842" s="4">
        <v>6.9344979999999996</v>
      </c>
      <c r="R1842" s="4">
        <v>7.7727089999999999</v>
      </c>
      <c r="S1842" s="3" t="s">
        <v>3960</v>
      </c>
      <c r="T1842" s="4">
        <v>113.97</v>
      </c>
      <c r="U1842" s="4">
        <v>5993.7242409600003</v>
      </c>
      <c r="V1842" s="10">
        <v>9091.77124</v>
      </c>
      <c r="W1842" s="4">
        <v>0</v>
      </c>
      <c r="X1842" s="5">
        <v>137.80000000000001</v>
      </c>
      <c r="Y1842" s="4">
        <v>108.51</v>
      </c>
      <c r="Z1842" s="4">
        <v>12.685886</v>
      </c>
      <c r="AA1842" s="10">
        <v>10.727294974699999</v>
      </c>
      <c r="AB1842" s="10">
        <v>11.225408407</v>
      </c>
      <c r="AC1842" s="4">
        <v>0.31912600000000002</v>
      </c>
      <c r="AD1842" s="4">
        <v>0.33022908512089999</v>
      </c>
      <c r="AE1842" s="4">
        <v>0.32847672431649999</v>
      </c>
      <c r="AF1842" s="4">
        <v>6.9344979999999996</v>
      </c>
      <c r="AG1842" s="4">
        <v>8.2298336078037995</v>
      </c>
      <c r="AH1842" s="4">
        <v>8.0782103097510003</v>
      </c>
      <c r="AI1842" s="4">
        <v>1.005071</v>
      </c>
      <c r="AJ1842" s="4">
        <v>1.588211</v>
      </c>
    </row>
    <row r="1843" spans="1:36" x14ac:dyDescent="0.3">
      <c r="A1843" s="1" t="s">
        <v>1715</v>
      </c>
      <c r="B1843" s="2">
        <v>103406</v>
      </c>
      <c r="C1843" s="3" t="s">
        <v>2935</v>
      </c>
      <c r="D1843" s="4">
        <v>6002.2254494700001</v>
      </c>
      <c r="E1843" s="3" t="s">
        <v>2930</v>
      </c>
      <c r="F1843" s="3" t="s">
        <v>2953</v>
      </c>
      <c r="G1843" s="3" t="s">
        <v>2953</v>
      </c>
      <c r="H1843" s="3" t="s">
        <v>3414</v>
      </c>
      <c r="I1843" s="3" t="s">
        <v>3125</v>
      </c>
      <c r="J1843" s="4">
        <v>22.809746000000001</v>
      </c>
      <c r="K1843" s="4">
        <v>-6.6219950000000001</v>
      </c>
      <c r="L1843" s="4">
        <v>-9.2684800000000003</v>
      </c>
      <c r="M1843" s="4">
        <v>0.12679599999999999</v>
      </c>
      <c r="N1843" s="4">
        <v>8.3415492957746498</v>
      </c>
      <c r="O1843" s="4">
        <v>8.7595644555549708</v>
      </c>
      <c r="P1843" s="4">
        <v>1.1464939999999999</v>
      </c>
      <c r="Q1843" s="4">
        <v>6.222988</v>
      </c>
      <c r="R1843" s="4">
        <v>9.7075089999999999</v>
      </c>
      <c r="S1843" s="3" t="s">
        <v>5456</v>
      </c>
      <c r="T1843" s="4">
        <v>23.69</v>
      </c>
      <c r="U1843" s="4">
        <v>6002.2254494700001</v>
      </c>
      <c r="V1843" s="10">
        <v>6357.9024490000002</v>
      </c>
      <c r="W1843" s="4">
        <v>2.1950189953566901</v>
      </c>
      <c r="X1843" s="4">
        <v>26.56</v>
      </c>
      <c r="Y1843" s="4">
        <v>18.68</v>
      </c>
      <c r="Z1843" s="4">
        <v>8.3710249999999995</v>
      </c>
      <c r="AA1843" s="10">
        <v>8.7394399969999998</v>
      </c>
      <c r="AB1843" s="10">
        <v>8.2948179271000004</v>
      </c>
      <c r="AC1843" s="4">
        <v>5.3416800000000002</v>
      </c>
      <c r="AD1843" s="4">
        <v>5.1192502051395001</v>
      </c>
      <c r="AE1843" s="4">
        <v>5.2435331506398004</v>
      </c>
      <c r="AF1843" s="4">
        <v>6.222988</v>
      </c>
      <c r="AG1843" s="4" t="s">
        <v>2934</v>
      </c>
      <c r="AH1843" s="4" t="s">
        <v>2934</v>
      </c>
      <c r="AI1843" s="4">
        <v>1.1464939999999999</v>
      </c>
      <c r="AJ1843" s="4">
        <v>1.1464939999999999</v>
      </c>
    </row>
    <row r="1844" spans="1:36" x14ac:dyDescent="0.3">
      <c r="A1844" s="1" t="s">
        <v>1026</v>
      </c>
      <c r="B1844" s="2">
        <v>4276792</v>
      </c>
      <c r="C1844" s="3" t="s">
        <v>2919</v>
      </c>
      <c r="D1844" s="4">
        <v>6005.4011979300003</v>
      </c>
      <c r="E1844" s="3" t="s">
        <v>2925</v>
      </c>
      <c r="F1844" s="3" t="s">
        <v>2926</v>
      </c>
      <c r="G1844" s="3" t="s">
        <v>2927</v>
      </c>
      <c r="H1844" s="3" t="s">
        <v>2928</v>
      </c>
      <c r="I1844" s="3" t="s">
        <v>3400</v>
      </c>
      <c r="J1844" s="4">
        <v>-48.784950000000002</v>
      </c>
      <c r="K1844" s="4">
        <v>17.906901000000001</v>
      </c>
      <c r="L1844" s="4">
        <v>17.374476000000001</v>
      </c>
      <c r="M1844" s="4">
        <v>2.9128959999999999</v>
      </c>
      <c r="N1844" s="4">
        <v>22.490729000000002</v>
      </c>
      <c r="O1844" s="4">
        <v>60.215113000000002</v>
      </c>
      <c r="P1844" s="4">
        <v>3.7165520000000001</v>
      </c>
      <c r="Q1844" s="4">
        <v>8.6733779999999996</v>
      </c>
      <c r="R1844" s="4" t="s">
        <v>2924</v>
      </c>
      <c r="S1844" s="3" t="s">
        <v>4768</v>
      </c>
      <c r="T1844" s="4">
        <v>109.17</v>
      </c>
      <c r="U1844" s="4">
        <v>6005.4011979300003</v>
      </c>
      <c r="V1844" s="10">
        <v>7756.7841969999999</v>
      </c>
      <c r="W1844" s="4">
        <v>0</v>
      </c>
      <c r="X1844" s="4">
        <v>216.18</v>
      </c>
      <c r="Y1844" s="4">
        <v>64.87</v>
      </c>
      <c r="Z1844" s="4">
        <v>22.490729000000002</v>
      </c>
      <c r="AA1844" s="10">
        <v>22.0581104016</v>
      </c>
      <c r="AB1844" s="10">
        <v>22.138807096000001</v>
      </c>
      <c r="AC1844" s="4">
        <v>2.028778</v>
      </c>
      <c r="AD1844" s="4">
        <v>1.8773542632653</v>
      </c>
      <c r="AE1844" s="4">
        <v>2.0095696563669998</v>
      </c>
      <c r="AF1844" s="4">
        <v>8.6733779999999996</v>
      </c>
      <c r="AG1844" s="4">
        <v>14.567141228391399</v>
      </c>
      <c r="AH1844" s="4">
        <v>15.1195519626795</v>
      </c>
      <c r="AI1844" s="4">
        <v>3.7165520000000001</v>
      </c>
      <c r="AJ1844" s="4">
        <v>3.7165520000000001</v>
      </c>
    </row>
    <row r="1845" spans="1:36" x14ac:dyDescent="0.3">
      <c r="A1845" s="1" t="s">
        <v>2630</v>
      </c>
      <c r="B1845" s="2">
        <v>4057537</v>
      </c>
      <c r="C1845" s="3" t="s">
        <v>2935</v>
      </c>
      <c r="D1845" s="4">
        <v>6009.4017503100004</v>
      </c>
      <c r="E1845" s="3" t="s">
        <v>3090</v>
      </c>
      <c r="F1845" s="3" t="s">
        <v>3090</v>
      </c>
      <c r="G1845" s="3" t="s">
        <v>3201</v>
      </c>
      <c r="H1845" s="3" t="s">
        <v>3201</v>
      </c>
      <c r="I1845" s="3" t="s">
        <v>3202</v>
      </c>
      <c r="J1845" s="4">
        <v>13.780488</v>
      </c>
      <c r="K1845" s="4">
        <v>12.274368000000001</v>
      </c>
      <c r="L1845" s="4">
        <v>-6.8242339999999997</v>
      </c>
      <c r="M1845" s="4">
        <v>2.6402640000000002</v>
      </c>
      <c r="N1845" s="4">
        <v>22.391999999999999</v>
      </c>
      <c r="O1845" s="4">
        <v>15.320197</v>
      </c>
      <c r="P1845" s="5">
        <v>1.382973</v>
      </c>
      <c r="Q1845" s="4">
        <v>7.6705290000000002</v>
      </c>
      <c r="R1845" s="4">
        <v>22.175552</v>
      </c>
      <c r="S1845" s="3" t="s">
        <v>6368</v>
      </c>
      <c r="T1845" s="4">
        <v>27.99</v>
      </c>
      <c r="U1845" s="4">
        <v>6009.4017503100004</v>
      </c>
      <c r="V1845" s="10">
        <v>13377.401750000001</v>
      </c>
      <c r="W1845" s="4">
        <v>5.3590568060021404</v>
      </c>
      <c r="X1845" s="4">
        <v>30.4801</v>
      </c>
      <c r="Y1845" s="4">
        <v>21.675000000000001</v>
      </c>
      <c r="Z1845" s="4">
        <v>22.391999999999999</v>
      </c>
      <c r="AA1845" s="10">
        <v>9.6185567009999993</v>
      </c>
      <c r="AB1845" s="10">
        <v>9.6185567009999993</v>
      </c>
      <c r="AC1845" s="4">
        <v>1.855396</v>
      </c>
      <c r="AD1845" s="4">
        <v>1.4456013066805999</v>
      </c>
      <c r="AE1845" s="4">
        <v>1.4456013066805999</v>
      </c>
      <c r="AF1845" s="4">
        <v>7.6705290000000002</v>
      </c>
      <c r="AG1845" s="4">
        <v>6.5133294787837004</v>
      </c>
      <c r="AH1845" s="4">
        <v>6.5133294787837004</v>
      </c>
      <c r="AI1845" s="5">
        <v>1.382973</v>
      </c>
      <c r="AJ1845" s="4">
        <v>5.5480669999999996</v>
      </c>
    </row>
    <row r="1846" spans="1:36" x14ac:dyDescent="0.3">
      <c r="A1846" s="1" t="s">
        <v>700</v>
      </c>
      <c r="B1846" s="2">
        <v>4987474</v>
      </c>
      <c r="C1846" s="3" t="s">
        <v>2919</v>
      </c>
      <c r="D1846" s="4">
        <v>6010.5821973000002</v>
      </c>
      <c r="E1846" s="3" t="s">
        <v>2936</v>
      </c>
      <c r="F1846" s="3" t="s">
        <v>2937</v>
      </c>
      <c r="G1846" s="3" t="s">
        <v>2943</v>
      </c>
      <c r="H1846" s="3" t="s">
        <v>2943</v>
      </c>
      <c r="I1846" s="3" t="s">
        <v>3380</v>
      </c>
      <c r="J1846" s="4">
        <v>72.330167000000003</v>
      </c>
      <c r="K1846" s="4">
        <v>-3.3241369999999999</v>
      </c>
      <c r="L1846" s="4">
        <v>-14.332622000000001</v>
      </c>
      <c r="M1846" s="4">
        <v>-0.27343000000000001</v>
      </c>
      <c r="N1846" s="4">
        <v>48.544072</v>
      </c>
      <c r="O1846" s="4">
        <v>30.757249999999999</v>
      </c>
      <c r="P1846" s="4">
        <v>5.8253199999999996</v>
      </c>
      <c r="Q1846" s="4">
        <v>25.03772</v>
      </c>
      <c r="R1846" s="4">
        <v>34.748274000000002</v>
      </c>
      <c r="S1846" s="3" t="s">
        <v>4443</v>
      </c>
      <c r="T1846" s="4">
        <v>357.43</v>
      </c>
      <c r="U1846" s="4">
        <v>6010.5821973000002</v>
      </c>
      <c r="V1846" s="10">
        <v>5820.744197</v>
      </c>
      <c r="W1846" s="4">
        <v>0.26858405841703298</v>
      </c>
      <c r="X1846" s="4">
        <v>436.5</v>
      </c>
      <c r="Y1846" s="4">
        <v>200.5</v>
      </c>
      <c r="Z1846" s="4">
        <v>48.544072</v>
      </c>
      <c r="AA1846" s="10">
        <v>39.280611908399997</v>
      </c>
      <c r="AB1846" s="10">
        <v>42.657784153400002</v>
      </c>
      <c r="AC1846" s="4">
        <v>6.9300350000000002</v>
      </c>
      <c r="AD1846" s="4">
        <v>6.3710374608510003</v>
      </c>
      <c r="AE1846" s="4">
        <v>6.6472741027150004</v>
      </c>
      <c r="AF1846" s="4">
        <v>25.03772</v>
      </c>
      <c r="AG1846" s="4">
        <v>24.246402752073099</v>
      </c>
      <c r="AH1846" s="4">
        <v>25.487557759485199</v>
      </c>
      <c r="AI1846" s="4">
        <v>5.8253199999999996</v>
      </c>
      <c r="AJ1846" s="4">
        <v>13.609641</v>
      </c>
    </row>
    <row r="1847" spans="1:36" x14ac:dyDescent="0.3">
      <c r="A1847" s="1" t="s">
        <v>990</v>
      </c>
      <c r="B1847" s="2">
        <v>5735881</v>
      </c>
      <c r="C1847" s="3" t="s">
        <v>2940</v>
      </c>
      <c r="D1847" s="4">
        <v>6020.7675145200001</v>
      </c>
      <c r="E1847" s="3" t="s">
        <v>2930</v>
      </c>
      <c r="F1847" s="3" t="s">
        <v>2953</v>
      </c>
      <c r="G1847" s="3" t="s">
        <v>2954</v>
      </c>
      <c r="H1847" s="3" t="s">
        <v>2955</v>
      </c>
      <c r="I1847" s="3"/>
      <c r="J1847" s="4">
        <v>0.11733200000000001</v>
      </c>
      <c r="K1847" s="4">
        <v>-0.68999900000000003</v>
      </c>
      <c r="L1847" s="4">
        <v>-0.43340600000000001</v>
      </c>
      <c r="M1847" s="4">
        <v>-0.31708999999999998</v>
      </c>
      <c r="N1847" s="4" t="s">
        <v>2934</v>
      </c>
      <c r="O1847" s="4" t="s">
        <v>2934</v>
      </c>
      <c r="P1847" s="4" t="s">
        <v>2934</v>
      </c>
      <c r="Q1847" s="4" t="s">
        <v>2934</v>
      </c>
      <c r="R1847" s="4" t="s">
        <v>2934</v>
      </c>
      <c r="S1847" s="3" t="s">
        <v>4732</v>
      </c>
      <c r="T1847" s="4">
        <v>59.73</v>
      </c>
      <c r="U1847" s="4">
        <v>6020.7675145200001</v>
      </c>
      <c r="V1847" s="10" t="s">
        <v>2934</v>
      </c>
      <c r="W1847" s="4">
        <v>4.6810647915620303</v>
      </c>
      <c r="X1847" s="4">
        <v>60.16</v>
      </c>
      <c r="Y1847" s="4">
        <v>59.54</v>
      </c>
      <c r="Z1847" s="4" t="s">
        <v>2934</v>
      </c>
      <c r="AA1847" s="10" t="s">
        <v>2934</v>
      </c>
      <c r="AB1847" s="10" t="s">
        <v>2934</v>
      </c>
      <c r="AC1847" s="4" t="s">
        <v>2934</v>
      </c>
      <c r="AD1847" s="4" t="s">
        <v>2934</v>
      </c>
      <c r="AE1847" s="4" t="s">
        <v>2934</v>
      </c>
      <c r="AF1847" s="4" t="s">
        <v>2934</v>
      </c>
      <c r="AG1847" s="4" t="s">
        <v>2934</v>
      </c>
      <c r="AH1847" s="4" t="s">
        <v>2934</v>
      </c>
      <c r="AI1847" s="4" t="s">
        <v>2934</v>
      </c>
      <c r="AJ1847" s="4" t="s">
        <v>2934</v>
      </c>
    </row>
    <row r="1848" spans="1:36" x14ac:dyDescent="0.3">
      <c r="A1848" s="1" t="s">
        <v>1495</v>
      </c>
      <c r="B1848" s="2">
        <v>28997296</v>
      </c>
      <c r="C1848" s="3" t="s">
        <v>2919</v>
      </c>
      <c r="D1848" s="4">
        <v>6026.0068586799998</v>
      </c>
      <c r="E1848" s="3" t="s">
        <v>3102</v>
      </c>
      <c r="F1848" s="3" t="s">
        <v>3103</v>
      </c>
      <c r="G1848" s="3" t="s">
        <v>3104</v>
      </c>
      <c r="H1848" s="3" t="s">
        <v>3104</v>
      </c>
      <c r="I1848" s="3" t="s">
        <v>3205</v>
      </c>
      <c r="J1848" s="4">
        <v>-16.496086999999999</v>
      </c>
      <c r="K1848" s="4">
        <v>-19.266589</v>
      </c>
      <c r="L1848" s="4">
        <v>10.254372</v>
      </c>
      <c r="M1848" s="4">
        <v>1.8355360000000001</v>
      </c>
      <c r="N1848" s="4">
        <v>30.214632000000002</v>
      </c>
      <c r="O1848" s="4">
        <v>16.783010999999998</v>
      </c>
      <c r="P1848" s="4">
        <v>2.9378000000000002</v>
      </c>
      <c r="Q1848" s="4">
        <v>17.893875000000001</v>
      </c>
      <c r="R1848" s="4">
        <v>16.987746999999999</v>
      </c>
      <c r="S1848" s="3" t="s">
        <v>5236</v>
      </c>
      <c r="T1848" s="4">
        <v>13.87</v>
      </c>
      <c r="U1848" s="4">
        <v>6026.0068586799998</v>
      </c>
      <c r="V1848" s="10">
        <v>3995.7958680000002</v>
      </c>
      <c r="W1848" s="4">
        <v>0</v>
      </c>
      <c r="X1848" s="4">
        <v>22.74</v>
      </c>
      <c r="Y1848" s="4">
        <v>10.57</v>
      </c>
      <c r="Z1848" s="4">
        <v>30.214632000000002</v>
      </c>
      <c r="AA1848" s="10">
        <v>15.102990062537399</v>
      </c>
      <c r="AB1848" s="10">
        <v>16.9027712833316</v>
      </c>
      <c r="AC1848" s="4">
        <v>3.940849</v>
      </c>
      <c r="AD1848" s="4">
        <v>3.6190523677484001</v>
      </c>
      <c r="AE1848" s="4">
        <v>3.9769783410435999</v>
      </c>
      <c r="AF1848" s="4">
        <v>17.893875000000001</v>
      </c>
      <c r="AG1848" s="4">
        <v>8.8989285926110995</v>
      </c>
      <c r="AH1848" s="4">
        <v>10.6547974195905</v>
      </c>
      <c r="AI1848" s="4">
        <v>2.9378000000000002</v>
      </c>
      <c r="AJ1848" s="4">
        <v>2.9926520000000001</v>
      </c>
    </row>
    <row r="1849" spans="1:36" x14ac:dyDescent="0.3">
      <c r="A1849" s="1" t="s">
        <v>2313</v>
      </c>
      <c r="B1849" s="2">
        <v>4417117</v>
      </c>
      <c r="C1849" s="3" t="s">
        <v>2935</v>
      </c>
      <c r="D1849" s="4">
        <v>6033.1135333499997</v>
      </c>
      <c r="E1849" s="3" t="s">
        <v>2936</v>
      </c>
      <c r="F1849" s="3" t="s">
        <v>2937</v>
      </c>
      <c r="G1849" s="3" t="s">
        <v>3037</v>
      </c>
      <c r="H1849" s="3" t="s">
        <v>3037</v>
      </c>
      <c r="I1849" s="3" t="s">
        <v>3159</v>
      </c>
      <c r="J1849" s="4">
        <v>-17.716923000000001</v>
      </c>
      <c r="K1849" s="4">
        <v>-11.561610999999999</v>
      </c>
      <c r="L1849" s="5">
        <v>-12.562124000000001</v>
      </c>
      <c r="M1849" s="4">
        <v>-1.415616</v>
      </c>
      <c r="N1849" s="4">
        <v>43.007398000000002</v>
      </c>
      <c r="O1849" s="4">
        <v>26.227933</v>
      </c>
      <c r="P1849" s="4">
        <v>3.7164380000000001</v>
      </c>
      <c r="Q1849" s="4">
        <v>14.740186</v>
      </c>
      <c r="R1849" s="4">
        <v>38.711266999999999</v>
      </c>
      <c r="S1849" s="3" t="s">
        <v>6052</v>
      </c>
      <c r="T1849" s="4">
        <v>133.71</v>
      </c>
      <c r="U1849" s="4">
        <v>6033.1135333499997</v>
      </c>
      <c r="V1849" s="10">
        <v>6926.4135329999999</v>
      </c>
      <c r="W1849" s="4">
        <v>0</v>
      </c>
      <c r="X1849" s="5">
        <v>188.01</v>
      </c>
      <c r="Y1849" s="5">
        <v>114.6</v>
      </c>
      <c r="Z1849" s="4">
        <v>43.007398000000002</v>
      </c>
      <c r="AA1849" s="10">
        <v>34.640793802899999</v>
      </c>
      <c r="AB1849" s="10">
        <v>40.661977356199998</v>
      </c>
      <c r="AC1849" s="4">
        <v>1.5417730000000001</v>
      </c>
      <c r="AD1849" s="4">
        <v>1.4659994022483001</v>
      </c>
      <c r="AE1849" s="4">
        <v>1.5310936920806999</v>
      </c>
      <c r="AF1849" s="4">
        <v>14.740186</v>
      </c>
      <c r="AG1849" s="4">
        <v>16.505647790124399</v>
      </c>
      <c r="AH1849" s="4">
        <v>18.377418904729801</v>
      </c>
      <c r="AI1849" s="4">
        <v>3.7164380000000001</v>
      </c>
      <c r="AJ1849" s="4">
        <v>7.2076979999999997</v>
      </c>
    </row>
    <row r="1850" spans="1:36" x14ac:dyDescent="0.3">
      <c r="A1850" s="1" t="s">
        <v>1767</v>
      </c>
      <c r="B1850" s="2">
        <v>4401869</v>
      </c>
      <c r="C1850" s="3" t="s">
        <v>2956</v>
      </c>
      <c r="D1850" s="4">
        <v>6034.3042559599999</v>
      </c>
      <c r="E1850" s="3" t="s">
        <v>2930</v>
      </c>
      <c r="F1850" s="3" t="s">
        <v>2953</v>
      </c>
      <c r="G1850" s="3" t="s">
        <v>2953</v>
      </c>
      <c r="H1850" s="3" t="s">
        <v>3414</v>
      </c>
      <c r="I1850" s="3" t="s">
        <v>3440</v>
      </c>
      <c r="J1850" s="4">
        <v>44.824939000000001</v>
      </c>
      <c r="K1850" s="4">
        <v>3.5577030000000001</v>
      </c>
      <c r="L1850" s="4">
        <v>-4.0882740000000002</v>
      </c>
      <c r="M1850" s="4">
        <v>-0.87239900000000004</v>
      </c>
      <c r="N1850" s="4">
        <v>12.208413999999999</v>
      </c>
      <c r="O1850" s="4" t="s">
        <v>2924</v>
      </c>
      <c r="P1850" s="4">
        <v>1.300953</v>
      </c>
      <c r="Q1850" s="4">
        <v>15.588837</v>
      </c>
      <c r="R1850" s="4" t="s">
        <v>2924</v>
      </c>
      <c r="S1850" s="3" t="s">
        <v>5508</v>
      </c>
      <c r="T1850" s="4">
        <v>94.31</v>
      </c>
      <c r="U1850" s="4">
        <v>6034.3042559599999</v>
      </c>
      <c r="V1850" s="10">
        <v>15495.304254999999</v>
      </c>
      <c r="W1850" s="4">
        <v>0</v>
      </c>
      <c r="X1850" s="5">
        <v>103.05</v>
      </c>
      <c r="Y1850" s="4">
        <v>61.38</v>
      </c>
      <c r="Z1850" s="4">
        <v>12.208413999999999</v>
      </c>
      <c r="AA1850" s="10">
        <v>7.4769689376999997</v>
      </c>
      <c r="AB1850" s="10">
        <v>9.1823511140999994</v>
      </c>
      <c r="AC1850" s="4">
        <v>7.8457239999999997</v>
      </c>
      <c r="AD1850" s="4">
        <v>5.9086018650224004</v>
      </c>
      <c r="AE1850" s="4">
        <v>7.2007413151227002</v>
      </c>
      <c r="AF1850" s="4">
        <v>15.588837</v>
      </c>
      <c r="AG1850" s="4">
        <v>7.4314441777373004</v>
      </c>
      <c r="AH1850" s="4">
        <v>8.8393064774672006</v>
      </c>
      <c r="AI1850" s="4">
        <v>1.300953</v>
      </c>
      <c r="AJ1850" s="4" t="s">
        <v>2924</v>
      </c>
    </row>
    <row r="1851" spans="1:36" x14ac:dyDescent="0.3">
      <c r="A1851" s="1" t="s">
        <v>396</v>
      </c>
      <c r="B1851" s="2">
        <v>4668398</v>
      </c>
      <c r="C1851" s="3" t="s">
        <v>2935</v>
      </c>
      <c r="D1851" s="4">
        <v>6036.6616928800004</v>
      </c>
      <c r="E1851" s="3" t="s">
        <v>2930</v>
      </c>
      <c r="F1851" s="3" t="s">
        <v>2953</v>
      </c>
      <c r="G1851" s="3" t="s">
        <v>2954</v>
      </c>
      <c r="H1851" s="3" t="s">
        <v>2955</v>
      </c>
      <c r="I1851" s="3" t="s">
        <v>2971</v>
      </c>
      <c r="J1851" s="4">
        <v>4.8102980000000004</v>
      </c>
      <c r="K1851" s="4">
        <v>3.1333329999999999</v>
      </c>
      <c r="L1851" s="4">
        <v>2.1122109999999998</v>
      </c>
      <c r="M1851" s="4">
        <v>1.843318</v>
      </c>
      <c r="N1851" s="4">
        <v>9.5908250000000006</v>
      </c>
      <c r="O1851" s="4">
        <v>47.021276999999998</v>
      </c>
      <c r="P1851" s="4">
        <v>1.012567</v>
      </c>
      <c r="Q1851" s="4" t="s">
        <v>2934</v>
      </c>
      <c r="R1851" s="4">
        <v>17.383216000000001</v>
      </c>
      <c r="S1851" s="3" t="s">
        <v>4141</v>
      </c>
      <c r="T1851" s="4">
        <v>15.47</v>
      </c>
      <c r="U1851" s="4">
        <v>6036.6616928800004</v>
      </c>
      <c r="V1851" s="10">
        <v>13350.974692</v>
      </c>
      <c r="W1851" s="4">
        <v>9.5669036845507396</v>
      </c>
      <c r="X1851" s="4">
        <v>16.91</v>
      </c>
      <c r="Y1851" s="4">
        <v>13.98</v>
      </c>
      <c r="Z1851" s="4">
        <v>9.5908250000000006</v>
      </c>
      <c r="AA1851" s="10">
        <v>8.9473684210000002</v>
      </c>
      <c r="AB1851" s="10">
        <v>8.2068965516999999</v>
      </c>
      <c r="AC1851" s="4">
        <v>8.2740659999999995</v>
      </c>
      <c r="AD1851" s="4">
        <v>7.2315799334028004</v>
      </c>
      <c r="AE1851" s="4">
        <v>8.3677265819629998</v>
      </c>
      <c r="AF1851" s="4" t="s">
        <v>2934</v>
      </c>
      <c r="AG1851" s="4" t="s">
        <v>2934</v>
      </c>
      <c r="AH1851" s="4" t="s">
        <v>2934</v>
      </c>
      <c r="AI1851" s="4">
        <v>1.012567</v>
      </c>
      <c r="AJ1851" s="4">
        <v>1.012567</v>
      </c>
    </row>
    <row r="1852" spans="1:36" x14ac:dyDescent="0.3">
      <c r="A1852" s="1" t="s">
        <v>1681</v>
      </c>
      <c r="B1852" s="2">
        <v>4097451</v>
      </c>
      <c r="C1852" s="3" t="s">
        <v>2919</v>
      </c>
      <c r="D1852" s="4">
        <v>6050.7240000000002</v>
      </c>
      <c r="E1852" s="3" t="s">
        <v>2925</v>
      </c>
      <c r="F1852" s="3" t="s">
        <v>2996</v>
      </c>
      <c r="G1852" s="3" t="s">
        <v>2997</v>
      </c>
      <c r="H1852" s="3" t="s">
        <v>2997</v>
      </c>
      <c r="I1852" s="3" t="s">
        <v>3579</v>
      </c>
      <c r="J1852" s="4">
        <v>-4.8728809999999996</v>
      </c>
      <c r="K1852" s="4">
        <v>-5.672269</v>
      </c>
      <c r="L1852" s="4">
        <v>-4.2133330000000004</v>
      </c>
      <c r="M1852" s="4">
        <v>0.55991000000000002</v>
      </c>
      <c r="N1852" s="4">
        <v>11.417673000000001</v>
      </c>
      <c r="O1852" s="4">
        <v>8.9979960000000005</v>
      </c>
      <c r="P1852" s="4">
        <v>2.6161690000000002</v>
      </c>
      <c r="Q1852" s="4">
        <v>7.5767709999999999</v>
      </c>
      <c r="R1852" s="4">
        <v>11.474774</v>
      </c>
      <c r="S1852" s="3" t="s">
        <v>5422</v>
      </c>
      <c r="T1852" s="4">
        <v>17.96</v>
      </c>
      <c r="U1852" s="4">
        <v>6050.7240000000002</v>
      </c>
      <c r="V1852" s="10">
        <v>7964.5460000000003</v>
      </c>
      <c r="W1852" s="4">
        <v>0</v>
      </c>
      <c r="X1852" s="4">
        <v>20.594999999999999</v>
      </c>
      <c r="Y1852" s="4">
        <v>15.87</v>
      </c>
      <c r="Z1852" s="4">
        <v>11.417673000000001</v>
      </c>
      <c r="AA1852" s="10">
        <v>12.366590924700001</v>
      </c>
      <c r="AB1852" s="10">
        <v>12.368038674199999</v>
      </c>
      <c r="AC1852" s="4">
        <v>1.487635</v>
      </c>
      <c r="AD1852" s="4">
        <v>1.4567280290486</v>
      </c>
      <c r="AE1852" s="4">
        <v>1.4832686815736</v>
      </c>
      <c r="AF1852" s="4">
        <v>7.5767709999999999</v>
      </c>
      <c r="AG1852" s="4">
        <v>7.9235582256545003</v>
      </c>
      <c r="AH1852" s="4">
        <v>8.0378323835670002</v>
      </c>
      <c r="AI1852" s="4">
        <v>2.6161690000000002</v>
      </c>
      <c r="AJ1852" s="4">
        <v>11.018405</v>
      </c>
    </row>
    <row r="1853" spans="1:36" x14ac:dyDescent="0.3">
      <c r="A1853" s="1" t="s">
        <v>808</v>
      </c>
      <c r="B1853" s="2">
        <v>8435281</v>
      </c>
      <c r="C1853" s="3" t="s">
        <v>2935</v>
      </c>
      <c r="D1853" s="4">
        <v>6073.6049381599996</v>
      </c>
      <c r="E1853" s="3" t="s">
        <v>2925</v>
      </c>
      <c r="F1853" s="3" t="s">
        <v>2980</v>
      </c>
      <c r="G1853" s="3" t="s">
        <v>2981</v>
      </c>
      <c r="H1853" s="3" t="s">
        <v>3163</v>
      </c>
      <c r="I1853" s="3" t="s">
        <v>3406</v>
      </c>
      <c r="J1853" s="4">
        <v>68.487527999999998</v>
      </c>
      <c r="K1853" s="4">
        <v>64.386938000000001</v>
      </c>
      <c r="L1853" s="4">
        <v>0.39510800000000001</v>
      </c>
      <c r="M1853" s="4">
        <v>-1.2948580000000001</v>
      </c>
      <c r="N1853" s="4">
        <v>165.20123799999999</v>
      </c>
      <c r="O1853" s="4" t="s">
        <v>2924</v>
      </c>
      <c r="P1853" s="4">
        <v>11.610096</v>
      </c>
      <c r="Q1853" s="4">
        <v>30.587627999999999</v>
      </c>
      <c r="R1853" s="4" t="s">
        <v>2924</v>
      </c>
      <c r="S1853" s="3" t="s">
        <v>4551</v>
      </c>
      <c r="T1853" s="4">
        <v>53.36</v>
      </c>
      <c r="U1853" s="4">
        <v>6073.6049381599996</v>
      </c>
      <c r="V1853" s="10">
        <v>6949.8149380000004</v>
      </c>
      <c r="W1853" s="4">
        <v>0</v>
      </c>
      <c r="X1853" s="4">
        <v>56.1</v>
      </c>
      <c r="Y1853" s="4">
        <v>25.46</v>
      </c>
      <c r="Z1853" s="4">
        <v>165.20123799999999</v>
      </c>
      <c r="AA1853" s="10">
        <v>105.12214342</v>
      </c>
      <c r="AB1853" s="10">
        <v>119.4885460286</v>
      </c>
      <c r="AC1853" s="4">
        <v>5.8286600000000002</v>
      </c>
      <c r="AD1853" s="4">
        <v>4.7715472940212003</v>
      </c>
      <c r="AE1853" s="4">
        <v>5.5293665619718997</v>
      </c>
      <c r="AF1853" s="4">
        <v>30.587627999999999</v>
      </c>
      <c r="AG1853" s="4">
        <v>27.347737664071101</v>
      </c>
      <c r="AH1853" s="4">
        <v>31.789605473629699</v>
      </c>
      <c r="AI1853" s="4">
        <v>11.610096</v>
      </c>
      <c r="AJ1853" s="4">
        <v>12.193784000000001</v>
      </c>
    </row>
    <row r="1854" spans="1:36" x14ac:dyDescent="0.3">
      <c r="A1854" s="1" t="s">
        <v>1070</v>
      </c>
      <c r="B1854" s="2">
        <v>4200332</v>
      </c>
      <c r="C1854" s="3" t="s">
        <v>2935</v>
      </c>
      <c r="D1854" s="4">
        <v>6074.64093177</v>
      </c>
      <c r="E1854" s="3" t="s">
        <v>2930</v>
      </c>
      <c r="F1854" s="3" t="s">
        <v>2953</v>
      </c>
      <c r="G1854" s="3" t="s">
        <v>2954</v>
      </c>
      <c r="H1854" s="3" t="s">
        <v>2955</v>
      </c>
      <c r="I1854" s="3" t="s">
        <v>2971</v>
      </c>
      <c r="J1854" s="4">
        <v>8.6129189999999998</v>
      </c>
      <c r="K1854" s="4">
        <v>9.490157</v>
      </c>
      <c r="L1854" s="4">
        <v>-1.988251</v>
      </c>
      <c r="M1854" s="4">
        <v>1.878816</v>
      </c>
      <c r="N1854" s="4">
        <v>11.506631</v>
      </c>
      <c r="O1854" s="4">
        <v>5.7472180000000002</v>
      </c>
      <c r="P1854" s="4">
        <v>0.91061800000000004</v>
      </c>
      <c r="Q1854" s="4" t="s">
        <v>2934</v>
      </c>
      <c r="R1854" s="4">
        <v>24.539587000000001</v>
      </c>
      <c r="S1854" s="3" t="s">
        <v>4812</v>
      </c>
      <c r="T1854" s="4">
        <v>21.69</v>
      </c>
      <c r="U1854" s="4">
        <v>6074.64093177</v>
      </c>
      <c r="V1854" s="10">
        <v>13763.640931</v>
      </c>
      <c r="W1854" s="4">
        <v>11.8026740433379</v>
      </c>
      <c r="X1854" s="4">
        <v>22.39</v>
      </c>
      <c r="Y1854" s="4">
        <v>18.309999999999999</v>
      </c>
      <c r="Z1854" s="4">
        <v>11.506631</v>
      </c>
      <c r="AA1854" s="10">
        <v>8.2068939422000007</v>
      </c>
      <c r="AB1854" s="10">
        <v>7.4330460409999999</v>
      </c>
      <c r="AC1854" s="4">
        <v>7.8158099999999999</v>
      </c>
      <c r="AD1854" s="4">
        <v>8.4273093649602</v>
      </c>
      <c r="AE1854" s="4">
        <v>7.9503823419781003</v>
      </c>
      <c r="AF1854" s="4" t="s">
        <v>2934</v>
      </c>
      <c r="AG1854" s="4" t="s">
        <v>2934</v>
      </c>
      <c r="AH1854" s="4" t="s">
        <v>2934</v>
      </c>
      <c r="AI1854" s="4">
        <v>0.91061800000000004</v>
      </c>
      <c r="AJ1854" s="4">
        <v>0.91061800000000004</v>
      </c>
    </row>
    <row r="1855" spans="1:36" x14ac:dyDescent="0.3">
      <c r="A1855" s="1" t="s">
        <v>671</v>
      </c>
      <c r="B1855" s="2">
        <v>4067766</v>
      </c>
      <c r="C1855" s="3" t="s">
        <v>2935</v>
      </c>
      <c r="D1855" s="4">
        <v>6080.5895363999998</v>
      </c>
      <c r="E1855" s="3" t="s">
        <v>3006</v>
      </c>
      <c r="F1855" s="3" t="s">
        <v>3235</v>
      </c>
      <c r="G1855" s="3" t="s">
        <v>3236</v>
      </c>
      <c r="H1855" s="3" t="s">
        <v>3236</v>
      </c>
      <c r="I1855" s="3" t="s">
        <v>3368</v>
      </c>
      <c r="J1855" s="4">
        <v>-43.719807000000003</v>
      </c>
      <c r="K1855" s="4">
        <v>-26.498422999999999</v>
      </c>
      <c r="L1855" s="4">
        <v>-5.6680159999999997</v>
      </c>
      <c r="M1855" s="4">
        <v>-0.71022700000000005</v>
      </c>
      <c r="N1855" s="4">
        <v>39.050279000000003</v>
      </c>
      <c r="O1855" s="4">
        <v>27.628457999999998</v>
      </c>
      <c r="P1855" s="4">
        <v>1.4996780000000001</v>
      </c>
      <c r="Q1855" s="4">
        <v>9.3579519999999992</v>
      </c>
      <c r="R1855" s="4">
        <v>22.20553</v>
      </c>
      <c r="S1855" s="3" t="s">
        <v>4414</v>
      </c>
      <c r="T1855" s="4">
        <v>6.99</v>
      </c>
      <c r="U1855" s="4">
        <v>6080.5895363999998</v>
      </c>
      <c r="V1855" s="10">
        <v>10449.089535999999</v>
      </c>
      <c r="W1855" s="4">
        <v>0</v>
      </c>
      <c r="X1855" s="4">
        <v>13.3</v>
      </c>
      <c r="Y1855" s="4">
        <v>6.87</v>
      </c>
      <c r="Z1855" s="4">
        <v>39.050279000000003</v>
      </c>
      <c r="AA1855" s="10">
        <v>12.569681711899999</v>
      </c>
      <c r="AB1855" s="10">
        <v>13.421658986100001</v>
      </c>
      <c r="AC1855" s="4">
        <v>1.6995640000000001</v>
      </c>
      <c r="AD1855" s="4">
        <v>1.6571065283902999</v>
      </c>
      <c r="AE1855" s="4">
        <v>1.6753412228290001</v>
      </c>
      <c r="AF1855" s="4">
        <v>9.3579519999999992</v>
      </c>
      <c r="AG1855" s="4">
        <v>8.7866545038680997</v>
      </c>
      <c r="AH1855" s="4">
        <v>8.8581909507974999</v>
      </c>
      <c r="AI1855" s="4">
        <v>1.4996780000000001</v>
      </c>
      <c r="AJ1855" s="4" t="s">
        <v>2924</v>
      </c>
    </row>
    <row r="1856" spans="1:36" x14ac:dyDescent="0.3">
      <c r="A1856" s="1" t="s">
        <v>137</v>
      </c>
      <c r="B1856" s="2">
        <v>4247582</v>
      </c>
      <c r="C1856" s="3" t="s">
        <v>2935</v>
      </c>
      <c r="D1856" s="4">
        <v>6083.1266569999998</v>
      </c>
      <c r="E1856" s="3" t="s">
        <v>2976</v>
      </c>
      <c r="F1856" s="3" t="s">
        <v>2977</v>
      </c>
      <c r="G1856" s="3" t="s">
        <v>3137</v>
      </c>
      <c r="H1856" s="3" t="s">
        <v>3137</v>
      </c>
      <c r="I1856" s="3" t="s">
        <v>2979</v>
      </c>
      <c r="J1856" s="4">
        <v>-29.30294</v>
      </c>
      <c r="K1856" s="4">
        <v>-25.174824999999998</v>
      </c>
      <c r="L1856" s="4">
        <v>-10.981697</v>
      </c>
      <c r="M1856" s="4">
        <v>-0.37243999999999999</v>
      </c>
      <c r="N1856" s="4" t="s">
        <v>2924</v>
      </c>
      <c r="O1856" s="4">
        <v>14.410774</v>
      </c>
      <c r="P1856" s="4">
        <v>1.8051459999999999</v>
      </c>
      <c r="Q1856" s="4">
        <v>15.598965</v>
      </c>
      <c r="R1856" s="4">
        <v>17.266617</v>
      </c>
      <c r="S1856" s="3" t="s">
        <v>3884</v>
      </c>
      <c r="T1856" s="4">
        <v>21.4</v>
      </c>
      <c r="U1856" s="4">
        <v>6083.1266569999998</v>
      </c>
      <c r="V1856" s="10">
        <v>9805.4506569999994</v>
      </c>
      <c r="W1856" s="4">
        <v>4.1121495327102799</v>
      </c>
      <c r="X1856" s="4">
        <v>30.59</v>
      </c>
      <c r="Y1856" s="4">
        <v>20.98</v>
      </c>
      <c r="Z1856" s="4" t="s">
        <v>2924</v>
      </c>
      <c r="AA1856" s="10">
        <v>53.379895235699998</v>
      </c>
      <c r="AB1856" s="10" t="s">
        <v>2924</v>
      </c>
      <c r="AC1856" s="4">
        <v>3.661492</v>
      </c>
      <c r="AD1856" s="4">
        <v>3.5240216381875999</v>
      </c>
      <c r="AE1856" s="4">
        <v>3.635300508621</v>
      </c>
      <c r="AF1856" s="4">
        <v>15.598965</v>
      </c>
      <c r="AG1856" s="4">
        <v>15.388980641850299</v>
      </c>
      <c r="AH1856" s="4">
        <v>15.7326309500426</v>
      </c>
      <c r="AI1856" s="4">
        <v>1.8051459999999999</v>
      </c>
      <c r="AJ1856" s="4">
        <v>3.572025</v>
      </c>
    </row>
    <row r="1857" spans="1:36" x14ac:dyDescent="0.3">
      <c r="A1857" s="1" t="s">
        <v>1525</v>
      </c>
      <c r="B1857" s="2">
        <v>4158601</v>
      </c>
      <c r="C1857" s="3" t="s">
        <v>2935</v>
      </c>
      <c r="D1857" s="4">
        <v>6083.2520000000004</v>
      </c>
      <c r="E1857" s="3" t="s">
        <v>2936</v>
      </c>
      <c r="F1857" s="3" t="s">
        <v>3056</v>
      </c>
      <c r="G1857" s="3" t="s">
        <v>3302</v>
      </c>
      <c r="H1857" s="3" t="s">
        <v>3302</v>
      </c>
      <c r="I1857" s="3" t="s">
        <v>3477</v>
      </c>
      <c r="J1857" s="4">
        <v>35.040774999999996</v>
      </c>
      <c r="K1857" s="5">
        <v>-15.43924</v>
      </c>
      <c r="L1857" s="4">
        <v>-16.128522</v>
      </c>
      <c r="M1857" s="4">
        <v>1.7668520000000001</v>
      </c>
      <c r="N1857" s="4">
        <v>20.365103999999999</v>
      </c>
      <c r="O1857" s="4">
        <v>17.546358000000001</v>
      </c>
      <c r="P1857" s="4">
        <v>1.8462130000000001</v>
      </c>
      <c r="Q1857" s="4">
        <v>9.4498270000000009</v>
      </c>
      <c r="R1857" s="4">
        <v>23.446456999999999</v>
      </c>
      <c r="S1857" s="3" t="s">
        <v>5266</v>
      </c>
      <c r="T1857" s="5">
        <v>105.98</v>
      </c>
      <c r="U1857" s="4">
        <v>6083.2520000000004</v>
      </c>
      <c r="V1857" s="10">
        <v>7178.7219999999998</v>
      </c>
      <c r="W1857" s="4">
        <v>0</v>
      </c>
      <c r="X1857" s="4">
        <v>132.20500000000001</v>
      </c>
      <c r="Y1857" s="4">
        <v>74.88</v>
      </c>
      <c r="Z1857" s="4">
        <v>20.365103999999999</v>
      </c>
      <c r="AA1857" s="10">
        <v>16.6942331017</v>
      </c>
      <c r="AB1857" s="10">
        <v>19.3806884368</v>
      </c>
      <c r="AC1857" s="4">
        <v>2.200215</v>
      </c>
      <c r="AD1857" s="4">
        <v>2.0944290610062</v>
      </c>
      <c r="AE1857" s="4">
        <v>2.1972135553633998</v>
      </c>
      <c r="AF1857" s="4">
        <v>9.4498270000000009</v>
      </c>
      <c r="AG1857" s="4">
        <v>9.3759556393940002</v>
      </c>
      <c r="AH1857" s="4">
        <v>10.272142178020299</v>
      </c>
      <c r="AI1857" s="4">
        <v>1.8462130000000001</v>
      </c>
      <c r="AJ1857" s="4">
        <v>2.1566070000000002</v>
      </c>
    </row>
    <row r="1858" spans="1:36" x14ac:dyDescent="0.3">
      <c r="A1858" s="1" t="s">
        <v>1042</v>
      </c>
      <c r="B1858" s="2">
        <v>4060057</v>
      </c>
      <c r="C1858" s="3" t="s">
        <v>2935</v>
      </c>
      <c r="D1858" s="4">
        <v>6118.1918738200002</v>
      </c>
      <c r="E1858" s="3" t="s">
        <v>3031</v>
      </c>
      <c r="F1858" s="3" t="s">
        <v>3031</v>
      </c>
      <c r="G1858" s="3" t="s">
        <v>3032</v>
      </c>
      <c r="H1858" s="3" t="s">
        <v>3331</v>
      </c>
      <c r="I1858" s="3" t="s">
        <v>3367</v>
      </c>
      <c r="J1858" s="4">
        <v>-22.268041</v>
      </c>
      <c r="K1858" s="4">
        <v>-25.832325000000001</v>
      </c>
      <c r="L1858" s="4">
        <v>-17.630251999999999</v>
      </c>
      <c r="M1858" s="4">
        <v>-2.2731810000000001</v>
      </c>
      <c r="N1858" s="4">
        <v>4.0841669999999999</v>
      </c>
      <c r="O1858" s="4">
        <v>12.35131</v>
      </c>
      <c r="P1858" s="4">
        <v>1.327788</v>
      </c>
      <c r="Q1858" s="4">
        <v>13.227418999999999</v>
      </c>
      <c r="R1858" s="4">
        <v>13.234026999999999</v>
      </c>
      <c r="S1858" s="3" t="s">
        <v>4784</v>
      </c>
      <c r="T1858" s="4">
        <v>49.01</v>
      </c>
      <c r="U1858" s="4">
        <v>6118.1918738200002</v>
      </c>
      <c r="V1858" s="10">
        <v>9933.7918730000001</v>
      </c>
      <c r="W1858" s="4">
        <v>4.7337278106508904</v>
      </c>
      <c r="X1858" s="4">
        <v>68.72</v>
      </c>
      <c r="Y1858" s="4">
        <v>47.73</v>
      </c>
      <c r="Z1858" s="4">
        <v>4.4554549999999997</v>
      </c>
      <c r="AA1858" s="10">
        <v>11.154353862200001</v>
      </c>
      <c r="AB1858" s="10">
        <v>14.5954316686</v>
      </c>
      <c r="AC1858" s="4">
        <v>2.3834050000000002</v>
      </c>
      <c r="AD1858" s="4">
        <v>2.2143731730314</v>
      </c>
      <c r="AE1858" s="4">
        <v>2.2761455850010002</v>
      </c>
      <c r="AF1858" s="4">
        <v>13.227418999999999</v>
      </c>
      <c r="AG1858" s="4">
        <v>9.4969611028484007</v>
      </c>
      <c r="AH1858" s="4">
        <v>11.002258127332601</v>
      </c>
      <c r="AI1858" s="4">
        <v>1.327788</v>
      </c>
      <c r="AJ1858" s="4">
        <v>9.1556139999999999</v>
      </c>
    </row>
    <row r="1859" spans="1:36" x14ac:dyDescent="0.3">
      <c r="A1859" s="1" t="s">
        <v>1191</v>
      </c>
      <c r="B1859" s="2">
        <v>4274880</v>
      </c>
      <c r="C1859" s="3" t="s">
        <v>2919</v>
      </c>
      <c r="D1859" s="4">
        <v>6123.4355100000002</v>
      </c>
      <c r="E1859" s="3" t="s">
        <v>2920</v>
      </c>
      <c r="F1859" s="3" t="s">
        <v>2921</v>
      </c>
      <c r="G1859" s="3" t="s">
        <v>2941</v>
      </c>
      <c r="H1859" s="3" t="s">
        <v>2941</v>
      </c>
      <c r="I1859" s="3" t="s">
        <v>2942</v>
      </c>
      <c r="J1859" s="4">
        <v>30.221862000000002</v>
      </c>
      <c r="K1859" s="4">
        <v>-15.516939000000001</v>
      </c>
      <c r="L1859" s="4">
        <v>-0.70146500000000001</v>
      </c>
      <c r="M1859" s="4">
        <v>2.491482</v>
      </c>
      <c r="N1859" s="4">
        <v>15.92127</v>
      </c>
      <c r="O1859" s="4">
        <v>15.621551</v>
      </c>
      <c r="P1859" s="4">
        <v>13.523462</v>
      </c>
      <c r="Q1859" s="4">
        <v>12.436946000000001</v>
      </c>
      <c r="R1859" s="4">
        <v>20.344166999999999</v>
      </c>
      <c r="S1859" s="3" t="s">
        <v>4933</v>
      </c>
      <c r="T1859" s="4">
        <v>48.13</v>
      </c>
      <c r="U1859" s="4">
        <v>6123.4355100000002</v>
      </c>
      <c r="V1859" s="10">
        <v>6992.0385100000003</v>
      </c>
      <c r="W1859" s="4">
        <v>0</v>
      </c>
      <c r="X1859" s="4">
        <v>65.532700000000006</v>
      </c>
      <c r="Y1859" s="4">
        <v>33.15</v>
      </c>
      <c r="Z1859" s="4">
        <v>15.92127</v>
      </c>
      <c r="AA1859" s="10">
        <v>10.450548257499999</v>
      </c>
      <c r="AB1859" s="10">
        <v>11.6269519171</v>
      </c>
      <c r="AC1859" s="4">
        <v>7.3805899999999998</v>
      </c>
      <c r="AD1859" s="4">
        <v>6.2286651443698</v>
      </c>
      <c r="AE1859" s="4">
        <v>6.9829649849577997</v>
      </c>
      <c r="AF1859" s="4">
        <v>12.436946000000001</v>
      </c>
      <c r="AG1859" s="4">
        <v>9.7977590972434996</v>
      </c>
      <c r="AH1859" s="4">
        <v>12.2657766367363</v>
      </c>
      <c r="AI1859" s="4">
        <v>13.523462</v>
      </c>
      <c r="AJ1859" s="4" t="s">
        <v>2924</v>
      </c>
    </row>
    <row r="1860" spans="1:36" x14ac:dyDescent="0.3">
      <c r="A1860" s="1" t="s">
        <v>1957</v>
      </c>
      <c r="B1860" s="2">
        <v>4399014</v>
      </c>
      <c r="C1860" s="3" t="s">
        <v>2935</v>
      </c>
      <c r="D1860" s="4">
        <v>6138.88246695</v>
      </c>
      <c r="E1860" s="3" t="s">
        <v>2936</v>
      </c>
      <c r="F1860" s="3" t="s">
        <v>2937</v>
      </c>
      <c r="G1860" s="3" t="s">
        <v>3044</v>
      </c>
      <c r="H1860" s="3" t="s">
        <v>3099</v>
      </c>
      <c r="I1860" s="3" t="s">
        <v>3441</v>
      </c>
      <c r="J1860" s="4">
        <v>-12.969283000000001</v>
      </c>
      <c r="K1860" s="4">
        <v>-5.8289249999999999</v>
      </c>
      <c r="L1860" s="4">
        <v>-16.334130999999999</v>
      </c>
      <c r="M1860" s="4">
        <v>0.54347800000000002</v>
      </c>
      <c r="N1860" s="4">
        <v>9.1610840000000007</v>
      </c>
      <c r="O1860" s="4" t="s">
        <v>2924</v>
      </c>
      <c r="P1860" s="4">
        <v>1.4965029999999999</v>
      </c>
      <c r="Q1860" s="4">
        <v>5.5611499999999996</v>
      </c>
      <c r="R1860" s="4">
        <v>215.16914700000001</v>
      </c>
      <c r="S1860" s="3" t="s">
        <v>5697</v>
      </c>
      <c r="T1860" s="4">
        <v>94.35</v>
      </c>
      <c r="U1860" s="4">
        <v>6138.88246695</v>
      </c>
      <c r="V1860" s="10">
        <v>7514.7824659999997</v>
      </c>
      <c r="W1860" s="4">
        <v>1.95018547959724</v>
      </c>
      <c r="X1860" s="4">
        <v>127.98</v>
      </c>
      <c r="Y1860" s="4">
        <v>93.34</v>
      </c>
      <c r="Z1860" s="4">
        <v>9.1610840000000007</v>
      </c>
      <c r="AA1860" s="10">
        <v>9.0648809122999996</v>
      </c>
      <c r="AB1860" s="10">
        <v>8.3216615450999996</v>
      </c>
      <c r="AC1860" s="4">
        <v>0.70901499999999995</v>
      </c>
      <c r="AD1860" s="4">
        <v>0.739450121691</v>
      </c>
      <c r="AE1860" s="4">
        <v>0.71230326784849995</v>
      </c>
      <c r="AF1860" s="4">
        <v>5.5611499999999996</v>
      </c>
      <c r="AG1860" s="4">
        <v>6.0595822678023996</v>
      </c>
      <c r="AH1860" s="4">
        <v>5.7557554517887999</v>
      </c>
      <c r="AI1860" s="4">
        <v>1.4965029999999999</v>
      </c>
      <c r="AJ1860" s="4">
        <v>3.3082050000000001</v>
      </c>
    </row>
    <row r="1861" spans="1:36" x14ac:dyDescent="0.3">
      <c r="A1861" s="1" t="s">
        <v>2691</v>
      </c>
      <c r="B1861" s="2">
        <v>4991474</v>
      </c>
      <c r="C1861" s="3" t="s">
        <v>2935</v>
      </c>
      <c r="D1861" s="4">
        <v>6141.6640841400003</v>
      </c>
      <c r="E1861" s="3" t="s">
        <v>2936</v>
      </c>
      <c r="F1861" s="3" t="s">
        <v>2937</v>
      </c>
      <c r="G1861" s="3" t="s">
        <v>3035</v>
      </c>
      <c r="H1861" s="3" t="s">
        <v>3035</v>
      </c>
      <c r="I1861" s="3" t="s">
        <v>3714</v>
      </c>
      <c r="J1861" s="4">
        <v>31.274892000000001</v>
      </c>
      <c r="K1861" s="4">
        <v>6.0508559999999996</v>
      </c>
      <c r="L1861" s="4">
        <v>-12.949395000000001</v>
      </c>
      <c r="M1861" s="4">
        <v>-0.54183800000000004</v>
      </c>
      <c r="N1861" s="4">
        <v>20.914238999999998</v>
      </c>
      <c r="O1861" s="4">
        <v>14.934957000000001</v>
      </c>
      <c r="P1861" s="4">
        <v>3.9837289999999999</v>
      </c>
      <c r="Q1861" s="4">
        <v>11.094619</v>
      </c>
      <c r="R1861" s="4">
        <v>16.121908999999999</v>
      </c>
      <c r="S1861" s="3" t="s">
        <v>6429</v>
      </c>
      <c r="T1861" s="5">
        <v>306.54000000000002</v>
      </c>
      <c r="U1861" s="4">
        <v>6141.6640841400003</v>
      </c>
      <c r="V1861" s="10">
        <v>7039.3030840000001</v>
      </c>
      <c r="W1861" s="4">
        <v>0.78293208064200404</v>
      </c>
      <c r="X1861" s="4">
        <v>354.13</v>
      </c>
      <c r="Y1861" s="4">
        <v>202.01009999999999</v>
      </c>
      <c r="Z1861" s="4">
        <v>20.914238999999998</v>
      </c>
      <c r="AA1861" s="10">
        <v>17.4898868583</v>
      </c>
      <c r="AB1861" s="10">
        <v>18.0636417206</v>
      </c>
      <c r="AC1861" s="4">
        <v>1.736699</v>
      </c>
      <c r="AD1861" s="4">
        <v>1.6901026968690001</v>
      </c>
      <c r="AE1861" s="4">
        <v>1.7378705270706001</v>
      </c>
      <c r="AF1861" s="4">
        <v>11.094619</v>
      </c>
      <c r="AG1861" s="4">
        <v>11.0810894670901</v>
      </c>
      <c r="AH1861" s="4">
        <v>11.3199980374583</v>
      </c>
      <c r="AI1861" s="4">
        <v>3.9837289999999999</v>
      </c>
      <c r="AJ1861" s="4">
        <v>8.0452469999999998</v>
      </c>
    </row>
    <row r="1862" spans="1:36" x14ac:dyDescent="0.3">
      <c r="A1862" s="1" t="s">
        <v>2857</v>
      </c>
      <c r="B1862" s="2">
        <v>4564565</v>
      </c>
      <c r="C1862" s="3" t="s">
        <v>2935</v>
      </c>
      <c r="D1862" s="4">
        <v>6155.6003853100001</v>
      </c>
      <c r="E1862" s="3" t="s">
        <v>2945</v>
      </c>
      <c r="F1862" s="3" t="s">
        <v>2946</v>
      </c>
      <c r="G1862" s="3" t="s">
        <v>2947</v>
      </c>
      <c r="H1862" s="3" t="s">
        <v>2989</v>
      </c>
      <c r="I1862" s="3" t="s">
        <v>2949</v>
      </c>
      <c r="J1862" s="4">
        <v>9.4553329999999995</v>
      </c>
      <c r="K1862" s="4">
        <v>38.083995999999999</v>
      </c>
      <c r="L1862" s="4">
        <v>14.744450000000001</v>
      </c>
      <c r="M1862" s="4">
        <v>-3.1799970000000002</v>
      </c>
      <c r="N1862" s="4" t="s">
        <v>2924</v>
      </c>
      <c r="O1862" s="4">
        <v>91.314707999999996</v>
      </c>
      <c r="P1862" s="4" t="s">
        <v>2924</v>
      </c>
      <c r="Q1862" s="4" t="s">
        <v>2924</v>
      </c>
      <c r="R1862" s="4">
        <v>47.021031000000001</v>
      </c>
      <c r="S1862" s="3" t="s">
        <v>6595</v>
      </c>
      <c r="T1862" s="4">
        <v>111.13</v>
      </c>
      <c r="U1862" s="4">
        <v>6155.6003853100001</v>
      </c>
      <c r="V1862" s="10">
        <v>6169.7763850000001</v>
      </c>
      <c r="W1862" s="4">
        <v>0</v>
      </c>
      <c r="X1862" s="4">
        <v>116.83</v>
      </c>
      <c r="Y1862" s="4">
        <v>65.47</v>
      </c>
      <c r="Z1862" s="4" t="s">
        <v>2924</v>
      </c>
      <c r="AA1862" s="10">
        <v>93.472958196600004</v>
      </c>
      <c r="AB1862" s="10">
        <v>118.4881117389</v>
      </c>
      <c r="AC1862" s="4">
        <v>8.7459480000000003</v>
      </c>
      <c r="AD1862" s="4">
        <v>7.5152925729042996</v>
      </c>
      <c r="AE1862" s="4">
        <v>8.4048565116390996</v>
      </c>
      <c r="AF1862" s="4" t="s">
        <v>2924</v>
      </c>
      <c r="AG1862" s="4">
        <v>116.2908542504246</v>
      </c>
      <c r="AH1862" s="4">
        <v>165.93270969598521</v>
      </c>
      <c r="AI1862" s="4" t="s">
        <v>2924</v>
      </c>
      <c r="AJ1862" s="4" t="s">
        <v>2924</v>
      </c>
    </row>
    <row r="1863" spans="1:36" x14ac:dyDescent="0.3">
      <c r="A1863" s="1" t="s">
        <v>1558</v>
      </c>
      <c r="B1863" s="2">
        <v>4069282</v>
      </c>
      <c r="C1863" s="3" t="s">
        <v>2919</v>
      </c>
      <c r="D1863" s="4">
        <v>6158.9300773599998</v>
      </c>
      <c r="E1863" s="3" t="s">
        <v>2936</v>
      </c>
      <c r="F1863" s="3" t="s">
        <v>3056</v>
      </c>
      <c r="G1863" s="3" t="s">
        <v>3166</v>
      </c>
      <c r="H1863" s="3" t="s">
        <v>3167</v>
      </c>
      <c r="I1863" s="3" t="s">
        <v>3370</v>
      </c>
      <c r="J1863" s="4">
        <v>-9.9819259999999996</v>
      </c>
      <c r="K1863" s="4">
        <v>-6.7458410000000004</v>
      </c>
      <c r="L1863" s="4">
        <v>-6.4304889999999997</v>
      </c>
      <c r="M1863" s="4">
        <v>0.97312299999999996</v>
      </c>
      <c r="N1863" s="4">
        <v>29.921043999999998</v>
      </c>
      <c r="O1863" s="4">
        <v>22.138684000000001</v>
      </c>
      <c r="P1863" s="4">
        <v>6.0624609999999999</v>
      </c>
      <c r="Q1863" s="4">
        <v>17.895121</v>
      </c>
      <c r="R1863" s="4">
        <v>24.804877000000001</v>
      </c>
      <c r="S1863" s="3" t="s">
        <v>5299</v>
      </c>
      <c r="T1863" s="4">
        <v>174.32</v>
      </c>
      <c r="U1863" s="4">
        <v>6158.9300773599998</v>
      </c>
      <c r="V1863" s="10">
        <v>5751.9750770000001</v>
      </c>
      <c r="W1863" s="4">
        <v>0.82606700321248305</v>
      </c>
      <c r="X1863" s="4">
        <v>200.43</v>
      </c>
      <c r="Y1863" s="4">
        <v>165.39</v>
      </c>
      <c r="Z1863" s="4">
        <v>29.921043999999998</v>
      </c>
      <c r="AA1863" s="10">
        <v>27.328880945600002</v>
      </c>
      <c r="AB1863" s="10">
        <v>31.348965854500001</v>
      </c>
      <c r="AC1863" s="4">
        <v>1.191227</v>
      </c>
      <c r="AD1863" s="4">
        <v>1.1265435646782</v>
      </c>
      <c r="AE1863" s="4">
        <v>1.1933256651591999</v>
      </c>
      <c r="AF1863" s="4">
        <v>17.895121</v>
      </c>
      <c r="AG1863" s="4">
        <v>16.477248370673198</v>
      </c>
      <c r="AH1863" s="4">
        <v>18.511983687370101</v>
      </c>
      <c r="AI1863" s="4">
        <v>6.0624609999999999</v>
      </c>
      <c r="AJ1863" s="4">
        <v>6.3182309999999999</v>
      </c>
    </row>
    <row r="1864" spans="1:36" x14ac:dyDescent="0.3">
      <c r="A1864" s="1" t="s">
        <v>2371</v>
      </c>
      <c r="B1864" s="2">
        <v>4263385</v>
      </c>
      <c r="C1864" s="3" t="s">
        <v>2935</v>
      </c>
      <c r="D1864" s="4">
        <v>6169.7082071200002</v>
      </c>
      <c r="E1864" s="3" t="s">
        <v>2976</v>
      </c>
      <c r="F1864" s="3" t="s">
        <v>2977</v>
      </c>
      <c r="G1864" s="3" t="s">
        <v>3137</v>
      </c>
      <c r="H1864" s="3" t="s">
        <v>3137</v>
      </c>
      <c r="I1864" s="3" t="s">
        <v>2979</v>
      </c>
      <c r="J1864" s="4">
        <v>-13.754458</v>
      </c>
      <c r="K1864" s="4">
        <v>-13.7105</v>
      </c>
      <c r="L1864" s="4">
        <v>-9.3197639999999993</v>
      </c>
      <c r="M1864" s="4">
        <v>-0.23571</v>
      </c>
      <c r="N1864" s="4">
        <v>34.202020202020201</v>
      </c>
      <c r="O1864" s="4">
        <v>15.440035999999999</v>
      </c>
      <c r="P1864" s="4">
        <v>1.8719589999999999</v>
      </c>
      <c r="Q1864" s="4">
        <v>16.373595000000002</v>
      </c>
      <c r="R1864" s="4">
        <v>20.826076</v>
      </c>
      <c r="S1864" s="3" t="s">
        <v>6110</v>
      </c>
      <c r="T1864" s="4">
        <v>33.86</v>
      </c>
      <c r="U1864" s="4">
        <v>6169.7082071200002</v>
      </c>
      <c r="V1864" s="10">
        <v>9100.1492070000004</v>
      </c>
      <c r="W1864" s="4">
        <v>4.3709273479031303</v>
      </c>
      <c r="X1864" s="4">
        <v>41.63</v>
      </c>
      <c r="Y1864" s="4">
        <v>33.18</v>
      </c>
      <c r="Z1864" s="4">
        <v>34.236603000000002</v>
      </c>
      <c r="AA1864" s="10">
        <v>34.222761269400003</v>
      </c>
      <c r="AB1864" s="10">
        <v>35.685679355799998</v>
      </c>
      <c r="AC1864" s="4">
        <v>12.111473</v>
      </c>
      <c r="AD1864" s="4">
        <v>11.2364403478893</v>
      </c>
      <c r="AE1864" s="4">
        <v>11.943926425307099</v>
      </c>
      <c r="AF1864" s="4">
        <v>16.373595000000002</v>
      </c>
      <c r="AG1864" s="4">
        <v>15.5791020335702</v>
      </c>
      <c r="AH1864" s="4">
        <v>16.344751362510301</v>
      </c>
      <c r="AI1864" s="4">
        <v>1.8719589999999999</v>
      </c>
      <c r="AJ1864" s="4">
        <v>2.1405989999999999</v>
      </c>
    </row>
    <row r="1865" spans="1:36" x14ac:dyDescent="0.3">
      <c r="A1865" s="1" t="s">
        <v>600</v>
      </c>
      <c r="B1865" s="2">
        <v>4963312</v>
      </c>
      <c r="C1865" s="3" t="s">
        <v>2919</v>
      </c>
      <c r="D1865" s="4">
        <v>6181.4106551599998</v>
      </c>
      <c r="E1865" s="3" t="s">
        <v>2945</v>
      </c>
      <c r="F1865" s="3" t="s">
        <v>3021</v>
      </c>
      <c r="G1865" s="3" t="s">
        <v>3027</v>
      </c>
      <c r="H1865" s="3" t="s">
        <v>3028</v>
      </c>
      <c r="I1865" s="3" t="s">
        <v>3138</v>
      </c>
      <c r="J1865" s="4">
        <v>-13.655965999999999</v>
      </c>
      <c r="K1865" s="4">
        <v>-10.504097</v>
      </c>
      <c r="L1865" s="4">
        <v>-10.147095999999999</v>
      </c>
      <c r="M1865" s="4">
        <v>0.75482300000000002</v>
      </c>
      <c r="N1865" s="4">
        <v>70.805501000000007</v>
      </c>
      <c r="O1865" s="4">
        <v>67.113594000000006</v>
      </c>
      <c r="P1865" s="4">
        <v>3.9448340000000002</v>
      </c>
      <c r="Q1865" s="4">
        <v>42.511310999999999</v>
      </c>
      <c r="R1865" s="4">
        <v>82.262197</v>
      </c>
      <c r="S1865" s="3" t="s">
        <v>4343</v>
      </c>
      <c r="T1865" s="4">
        <v>36.04</v>
      </c>
      <c r="U1865" s="4">
        <v>6181.4106551599998</v>
      </c>
      <c r="V1865" s="10">
        <v>5970.7136549999996</v>
      </c>
      <c r="W1865" s="4">
        <v>0.88790233074361802</v>
      </c>
      <c r="X1865" s="4">
        <v>53.13</v>
      </c>
      <c r="Y1865" s="4">
        <v>34.79</v>
      </c>
      <c r="Z1865" s="4">
        <v>70.805501000000007</v>
      </c>
      <c r="AA1865" s="10">
        <v>42.666035278700001</v>
      </c>
      <c r="AB1865" s="10">
        <v>60.972102387100001</v>
      </c>
      <c r="AC1865" s="4">
        <v>6.7733489999999996</v>
      </c>
      <c r="AD1865" s="4">
        <v>6.1165480638676</v>
      </c>
      <c r="AE1865" s="4">
        <v>6.5919329319970004</v>
      </c>
      <c r="AF1865" s="4">
        <v>42.511310999999999</v>
      </c>
      <c r="AG1865" s="4">
        <v>31.210230164923999</v>
      </c>
      <c r="AH1865" s="4">
        <v>40.037068787935098</v>
      </c>
      <c r="AI1865" s="4">
        <v>3.9448340000000002</v>
      </c>
      <c r="AJ1865" s="4">
        <v>5.7617909999999997</v>
      </c>
    </row>
    <row r="1866" spans="1:36" x14ac:dyDescent="0.3">
      <c r="A1866" s="1" t="s">
        <v>850</v>
      </c>
      <c r="B1866" s="2">
        <v>4594344</v>
      </c>
      <c r="C1866" s="3" t="s">
        <v>2935</v>
      </c>
      <c r="D1866" s="4">
        <v>6199.3634048000004</v>
      </c>
      <c r="E1866" s="3" t="s">
        <v>3031</v>
      </c>
      <c r="F1866" s="3" t="s">
        <v>3031</v>
      </c>
      <c r="G1866" s="3" t="s">
        <v>3032</v>
      </c>
      <c r="H1866" s="3" t="s">
        <v>3068</v>
      </c>
      <c r="I1866" s="3" t="s">
        <v>3214</v>
      </c>
      <c r="J1866" s="4">
        <v>10.630941999999999</v>
      </c>
      <c r="K1866" s="4">
        <v>-5.2202890000000002</v>
      </c>
      <c r="L1866" s="4">
        <v>-10.080787000000001</v>
      </c>
      <c r="M1866" s="4">
        <v>1.225781</v>
      </c>
      <c r="N1866" s="4">
        <v>23.486239000000001</v>
      </c>
      <c r="O1866" s="4">
        <v>22.634836</v>
      </c>
      <c r="P1866" s="4">
        <v>2.5406909999999998</v>
      </c>
      <c r="Q1866" s="4">
        <v>14.805073</v>
      </c>
      <c r="R1866" s="4">
        <v>26.149673</v>
      </c>
      <c r="S1866" s="3" t="s">
        <v>4593</v>
      </c>
      <c r="T1866" s="4">
        <v>25.6</v>
      </c>
      <c r="U1866" s="4">
        <v>6199.3634048000004</v>
      </c>
      <c r="V1866" s="10">
        <v>7772.6634039999999</v>
      </c>
      <c r="W1866" s="4">
        <v>1.25</v>
      </c>
      <c r="X1866" s="4">
        <v>29.78</v>
      </c>
      <c r="Y1866" s="4">
        <v>21.42</v>
      </c>
      <c r="Z1866" s="4">
        <v>23.421775</v>
      </c>
      <c r="AA1866" s="10">
        <v>16.481040365599998</v>
      </c>
      <c r="AB1866" s="10">
        <v>17.784199849899998</v>
      </c>
      <c r="AC1866" s="4">
        <v>3.2303989999999998</v>
      </c>
      <c r="AD1866" s="4">
        <v>3.1113568136661001</v>
      </c>
      <c r="AE1866" s="4">
        <v>3.1933240523942001</v>
      </c>
      <c r="AF1866" s="4">
        <v>14.805073</v>
      </c>
      <c r="AG1866" s="4">
        <v>13.7638667781329</v>
      </c>
      <c r="AH1866" s="4">
        <v>14.4756083054443</v>
      </c>
      <c r="AI1866" s="4">
        <v>2.5406909999999998</v>
      </c>
      <c r="AJ1866" s="4" t="s">
        <v>2924</v>
      </c>
    </row>
    <row r="1867" spans="1:36" x14ac:dyDescent="0.3">
      <c r="A1867" s="1" t="s">
        <v>2670</v>
      </c>
      <c r="B1867" s="2">
        <v>8702919</v>
      </c>
      <c r="C1867" s="3" t="s">
        <v>2919</v>
      </c>
      <c r="D1867" s="4">
        <v>6201.68120748</v>
      </c>
      <c r="E1867" s="3" t="s">
        <v>2930</v>
      </c>
      <c r="F1867" s="3" t="s">
        <v>2953</v>
      </c>
      <c r="G1867" s="3" t="s">
        <v>3101</v>
      </c>
      <c r="H1867" s="3" t="s">
        <v>3101</v>
      </c>
      <c r="I1867" s="3" t="s">
        <v>3041</v>
      </c>
      <c r="J1867" s="4">
        <v>66.372980999999996</v>
      </c>
      <c r="K1867" s="4">
        <v>66.413708999999997</v>
      </c>
      <c r="L1867" s="4">
        <v>-13.323983</v>
      </c>
      <c r="M1867" s="4">
        <v>-0.614035</v>
      </c>
      <c r="N1867" s="4" t="s">
        <v>2924</v>
      </c>
      <c r="O1867" s="4">
        <v>63.061224000000003</v>
      </c>
      <c r="P1867" s="4">
        <v>10.388142</v>
      </c>
      <c r="Q1867" s="4" t="s">
        <v>2924</v>
      </c>
      <c r="R1867" s="4">
        <v>23.881889000000001</v>
      </c>
      <c r="S1867" s="3" t="s">
        <v>6408</v>
      </c>
      <c r="T1867" s="4">
        <v>67.98</v>
      </c>
      <c r="U1867" s="4">
        <v>6201.68120748</v>
      </c>
      <c r="V1867" s="10">
        <v>6797.4572070000004</v>
      </c>
      <c r="W1867" s="4">
        <v>0</v>
      </c>
      <c r="X1867" s="4">
        <v>88.95</v>
      </c>
      <c r="Y1867" s="4">
        <v>20.6</v>
      </c>
      <c r="Z1867" s="4" t="s">
        <v>2924</v>
      </c>
      <c r="AA1867" s="10" t="s">
        <v>2924</v>
      </c>
      <c r="AB1867" s="10" t="s">
        <v>2924</v>
      </c>
      <c r="AC1867" s="4">
        <v>11.236507</v>
      </c>
      <c r="AD1867" s="4">
        <v>8.7319870171010994</v>
      </c>
      <c r="AE1867" s="4">
        <v>11.3452964282996</v>
      </c>
      <c r="AF1867" s="4" t="s">
        <v>2924</v>
      </c>
      <c r="AG1867" s="4">
        <v>178.36413558121231</v>
      </c>
      <c r="AH1867" s="4" t="s">
        <v>2924</v>
      </c>
      <c r="AI1867" s="4">
        <v>10.388142</v>
      </c>
      <c r="AJ1867" s="4">
        <v>12.640387</v>
      </c>
    </row>
    <row r="1868" spans="1:36" x14ac:dyDescent="0.3">
      <c r="A1868" s="1" t="s">
        <v>312</v>
      </c>
      <c r="B1868" s="2">
        <v>4988905</v>
      </c>
      <c r="C1868" s="3" t="s">
        <v>2919</v>
      </c>
      <c r="D1868" s="4">
        <v>6208.6025548799998</v>
      </c>
      <c r="E1868" s="3" t="s">
        <v>2936</v>
      </c>
      <c r="F1868" s="3" t="s">
        <v>2937</v>
      </c>
      <c r="G1868" s="3" t="s">
        <v>3037</v>
      </c>
      <c r="H1868" s="3" t="s">
        <v>3037</v>
      </c>
      <c r="I1868" s="3" t="s">
        <v>3229</v>
      </c>
      <c r="J1868" s="4">
        <v>15.283842999999999</v>
      </c>
      <c r="K1868" s="4">
        <v>14.363885</v>
      </c>
      <c r="L1868" s="4">
        <v>-11.055944999999999</v>
      </c>
      <c r="M1868" s="4">
        <v>-1.220953</v>
      </c>
      <c r="N1868" s="4">
        <v>17.148717999999999</v>
      </c>
      <c r="O1868" s="4">
        <v>32.143543999999999</v>
      </c>
      <c r="P1868" s="4">
        <v>3.272443</v>
      </c>
      <c r="Q1868" s="4">
        <v>9.4220930000000003</v>
      </c>
      <c r="R1868" s="4">
        <v>71.173629000000005</v>
      </c>
      <c r="S1868" s="3" t="s">
        <v>4057</v>
      </c>
      <c r="T1868" s="4">
        <v>100.32</v>
      </c>
      <c r="U1868" s="4">
        <v>6208.6025548799998</v>
      </c>
      <c r="V1868" s="10">
        <v>9844.2025539999995</v>
      </c>
      <c r="W1868" s="4">
        <v>0</v>
      </c>
      <c r="X1868" s="5">
        <v>116.3</v>
      </c>
      <c r="Y1868" s="4">
        <v>77.540000000000006</v>
      </c>
      <c r="Z1868" s="4">
        <v>17.148717999999999</v>
      </c>
      <c r="AA1868" s="10">
        <v>13.023666411300001</v>
      </c>
      <c r="AB1868" s="10">
        <v>13.9806929306</v>
      </c>
      <c r="AC1868" s="4">
        <v>1.019164</v>
      </c>
      <c r="AD1868" s="4">
        <v>0.97628071991660004</v>
      </c>
      <c r="AE1868" s="4">
        <v>1.005554651113</v>
      </c>
      <c r="AF1868" s="4">
        <v>9.4220930000000003</v>
      </c>
      <c r="AG1868" s="4">
        <v>10.0047050354726</v>
      </c>
      <c r="AH1868" s="4">
        <v>10.5191993814445</v>
      </c>
      <c r="AI1868" s="4">
        <v>3.272443</v>
      </c>
      <c r="AJ1868" s="4" t="s">
        <v>2924</v>
      </c>
    </row>
    <row r="1869" spans="1:36" x14ac:dyDescent="0.3">
      <c r="A1869" s="1" t="s">
        <v>524</v>
      </c>
      <c r="B1869" s="2">
        <v>4484099</v>
      </c>
      <c r="C1869" s="3" t="s">
        <v>2956</v>
      </c>
      <c r="D1869" s="4">
        <v>6218.9322199199996</v>
      </c>
      <c r="E1869" s="3" t="s">
        <v>3006</v>
      </c>
      <c r="F1869" s="3" t="s">
        <v>3007</v>
      </c>
      <c r="G1869" s="3" t="s">
        <v>3283</v>
      </c>
      <c r="H1869" s="3" t="s">
        <v>3321</v>
      </c>
      <c r="I1869" s="3" t="s">
        <v>3322</v>
      </c>
      <c r="J1869" s="4">
        <v>-51.467351000000001</v>
      </c>
      <c r="K1869" s="4">
        <v>-18.659699</v>
      </c>
      <c r="L1869" s="4">
        <v>-6.7324640000000002</v>
      </c>
      <c r="M1869" s="4">
        <v>-2.0362830000000001</v>
      </c>
      <c r="N1869" s="4">
        <v>36.801113000000001</v>
      </c>
      <c r="O1869" s="4">
        <v>43.306055999999998</v>
      </c>
      <c r="P1869" s="4">
        <v>14.675541000000001</v>
      </c>
      <c r="Q1869" s="4">
        <v>25.696234</v>
      </c>
      <c r="R1869" s="4">
        <v>55.671219999999998</v>
      </c>
      <c r="S1869" s="3" t="s">
        <v>4267</v>
      </c>
      <c r="T1869" s="4">
        <v>26.46</v>
      </c>
      <c r="U1869" s="4">
        <v>6218.9322199199996</v>
      </c>
      <c r="V1869" s="10">
        <v>6145.511219</v>
      </c>
      <c r="W1869" s="4">
        <v>0</v>
      </c>
      <c r="X1869" s="4">
        <v>99.619900000000001</v>
      </c>
      <c r="Y1869" s="4">
        <v>25.23</v>
      </c>
      <c r="Z1869" s="4">
        <v>36.801113000000001</v>
      </c>
      <c r="AA1869" s="10">
        <v>31.605351170500001</v>
      </c>
      <c r="AB1869" s="10">
        <v>38.464893152999998</v>
      </c>
      <c r="AC1869" s="4">
        <v>4.4829340000000002</v>
      </c>
      <c r="AD1869" s="4">
        <v>4.0289224502516996</v>
      </c>
      <c r="AE1869" s="4">
        <v>4.5143064128862003</v>
      </c>
      <c r="AF1869" s="4">
        <v>25.696234</v>
      </c>
      <c r="AG1869" s="4">
        <v>20.505967153808299</v>
      </c>
      <c r="AH1869" s="4">
        <v>25.844808794393501</v>
      </c>
      <c r="AI1869" s="4">
        <v>14.675541000000001</v>
      </c>
      <c r="AJ1869" s="4">
        <v>15.647546</v>
      </c>
    </row>
    <row r="1870" spans="1:36" x14ac:dyDescent="0.3">
      <c r="A1870" s="1" t="s">
        <v>2842</v>
      </c>
      <c r="B1870" s="2">
        <v>4020424</v>
      </c>
      <c r="C1870" s="3" t="s">
        <v>2956</v>
      </c>
      <c r="D1870" s="4">
        <v>6224.5484646300001</v>
      </c>
      <c r="E1870" s="3" t="s">
        <v>2936</v>
      </c>
      <c r="F1870" s="3" t="s">
        <v>2937</v>
      </c>
      <c r="G1870" s="3" t="s">
        <v>3035</v>
      </c>
      <c r="H1870" s="3" t="s">
        <v>3035</v>
      </c>
      <c r="I1870" s="3" t="s">
        <v>3730</v>
      </c>
      <c r="J1870" s="4">
        <v>-24.292134999999998</v>
      </c>
      <c r="K1870" s="4">
        <v>-12.652321000000001</v>
      </c>
      <c r="L1870" s="4">
        <v>-11.783189</v>
      </c>
      <c r="M1870" s="4">
        <v>0.32757599999999998</v>
      </c>
      <c r="N1870" s="4">
        <v>257.17557299999999</v>
      </c>
      <c r="O1870" s="4">
        <v>17.294661000000001</v>
      </c>
      <c r="P1870" s="4">
        <v>5.9787049999999997</v>
      </c>
      <c r="Q1870" s="4">
        <v>13.07807</v>
      </c>
      <c r="R1870" s="4">
        <v>16.662355000000002</v>
      </c>
      <c r="S1870" s="3" t="s">
        <v>6580</v>
      </c>
      <c r="T1870" s="4">
        <v>33.69</v>
      </c>
      <c r="U1870" s="4">
        <v>6224.5484646300001</v>
      </c>
      <c r="V1870" s="10">
        <v>10110.067464</v>
      </c>
      <c r="W1870" s="4">
        <v>0</v>
      </c>
      <c r="X1870" s="4">
        <v>52.16</v>
      </c>
      <c r="Y1870" s="4">
        <v>32.57</v>
      </c>
      <c r="Z1870" s="4">
        <v>257.17557299999999</v>
      </c>
      <c r="AA1870" s="10">
        <v>19.425704895300001</v>
      </c>
      <c r="AB1870" s="10">
        <v>20.668711656399999</v>
      </c>
      <c r="AC1870" s="4">
        <v>4.2027580000000002</v>
      </c>
      <c r="AD1870" s="4">
        <v>4.1610015607972999</v>
      </c>
      <c r="AE1870" s="4">
        <v>4.2040581589933002</v>
      </c>
      <c r="AF1870" s="4">
        <v>13.07807</v>
      </c>
      <c r="AG1870" s="4">
        <v>9.3702340735583007</v>
      </c>
      <c r="AH1870" s="4">
        <v>9.4912182961979994</v>
      </c>
      <c r="AI1870" s="4">
        <v>5.9787049999999997</v>
      </c>
      <c r="AJ1870" s="4" t="s">
        <v>2924</v>
      </c>
    </row>
    <row r="1871" spans="1:36" x14ac:dyDescent="0.3">
      <c r="A1871" s="1" t="s">
        <v>1743</v>
      </c>
      <c r="B1871" s="2">
        <v>4001036</v>
      </c>
      <c r="C1871" s="3" t="s">
        <v>2935</v>
      </c>
      <c r="D1871" s="4">
        <v>6229.4907979500003</v>
      </c>
      <c r="E1871" s="3" t="s">
        <v>2925</v>
      </c>
      <c r="F1871" s="3" t="s">
        <v>3011</v>
      </c>
      <c r="G1871" s="3" t="s">
        <v>3012</v>
      </c>
      <c r="H1871" s="3" t="s">
        <v>3013</v>
      </c>
      <c r="I1871" s="3" t="s">
        <v>3100</v>
      </c>
      <c r="J1871" s="4">
        <v>98.743718999999999</v>
      </c>
      <c r="K1871" s="4">
        <v>-9.9225630000000002</v>
      </c>
      <c r="L1871" s="4">
        <v>-11.036965</v>
      </c>
      <c r="M1871" s="4">
        <v>-0.20186699999999999</v>
      </c>
      <c r="N1871" s="4">
        <v>38.991126999999999</v>
      </c>
      <c r="O1871" s="4">
        <v>62.844279999999998</v>
      </c>
      <c r="P1871" s="4">
        <v>7.2533320000000003</v>
      </c>
      <c r="Q1871" s="4">
        <v>17.906645999999999</v>
      </c>
      <c r="R1871" s="4">
        <v>95.897599</v>
      </c>
      <c r="S1871" s="3" t="s">
        <v>5484</v>
      </c>
      <c r="T1871" s="4">
        <v>118.65</v>
      </c>
      <c r="U1871" s="4">
        <v>6229.4907979500003</v>
      </c>
      <c r="V1871" s="10">
        <v>6657.6907970000002</v>
      </c>
      <c r="W1871" s="4">
        <v>0</v>
      </c>
      <c r="X1871" s="5">
        <v>146.8383</v>
      </c>
      <c r="Y1871" s="4">
        <v>57.195</v>
      </c>
      <c r="Z1871" s="4">
        <v>38.991126999999999</v>
      </c>
      <c r="AA1871" s="10">
        <v>27.244546498199998</v>
      </c>
      <c r="AB1871" s="10">
        <v>30.992626027499998</v>
      </c>
      <c r="AC1871" s="4">
        <v>2.6797979999999999</v>
      </c>
      <c r="AD1871" s="4">
        <v>2.4102970867139999</v>
      </c>
      <c r="AE1871" s="4">
        <v>2.5405698961363998</v>
      </c>
      <c r="AF1871" s="4">
        <v>17.906645999999999</v>
      </c>
      <c r="AG1871" s="4">
        <v>15.7160674793071</v>
      </c>
      <c r="AH1871" s="4">
        <v>17.195026684780199</v>
      </c>
      <c r="AI1871" s="4">
        <v>7.2533320000000003</v>
      </c>
      <c r="AJ1871" s="4">
        <v>13.772489999999999</v>
      </c>
    </row>
    <row r="1872" spans="1:36" x14ac:dyDescent="0.3">
      <c r="A1872" s="1" t="s">
        <v>2127</v>
      </c>
      <c r="B1872" s="2">
        <v>4431683</v>
      </c>
      <c r="C1872" s="3" t="s">
        <v>2935</v>
      </c>
      <c r="D1872" s="4">
        <v>6243.0523212799999</v>
      </c>
      <c r="E1872" s="3" t="s">
        <v>2945</v>
      </c>
      <c r="F1872" s="3" t="s">
        <v>2946</v>
      </c>
      <c r="G1872" s="3" t="s">
        <v>2947</v>
      </c>
      <c r="H1872" s="3" t="s">
        <v>2989</v>
      </c>
      <c r="I1872" s="3" t="s">
        <v>3063</v>
      </c>
      <c r="J1872" s="4">
        <v>138.10182</v>
      </c>
      <c r="K1872" s="4">
        <v>30.752687999999999</v>
      </c>
      <c r="L1872" s="4">
        <v>-1.0814429999999999</v>
      </c>
      <c r="M1872" s="5">
        <v>-1.2704169999999999</v>
      </c>
      <c r="N1872" s="4" t="s">
        <v>2924</v>
      </c>
      <c r="O1872" s="4">
        <v>61.855176999999998</v>
      </c>
      <c r="P1872" s="4">
        <v>12.609491</v>
      </c>
      <c r="Q1872" s="4" t="s">
        <v>2924</v>
      </c>
      <c r="R1872" s="4">
        <v>45.473686000000001</v>
      </c>
      <c r="S1872" s="3" t="s">
        <v>5866</v>
      </c>
      <c r="T1872" s="4">
        <v>103.36</v>
      </c>
      <c r="U1872" s="4">
        <v>6243.0523212799999</v>
      </c>
      <c r="V1872" s="10">
        <v>6377.2923209999999</v>
      </c>
      <c r="W1872" s="4">
        <v>0</v>
      </c>
      <c r="X1872" s="4">
        <v>112.82</v>
      </c>
      <c r="Y1872" s="4">
        <v>39.659999999999997</v>
      </c>
      <c r="Z1872" s="4" t="s">
        <v>2924</v>
      </c>
      <c r="AA1872" s="10">
        <v>51.835506519500001</v>
      </c>
      <c r="AB1872" s="10">
        <v>64.021406538400001</v>
      </c>
      <c r="AC1872" s="4">
        <v>9.4403299999999994</v>
      </c>
      <c r="AD1872" s="4">
        <v>8.4916436589223991</v>
      </c>
      <c r="AE1872" s="4">
        <v>9.1968538380747997</v>
      </c>
      <c r="AF1872" s="4" t="s">
        <v>2924</v>
      </c>
      <c r="AG1872" s="4">
        <v>42.519619141152397</v>
      </c>
      <c r="AH1872" s="4">
        <v>51.745575018962498</v>
      </c>
      <c r="AI1872" s="4">
        <v>12.609491</v>
      </c>
      <c r="AJ1872" s="4" t="s">
        <v>2924</v>
      </c>
    </row>
    <row r="1873" spans="1:36" x14ac:dyDescent="0.3">
      <c r="A1873" s="1" t="s">
        <v>42</v>
      </c>
      <c r="B1873" s="2">
        <v>4589651</v>
      </c>
      <c r="C1873" s="3" t="s">
        <v>2935</v>
      </c>
      <c r="D1873" s="4">
        <v>6257.7990015400001</v>
      </c>
      <c r="E1873" s="3" t="s">
        <v>2925</v>
      </c>
      <c r="F1873" s="3" t="s">
        <v>2980</v>
      </c>
      <c r="G1873" s="3" t="s">
        <v>3016</v>
      </c>
      <c r="H1873" s="3" t="s">
        <v>3017</v>
      </c>
      <c r="I1873" s="3" t="s">
        <v>3018</v>
      </c>
      <c r="J1873" s="4">
        <v>2.199414</v>
      </c>
      <c r="K1873" s="4">
        <v>-4.5205479999999998</v>
      </c>
      <c r="L1873" s="4">
        <v>-9.0078329999999998</v>
      </c>
      <c r="M1873" s="4">
        <v>2.0497800000000002</v>
      </c>
      <c r="N1873" s="4" t="s">
        <v>2924</v>
      </c>
      <c r="O1873" s="4">
        <v>14.766949</v>
      </c>
      <c r="P1873" s="4">
        <v>1.614547</v>
      </c>
      <c r="Q1873" s="4">
        <v>5.5376200000000004</v>
      </c>
      <c r="R1873" s="4">
        <v>15.115945999999999</v>
      </c>
      <c r="S1873" s="3" t="s">
        <v>3789</v>
      </c>
      <c r="T1873" s="4">
        <v>6.97</v>
      </c>
      <c r="U1873" s="4">
        <v>6257.7990015400001</v>
      </c>
      <c r="V1873" s="10">
        <v>13930.818001</v>
      </c>
      <c r="W1873" s="4">
        <v>3.1563845050215198</v>
      </c>
      <c r="X1873" s="5">
        <v>8.25</v>
      </c>
      <c r="Y1873" s="4">
        <v>6.02</v>
      </c>
      <c r="Z1873" s="4">
        <v>7.1340839999999996</v>
      </c>
      <c r="AA1873" s="10" t="s">
        <v>2934</v>
      </c>
      <c r="AB1873" s="10">
        <v>9.5069221850000005</v>
      </c>
      <c r="AC1873" s="4">
        <v>2.710118</v>
      </c>
      <c r="AD1873" s="4">
        <v>2.7574835651357001</v>
      </c>
      <c r="AE1873" s="4">
        <v>2.8522325787469001</v>
      </c>
      <c r="AF1873" s="4">
        <v>5.5376200000000004</v>
      </c>
      <c r="AG1873" s="4">
        <v>5.2045493836594998</v>
      </c>
      <c r="AH1873" s="4">
        <v>5.4167858205973003</v>
      </c>
      <c r="AI1873" s="4">
        <v>1.614547</v>
      </c>
      <c r="AJ1873" s="4" t="s">
        <v>2924</v>
      </c>
    </row>
    <row r="1874" spans="1:36" x14ac:dyDescent="0.3">
      <c r="A1874" s="1" t="s">
        <v>1759</v>
      </c>
      <c r="B1874" s="2">
        <v>4016692</v>
      </c>
      <c r="C1874" s="3" t="s">
        <v>2935</v>
      </c>
      <c r="D1874" s="4">
        <v>6258.5370968699999</v>
      </c>
      <c r="E1874" s="3" t="s">
        <v>2936</v>
      </c>
      <c r="F1874" s="3" t="s">
        <v>2937</v>
      </c>
      <c r="G1874" s="3" t="s">
        <v>2951</v>
      </c>
      <c r="H1874" s="3" t="s">
        <v>2951</v>
      </c>
      <c r="I1874" s="3" t="s">
        <v>3191</v>
      </c>
      <c r="J1874" s="4">
        <v>35.509048</v>
      </c>
      <c r="K1874" s="4">
        <v>-2.295817</v>
      </c>
      <c r="L1874" s="4">
        <v>-10.81462</v>
      </c>
      <c r="M1874" s="4">
        <v>2.278178</v>
      </c>
      <c r="N1874" s="4">
        <v>30.654686999999999</v>
      </c>
      <c r="O1874" s="4">
        <v>135.303448</v>
      </c>
      <c r="P1874" s="4">
        <v>3.3726430000000001</v>
      </c>
      <c r="Q1874" s="4">
        <v>14.474332</v>
      </c>
      <c r="R1874" s="4">
        <v>132.05816799999999</v>
      </c>
      <c r="S1874" s="3" t="s">
        <v>5500</v>
      </c>
      <c r="T1874" s="4">
        <v>196.19</v>
      </c>
      <c r="U1874" s="4">
        <v>6258.5370968699999</v>
      </c>
      <c r="V1874" s="10">
        <v>7244.6780959999996</v>
      </c>
      <c r="W1874" s="4">
        <v>0.57087517202711702</v>
      </c>
      <c r="X1874" s="4">
        <v>227.91900000000001</v>
      </c>
      <c r="Y1874" s="4">
        <v>135.08009999999999</v>
      </c>
      <c r="Z1874" s="4">
        <v>30.654686999999999</v>
      </c>
      <c r="AA1874" s="10">
        <v>23.623118603199998</v>
      </c>
      <c r="AB1874" s="10">
        <v>23.623118603199998</v>
      </c>
      <c r="AC1874" s="4">
        <v>2.0073029999999998</v>
      </c>
      <c r="AD1874" s="4">
        <v>1.9516805084902999</v>
      </c>
      <c r="AE1874" s="4">
        <v>1.9516805084902999</v>
      </c>
      <c r="AF1874" s="4">
        <v>14.474332</v>
      </c>
      <c r="AG1874" s="4">
        <v>13.244875383037501</v>
      </c>
      <c r="AH1874" s="4">
        <v>13.244875383037501</v>
      </c>
      <c r="AI1874" s="4">
        <v>3.3726430000000001</v>
      </c>
      <c r="AJ1874" s="4">
        <v>6.5138280000000002</v>
      </c>
    </row>
    <row r="1875" spans="1:36" x14ac:dyDescent="0.3">
      <c r="A1875" s="1" t="s">
        <v>210</v>
      </c>
      <c r="B1875" s="2">
        <v>4060429</v>
      </c>
      <c r="C1875" s="3" t="s">
        <v>2935</v>
      </c>
      <c r="D1875" s="4">
        <v>6261.4409077999999</v>
      </c>
      <c r="E1875" s="3" t="s">
        <v>2936</v>
      </c>
      <c r="F1875" s="3" t="s">
        <v>2937</v>
      </c>
      <c r="G1875" s="3" t="s">
        <v>2943</v>
      </c>
      <c r="H1875" s="3" t="s">
        <v>2943</v>
      </c>
      <c r="I1875" s="3" t="s">
        <v>3182</v>
      </c>
      <c r="J1875" s="4">
        <v>46.104557</v>
      </c>
      <c r="K1875" s="4">
        <v>9.6146510000000003</v>
      </c>
      <c r="L1875" s="4">
        <v>-10.342029999999999</v>
      </c>
      <c r="M1875" s="4">
        <v>0.538914</v>
      </c>
      <c r="N1875" s="4">
        <v>25.357458000000001</v>
      </c>
      <c r="O1875" s="4">
        <v>39.420966</v>
      </c>
      <c r="P1875" s="4">
        <v>8.7479449999999996</v>
      </c>
      <c r="Q1875" s="4">
        <v>14.057115</v>
      </c>
      <c r="R1875" s="4">
        <v>32.730176</v>
      </c>
      <c r="S1875" s="3" t="s">
        <v>3957</v>
      </c>
      <c r="T1875" s="5">
        <v>143.65</v>
      </c>
      <c r="U1875" s="4">
        <v>6261.4409077999999</v>
      </c>
      <c r="V1875" s="10">
        <v>6815.2409070000003</v>
      </c>
      <c r="W1875" s="4">
        <v>0.85764009745910197</v>
      </c>
      <c r="X1875" s="4">
        <v>164.39500000000001</v>
      </c>
      <c r="Y1875" s="4">
        <v>95.24</v>
      </c>
      <c r="Z1875" s="4">
        <v>25.357458000000001</v>
      </c>
      <c r="AA1875" s="10">
        <v>21.5270493031</v>
      </c>
      <c r="AB1875" s="10">
        <v>23.1964797545</v>
      </c>
      <c r="AC1875" s="4">
        <v>4.901993</v>
      </c>
      <c r="AD1875" s="4">
        <v>4.5152606154066</v>
      </c>
      <c r="AE1875" s="4">
        <v>4.7676374520577998</v>
      </c>
      <c r="AF1875" s="4">
        <v>14.057115</v>
      </c>
      <c r="AG1875" s="4">
        <v>13.1614930669482</v>
      </c>
      <c r="AH1875" s="4">
        <v>13.972211651576201</v>
      </c>
      <c r="AI1875" s="4">
        <v>8.7479449999999996</v>
      </c>
      <c r="AJ1875" s="4">
        <v>75.209423999999999</v>
      </c>
    </row>
    <row r="1876" spans="1:36" x14ac:dyDescent="0.3">
      <c r="A1876" s="1" t="s">
        <v>2445</v>
      </c>
      <c r="B1876" s="2">
        <v>4344712</v>
      </c>
      <c r="C1876" s="3" t="s">
        <v>2935</v>
      </c>
      <c r="D1876" s="4">
        <v>6274.8994921599997</v>
      </c>
      <c r="E1876" s="3" t="s">
        <v>2925</v>
      </c>
      <c r="F1876" s="3" t="s">
        <v>2996</v>
      </c>
      <c r="G1876" s="3" t="s">
        <v>3230</v>
      </c>
      <c r="H1876" s="3" t="s">
        <v>3231</v>
      </c>
      <c r="I1876" s="3" t="s">
        <v>3232</v>
      </c>
      <c r="J1876" s="4">
        <v>13.664479999999999</v>
      </c>
      <c r="K1876" s="4">
        <v>-13.704283999999999</v>
      </c>
      <c r="L1876" s="4">
        <v>-18.065125999999999</v>
      </c>
      <c r="M1876" s="4">
        <v>1.523523</v>
      </c>
      <c r="N1876" s="4">
        <v>8.0392419999999998</v>
      </c>
      <c r="O1876" s="4" t="s">
        <v>2924</v>
      </c>
      <c r="P1876" s="4">
        <v>1.0998060000000001</v>
      </c>
      <c r="Q1876" s="4">
        <v>6.9616980000000002</v>
      </c>
      <c r="R1876" s="4" t="s">
        <v>2924</v>
      </c>
      <c r="S1876" s="3" t="s">
        <v>6183</v>
      </c>
      <c r="T1876" s="4">
        <v>60.64</v>
      </c>
      <c r="U1876" s="4">
        <v>6274.8994921599997</v>
      </c>
      <c r="V1876" s="10">
        <v>8259.5604920000005</v>
      </c>
      <c r="W1876" s="4">
        <v>0</v>
      </c>
      <c r="X1876" s="4">
        <v>75.489999999999995</v>
      </c>
      <c r="Y1876" s="4">
        <v>50.0017</v>
      </c>
      <c r="Z1876" s="4">
        <v>8.0392419999999998</v>
      </c>
      <c r="AA1876" s="10">
        <v>6.6685728109999998</v>
      </c>
      <c r="AB1876" s="10">
        <v>7.2353961689000004</v>
      </c>
      <c r="AC1876" s="4">
        <v>1.054657</v>
      </c>
      <c r="AD1876" s="4">
        <v>0.9694945673723</v>
      </c>
      <c r="AE1876" s="4">
        <v>1.0415718347016001</v>
      </c>
      <c r="AF1876" s="4">
        <v>6.9616980000000002</v>
      </c>
      <c r="AG1876" s="4">
        <v>6.0011339491677003</v>
      </c>
      <c r="AH1876" s="4">
        <v>6.4925158312622999</v>
      </c>
      <c r="AI1876" s="4">
        <v>1.0998060000000001</v>
      </c>
      <c r="AJ1876" s="4">
        <v>1.2444850000000001</v>
      </c>
    </row>
    <row r="1877" spans="1:36" x14ac:dyDescent="0.3">
      <c r="A1877" s="1" t="s">
        <v>2237</v>
      </c>
      <c r="B1877" s="2">
        <v>4060183</v>
      </c>
      <c r="C1877" s="3" t="s">
        <v>2935</v>
      </c>
      <c r="D1877" s="4">
        <v>6282.4111309</v>
      </c>
      <c r="E1877" s="3" t="s">
        <v>2976</v>
      </c>
      <c r="F1877" s="3" t="s">
        <v>2977</v>
      </c>
      <c r="G1877" s="3" t="s">
        <v>3156</v>
      </c>
      <c r="H1877" s="3" t="s">
        <v>3156</v>
      </c>
      <c r="I1877" s="3" t="s">
        <v>2979</v>
      </c>
      <c r="J1877" s="4">
        <v>-3.5980370000000002</v>
      </c>
      <c r="K1877" s="4">
        <v>-2.9898509999999998</v>
      </c>
      <c r="L1877" s="4">
        <v>-9.0986980000000006</v>
      </c>
      <c r="M1877" s="4">
        <v>0.28355399999999997</v>
      </c>
      <c r="N1877" s="4">
        <v>18.845470692717601</v>
      </c>
      <c r="O1877" s="4">
        <v>10.630197000000001</v>
      </c>
      <c r="P1877" s="4">
        <v>11.384119999999999</v>
      </c>
      <c r="Q1877" s="4">
        <v>12.778162</v>
      </c>
      <c r="R1877" s="4">
        <v>14.235428000000001</v>
      </c>
      <c r="S1877" s="3" t="s">
        <v>5976</v>
      </c>
      <c r="T1877" s="4">
        <v>106.1</v>
      </c>
      <c r="U1877" s="4">
        <v>6282.4111309</v>
      </c>
      <c r="V1877" s="10">
        <v>9628.1281299999991</v>
      </c>
      <c r="W1877" s="4">
        <v>4.3355325164938696</v>
      </c>
      <c r="X1877" s="4">
        <v>122.91</v>
      </c>
      <c r="Y1877" s="4">
        <v>93.76</v>
      </c>
      <c r="Z1877" s="4">
        <v>18.394590999999998</v>
      </c>
      <c r="AA1877" s="10">
        <v>21.692018318599999</v>
      </c>
      <c r="AB1877" s="10">
        <v>24.034649764600001</v>
      </c>
      <c r="AC1877" s="4">
        <v>4.1223409999999996</v>
      </c>
      <c r="AD1877" s="4">
        <v>4.0000944463407997</v>
      </c>
      <c r="AE1877" s="4">
        <v>4.0964666466936999</v>
      </c>
      <c r="AF1877" s="4">
        <v>12.778162</v>
      </c>
      <c r="AG1877" s="4">
        <v>12.234865280397401</v>
      </c>
      <c r="AH1877" s="4">
        <v>12.6115776802986</v>
      </c>
      <c r="AI1877" s="4">
        <v>11.384119999999999</v>
      </c>
      <c r="AJ1877" s="4">
        <v>14.488598</v>
      </c>
    </row>
    <row r="1878" spans="1:36" x14ac:dyDescent="0.3">
      <c r="A1878" s="1" t="s">
        <v>1591</v>
      </c>
      <c r="B1878" s="2">
        <v>112690231</v>
      </c>
      <c r="C1878" s="3" t="s">
        <v>2919</v>
      </c>
      <c r="D1878" s="4">
        <v>6291.1850520750004</v>
      </c>
      <c r="E1878" s="3" t="s">
        <v>3102</v>
      </c>
      <c r="F1878" s="3" t="s">
        <v>3103</v>
      </c>
      <c r="G1878" s="3" t="s">
        <v>3196</v>
      </c>
      <c r="H1878" s="3" t="s">
        <v>3197</v>
      </c>
      <c r="I1878" s="3" t="s">
        <v>3554</v>
      </c>
      <c r="J1878" s="4">
        <v>84.541320999999996</v>
      </c>
      <c r="K1878" s="4">
        <v>37.752046</v>
      </c>
      <c r="L1878" s="4">
        <v>-5.6990569999999998</v>
      </c>
      <c r="M1878" s="4">
        <v>0</v>
      </c>
      <c r="N1878" s="4" t="s">
        <v>2924</v>
      </c>
      <c r="O1878" s="4" t="s">
        <v>2924</v>
      </c>
      <c r="P1878" s="4" t="s">
        <v>2924</v>
      </c>
      <c r="Q1878" s="4" t="s">
        <v>2934</v>
      </c>
      <c r="R1878" s="4" t="s">
        <v>2924</v>
      </c>
      <c r="S1878" s="3" t="s">
        <v>5332</v>
      </c>
      <c r="T1878" s="4">
        <v>69</v>
      </c>
      <c r="U1878" s="4">
        <v>6291.1850520750004</v>
      </c>
      <c r="V1878" s="10">
        <v>7363.1850519999998</v>
      </c>
      <c r="W1878" s="4">
        <v>0</v>
      </c>
      <c r="X1878" s="4">
        <v>73.89</v>
      </c>
      <c r="Y1878" s="4">
        <v>33.5</v>
      </c>
      <c r="Z1878" s="4" t="s">
        <v>2924</v>
      </c>
      <c r="AA1878" s="10">
        <v>37.096774193500003</v>
      </c>
      <c r="AB1878" s="10">
        <v>37.096774193500003</v>
      </c>
      <c r="AC1878" s="4" t="s">
        <v>2934</v>
      </c>
      <c r="AD1878" s="4">
        <v>0.1948687876886</v>
      </c>
      <c r="AE1878" s="4">
        <v>0.1948687876886</v>
      </c>
      <c r="AF1878" s="4" t="s">
        <v>2934</v>
      </c>
      <c r="AG1878" s="4">
        <v>2.2070265861733001</v>
      </c>
      <c r="AH1878" s="4">
        <v>2.2070265861733001</v>
      </c>
      <c r="AI1878" s="4" t="s">
        <v>2924</v>
      </c>
      <c r="AJ1878" s="4" t="s">
        <v>2924</v>
      </c>
    </row>
    <row r="1879" spans="1:36" x14ac:dyDescent="0.3">
      <c r="A1879" s="1" t="s">
        <v>1932</v>
      </c>
      <c r="B1879" s="2">
        <v>4405478</v>
      </c>
      <c r="C1879" s="3" t="s">
        <v>2935</v>
      </c>
      <c r="D1879" s="4">
        <v>6299.4178774800002</v>
      </c>
      <c r="E1879" s="3" t="s">
        <v>2930</v>
      </c>
      <c r="F1879" s="3" t="s">
        <v>2953</v>
      </c>
      <c r="G1879" s="3" t="s">
        <v>3101</v>
      </c>
      <c r="H1879" s="3" t="s">
        <v>3101</v>
      </c>
      <c r="I1879" s="3" t="s">
        <v>3041</v>
      </c>
      <c r="J1879" s="4">
        <v>7.2764230000000003</v>
      </c>
      <c r="K1879" s="4">
        <v>12.657417000000001</v>
      </c>
      <c r="L1879" s="4">
        <v>-7.3547479999999998</v>
      </c>
      <c r="M1879" s="5">
        <v>1.675978</v>
      </c>
      <c r="N1879" s="4">
        <v>11.574560999999999</v>
      </c>
      <c r="O1879" s="4">
        <v>2.4082859999999999</v>
      </c>
      <c r="P1879" s="4">
        <v>1.9644919999999999</v>
      </c>
      <c r="Q1879" s="4" t="s">
        <v>2934</v>
      </c>
      <c r="R1879" s="4" t="s">
        <v>2934</v>
      </c>
      <c r="S1879" s="3" t="s">
        <v>5672</v>
      </c>
      <c r="T1879" s="4">
        <v>52.78</v>
      </c>
      <c r="U1879" s="4">
        <v>6299.4178774800002</v>
      </c>
      <c r="V1879" s="10" t="s">
        <v>2934</v>
      </c>
      <c r="W1879" s="4">
        <v>7.8817733990147802</v>
      </c>
      <c r="X1879" s="4">
        <v>57.97</v>
      </c>
      <c r="Y1879" s="4">
        <v>41.7</v>
      </c>
      <c r="Z1879" s="4">
        <v>11.574560999999999</v>
      </c>
      <c r="AA1879" s="10">
        <v>8.7398575922999999</v>
      </c>
      <c r="AB1879" s="10">
        <v>10.787014706900001</v>
      </c>
      <c r="AC1879" s="4" t="s">
        <v>2934</v>
      </c>
      <c r="AD1879" s="4" t="s">
        <v>2934</v>
      </c>
      <c r="AE1879" s="4" t="s">
        <v>2934</v>
      </c>
      <c r="AF1879" s="4" t="s">
        <v>2934</v>
      </c>
      <c r="AG1879" s="4" t="s">
        <v>2934</v>
      </c>
      <c r="AH1879" s="4" t="s">
        <v>2934</v>
      </c>
      <c r="AI1879" s="4">
        <v>1.9644919999999999</v>
      </c>
      <c r="AJ1879" s="4">
        <v>4.3583819999999998</v>
      </c>
    </row>
    <row r="1880" spans="1:36" x14ac:dyDescent="0.3">
      <c r="A1880" s="1" t="s">
        <v>459</v>
      </c>
      <c r="B1880" s="2">
        <v>1011415</v>
      </c>
      <c r="C1880" s="3" t="s">
        <v>2935</v>
      </c>
      <c r="D1880" s="4">
        <v>6310.5658026499996</v>
      </c>
      <c r="E1880" s="3" t="s">
        <v>2930</v>
      </c>
      <c r="F1880" s="3" t="s">
        <v>2931</v>
      </c>
      <c r="G1880" s="3" t="s">
        <v>2931</v>
      </c>
      <c r="H1880" s="3" t="s">
        <v>2932</v>
      </c>
      <c r="I1880" s="3" t="s">
        <v>2933</v>
      </c>
      <c r="J1880" s="4">
        <v>16.559649</v>
      </c>
      <c r="K1880" s="4">
        <v>10.262148</v>
      </c>
      <c r="L1880" s="4">
        <v>-9.9712870000000002</v>
      </c>
      <c r="M1880" s="4">
        <v>1.203052</v>
      </c>
      <c r="N1880" s="4">
        <v>56.540983606557397</v>
      </c>
      <c r="O1880" s="4">
        <v>9.7871740000000003</v>
      </c>
      <c r="P1880" s="4">
        <v>1.1631990000000001</v>
      </c>
      <c r="Q1880" s="4" t="s">
        <v>2934</v>
      </c>
      <c r="R1880" s="4" t="s">
        <v>2934</v>
      </c>
      <c r="S1880" s="3" t="s">
        <v>4202</v>
      </c>
      <c r="T1880" s="4">
        <v>34.49</v>
      </c>
      <c r="U1880" s="4">
        <v>6310.5658026499996</v>
      </c>
      <c r="V1880" s="10" t="s">
        <v>2934</v>
      </c>
      <c r="W1880" s="4">
        <v>2.8993911278631499</v>
      </c>
      <c r="X1880" s="4">
        <v>40.200000000000003</v>
      </c>
      <c r="Y1880" s="4">
        <v>24.984999999999999</v>
      </c>
      <c r="Z1880" s="4">
        <v>9.8318130000000004</v>
      </c>
      <c r="AA1880" s="10">
        <v>12.342542227299999</v>
      </c>
      <c r="AB1880" s="10">
        <v>12.654048084599999</v>
      </c>
      <c r="AC1880" s="4" t="s">
        <v>2934</v>
      </c>
      <c r="AD1880" s="4" t="s">
        <v>2934</v>
      </c>
      <c r="AE1880" s="4" t="s">
        <v>2934</v>
      </c>
      <c r="AF1880" s="4" t="s">
        <v>2934</v>
      </c>
      <c r="AG1880" s="4" t="s">
        <v>2934</v>
      </c>
      <c r="AH1880" s="4" t="s">
        <v>2934</v>
      </c>
      <c r="AI1880" s="4">
        <v>1.1631990000000001</v>
      </c>
      <c r="AJ1880" s="4">
        <v>1.591161</v>
      </c>
    </row>
    <row r="1881" spans="1:36" x14ac:dyDescent="0.3">
      <c r="A1881" s="1" t="s">
        <v>308</v>
      </c>
      <c r="B1881" s="2">
        <v>29631408</v>
      </c>
      <c r="C1881" s="3" t="s">
        <v>2935</v>
      </c>
      <c r="D1881" s="4">
        <v>6328.5328526399999</v>
      </c>
      <c r="E1881" s="3" t="s">
        <v>2920</v>
      </c>
      <c r="F1881" s="3" t="s">
        <v>2960</v>
      </c>
      <c r="G1881" s="3" t="s">
        <v>2961</v>
      </c>
      <c r="H1881" s="3" t="s">
        <v>3085</v>
      </c>
      <c r="I1881" s="3" t="s">
        <v>3227</v>
      </c>
      <c r="J1881" s="4">
        <v>5.3341149999999997</v>
      </c>
      <c r="K1881" s="4">
        <v>-5.1715039999999997</v>
      </c>
      <c r="L1881" s="4">
        <v>-10.015022999999999</v>
      </c>
      <c r="M1881" s="4">
        <v>-0.16666700000000001</v>
      </c>
      <c r="N1881" s="4" t="s">
        <v>2924</v>
      </c>
      <c r="O1881" s="4" t="s">
        <v>2924</v>
      </c>
      <c r="P1881" s="4">
        <v>0.96019200000000005</v>
      </c>
      <c r="Q1881" s="4">
        <v>15.689931</v>
      </c>
      <c r="R1881" s="4">
        <v>27.641027999999999</v>
      </c>
      <c r="S1881" s="3" t="s">
        <v>4053</v>
      </c>
      <c r="T1881" s="4">
        <v>17.97</v>
      </c>
      <c r="U1881" s="4">
        <v>6328.5328526399999</v>
      </c>
      <c r="V1881" s="10">
        <v>10700.532852</v>
      </c>
      <c r="W1881" s="4">
        <v>0</v>
      </c>
      <c r="X1881" s="4">
        <v>21.69</v>
      </c>
      <c r="Y1881" s="4">
        <v>13.16</v>
      </c>
      <c r="Z1881" s="4" t="s">
        <v>2924</v>
      </c>
      <c r="AA1881" s="10">
        <v>22.3785803237</v>
      </c>
      <c r="AB1881" s="10">
        <v>30.144431583700001</v>
      </c>
      <c r="AC1881" s="4">
        <v>2.2844859999999998</v>
      </c>
      <c r="AD1881" s="4">
        <v>2.1515093548297002</v>
      </c>
      <c r="AE1881" s="4">
        <v>2.2434353577288002</v>
      </c>
      <c r="AF1881" s="4">
        <v>15.689931</v>
      </c>
      <c r="AG1881" s="4">
        <v>11.222815762845</v>
      </c>
      <c r="AH1881" s="4">
        <v>12.166390426041501</v>
      </c>
      <c r="AI1881" s="4">
        <v>0.96019200000000005</v>
      </c>
      <c r="AJ1881" s="4" t="s">
        <v>2924</v>
      </c>
    </row>
    <row r="1882" spans="1:36" x14ac:dyDescent="0.3">
      <c r="A1882" s="1" t="s">
        <v>1193</v>
      </c>
      <c r="B1882" s="2">
        <v>4921111</v>
      </c>
      <c r="C1882" s="3" t="s">
        <v>2919</v>
      </c>
      <c r="D1882" s="4">
        <v>6330.1724230500004</v>
      </c>
      <c r="E1882" s="3" t="s">
        <v>2930</v>
      </c>
      <c r="F1882" s="3" t="s">
        <v>2953</v>
      </c>
      <c r="G1882" s="3" t="s">
        <v>2954</v>
      </c>
      <c r="H1882" s="3" t="s">
        <v>2955</v>
      </c>
      <c r="I1882" s="3" t="s">
        <v>3097</v>
      </c>
      <c r="J1882" s="4">
        <v>33.594852000000003</v>
      </c>
      <c r="K1882" s="4">
        <v>-9.0718189999999996</v>
      </c>
      <c r="L1882" s="4">
        <v>-21.07593</v>
      </c>
      <c r="M1882" s="4">
        <v>0.57738299999999998</v>
      </c>
      <c r="N1882" s="4">
        <v>32.739252999999998</v>
      </c>
      <c r="O1882" s="4">
        <v>33.190976999999997</v>
      </c>
      <c r="P1882" s="4">
        <v>10.435890000000001</v>
      </c>
      <c r="Q1882" s="4">
        <v>19.273168999999999</v>
      </c>
      <c r="R1882" s="4">
        <v>38.038172000000003</v>
      </c>
      <c r="S1882" s="3" t="s">
        <v>4935</v>
      </c>
      <c r="T1882" s="4">
        <v>151.55000000000001</v>
      </c>
      <c r="U1882" s="4">
        <v>6330.1724230500004</v>
      </c>
      <c r="V1882" s="10">
        <v>6619.6784230000003</v>
      </c>
      <c r="W1882" s="4">
        <v>1.2933025404156999</v>
      </c>
      <c r="X1882" s="4">
        <v>203.72</v>
      </c>
      <c r="Y1882" s="4">
        <v>103.4242</v>
      </c>
      <c r="Z1882" s="4">
        <v>32.739252999999998</v>
      </c>
      <c r="AA1882" s="10">
        <v>31.701041710199998</v>
      </c>
      <c r="AB1882" s="10">
        <v>31.1638906025</v>
      </c>
      <c r="AC1882" s="4">
        <v>10.20519</v>
      </c>
      <c r="AD1882" s="4">
        <v>9.8722914164608007</v>
      </c>
      <c r="AE1882" s="4">
        <v>9.8576711320860007</v>
      </c>
      <c r="AF1882" s="4">
        <v>19.273168999999999</v>
      </c>
      <c r="AG1882" s="4">
        <v>18.983878471465399</v>
      </c>
      <c r="AH1882" s="4">
        <v>20.769130248852601</v>
      </c>
      <c r="AI1882" s="4">
        <v>10.435890000000001</v>
      </c>
      <c r="AJ1882" s="4">
        <v>10.435890000000001</v>
      </c>
    </row>
    <row r="1883" spans="1:36" x14ac:dyDescent="0.3">
      <c r="A1883" s="1" t="s">
        <v>286</v>
      </c>
      <c r="B1883" s="2">
        <v>4008727</v>
      </c>
      <c r="C1883" s="3" t="s">
        <v>2935</v>
      </c>
      <c r="D1883" s="4">
        <v>6336.5258352000001</v>
      </c>
      <c r="E1883" s="3" t="s">
        <v>2945</v>
      </c>
      <c r="F1883" s="3" t="s">
        <v>3021</v>
      </c>
      <c r="G1883" s="3" t="s">
        <v>3027</v>
      </c>
      <c r="H1883" s="3" t="s">
        <v>3028</v>
      </c>
      <c r="I1883" s="3" t="s">
        <v>3220</v>
      </c>
      <c r="J1883" s="4">
        <v>39.567273</v>
      </c>
      <c r="K1883" s="4">
        <v>-0.36533500000000002</v>
      </c>
      <c r="L1883" s="4">
        <v>-0.420595</v>
      </c>
      <c r="M1883" s="4">
        <v>-1.042624</v>
      </c>
      <c r="N1883" s="4">
        <v>53.461537999999997</v>
      </c>
      <c r="O1883" s="4">
        <v>48.361392000000002</v>
      </c>
      <c r="P1883" s="4">
        <v>10.718372</v>
      </c>
      <c r="Q1883" s="4">
        <v>32.730111000000001</v>
      </c>
      <c r="R1883" s="4">
        <v>54.757638</v>
      </c>
      <c r="S1883" s="3" t="s">
        <v>4031</v>
      </c>
      <c r="T1883" s="4">
        <v>215.45</v>
      </c>
      <c r="U1883" s="4">
        <v>6336.5258352000001</v>
      </c>
      <c r="V1883" s="10">
        <v>6084.1348349999998</v>
      </c>
      <c r="W1883" s="4">
        <v>0.63123694592712898</v>
      </c>
      <c r="X1883" s="4">
        <v>239.1054</v>
      </c>
      <c r="Y1883" s="5">
        <v>139.5</v>
      </c>
      <c r="Z1883" s="4">
        <v>53.461537999999997</v>
      </c>
      <c r="AA1883" s="10">
        <v>45.062851645000002</v>
      </c>
      <c r="AB1883" s="10">
        <v>50.550435468099998</v>
      </c>
      <c r="AC1883" s="4">
        <v>7.569064</v>
      </c>
      <c r="AD1883" s="4">
        <v>6.9460674872450001</v>
      </c>
      <c r="AE1883" s="4">
        <v>7.3923971499952001</v>
      </c>
      <c r="AF1883" s="4">
        <v>32.730111000000001</v>
      </c>
      <c r="AG1883" s="4">
        <v>30.120702102758599</v>
      </c>
      <c r="AH1883" s="4">
        <v>32.550601635101799</v>
      </c>
      <c r="AI1883" s="4">
        <v>10.718372</v>
      </c>
      <c r="AJ1883" s="4">
        <v>14.832025</v>
      </c>
    </row>
    <row r="1884" spans="1:36" x14ac:dyDescent="0.3">
      <c r="A1884" s="1" t="s">
        <v>2835</v>
      </c>
      <c r="B1884" s="2">
        <v>4001601</v>
      </c>
      <c r="C1884" s="3" t="s">
        <v>2935</v>
      </c>
      <c r="D1884" s="4">
        <v>6350.4400551899998</v>
      </c>
      <c r="E1884" s="3" t="s">
        <v>2925</v>
      </c>
      <c r="F1884" s="3" t="s">
        <v>2996</v>
      </c>
      <c r="G1884" s="3" t="s">
        <v>3230</v>
      </c>
      <c r="H1884" s="3" t="s">
        <v>3373</v>
      </c>
      <c r="I1884" s="3" t="s">
        <v>2944</v>
      </c>
      <c r="J1884" s="4">
        <v>-5.4200540000000004</v>
      </c>
      <c r="K1884" s="4">
        <v>6.9756640000000001</v>
      </c>
      <c r="L1884" s="5">
        <v>3.0143110000000002</v>
      </c>
      <c r="M1884" s="4">
        <v>0.57636900000000002</v>
      </c>
      <c r="N1884" s="4">
        <v>11.356868</v>
      </c>
      <c r="O1884" s="4">
        <v>14.416072</v>
      </c>
      <c r="P1884" s="4">
        <v>2.0823010000000002</v>
      </c>
      <c r="Q1884" s="4">
        <v>10.005844</v>
      </c>
      <c r="R1884" s="4">
        <v>71.886002000000005</v>
      </c>
      <c r="S1884" s="3" t="s">
        <v>6573</v>
      </c>
      <c r="T1884" s="4">
        <v>115.17</v>
      </c>
      <c r="U1884" s="4">
        <v>6350.4400551899998</v>
      </c>
      <c r="V1884" s="10">
        <v>13595.440054999999</v>
      </c>
      <c r="W1884" s="4">
        <v>6.0779716940175401</v>
      </c>
      <c r="X1884" s="4">
        <v>126.3</v>
      </c>
      <c r="Y1884" s="4">
        <v>84.18</v>
      </c>
      <c r="Z1884" s="4">
        <v>11.356868</v>
      </c>
      <c r="AA1884" s="10">
        <v>9.1920538258000004</v>
      </c>
      <c r="AB1884" s="10">
        <v>9.6180907292000004</v>
      </c>
      <c r="AC1884" s="4">
        <v>0.77427199999999996</v>
      </c>
      <c r="AD1884" s="4">
        <v>0.84505747970129996</v>
      </c>
      <c r="AE1884" s="4">
        <v>0.81291287477160001</v>
      </c>
      <c r="AF1884" s="4">
        <v>10.005844</v>
      </c>
      <c r="AG1884" s="4">
        <v>9.1064671674759996</v>
      </c>
      <c r="AH1884" s="4">
        <v>10.5867298589234</v>
      </c>
      <c r="AI1884" s="4">
        <v>2.0823010000000002</v>
      </c>
      <c r="AJ1884" s="4" t="s">
        <v>2924</v>
      </c>
    </row>
    <row r="1885" spans="1:36" x14ac:dyDescent="0.3">
      <c r="A1885" s="1" t="s">
        <v>2142</v>
      </c>
      <c r="B1885" s="2">
        <v>4968909</v>
      </c>
      <c r="C1885" s="3" t="s">
        <v>2956</v>
      </c>
      <c r="D1885" s="4">
        <v>6370.7338342000003</v>
      </c>
      <c r="E1885" s="3" t="s">
        <v>2945</v>
      </c>
      <c r="F1885" s="3" t="s">
        <v>2946</v>
      </c>
      <c r="G1885" s="3" t="s">
        <v>2947</v>
      </c>
      <c r="H1885" s="3" t="s">
        <v>2948</v>
      </c>
      <c r="I1885" s="3" t="s">
        <v>2949</v>
      </c>
      <c r="J1885" s="4">
        <v>-88.632379</v>
      </c>
      <c r="K1885" s="4">
        <v>-1.0807370000000001</v>
      </c>
      <c r="L1885" s="4">
        <v>-7.2705599999999997</v>
      </c>
      <c r="M1885" s="4">
        <v>0.77720199999999995</v>
      </c>
      <c r="N1885" s="4" t="s">
        <v>2924</v>
      </c>
      <c r="O1885" s="4">
        <v>68.849558000000002</v>
      </c>
      <c r="P1885" s="4">
        <v>1.4016759999999999</v>
      </c>
      <c r="Q1885" s="4" t="s">
        <v>2924</v>
      </c>
      <c r="R1885" s="4" t="s">
        <v>2924</v>
      </c>
      <c r="S1885" s="3" t="s">
        <v>5881</v>
      </c>
      <c r="T1885" s="4">
        <v>15.56</v>
      </c>
      <c r="U1885" s="4">
        <v>6370.7338342000003</v>
      </c>
      <c r="V1885" s="10">
        <v>1832.911834</v>
      </c>
      <c r="W1885" s="4">
        <v>0</v>
      </c>
      <c r="X1885" s="4">
        <v>290</v>
      </c>
      <c r="Y1885" s="4">
        <v>10.61</v>
      </c>
      <c r="Z1885" s="4" t="s">
        <v>2924</v>
      </c>
      <c r="AA1885" s="10">
        <v>115.25925925919999</v>
      </c>
      <c r="AB1885" s="10" t="s">
        <v>2924</v>
      </c>
      <c r="AC1885" s="4">
        <v>32.247466000000003</v>
      </c>
      <c r="AD1885" s="4">
        <v>0.26749050808129998</v>
      </c>
      <c r="AE1885" s="4">
        <v>0.35890186684940001</v>
      </c>
      <c r="AF1885" s="4" t="s">
        <v>2924</v>
      </c>
      <c r="AG1885" s="4">
        <v>2.9658767540453002</v>
      </c>
      <c r="AH1885" s="4" t="s">
        <v>2924</v>
      </c>
      <c r="AI1885" s="4">
        <v>1.4016759999999999</v>
      </c>
      <c r="AJ1885" s="4">
        <v>1.4034450000000001</v>
      </c>
    </row>
    <row r="1886" spans="1:36" x14ac:dyDescent="0.3">
      <c r="A1886" s="1" t="s">
        <v>233</v>
      </c>
      <c r="B1886" s="2">
        <v>10400346</v>
      </c>
      <c r="C1886" s="3" t="s">
        <v>2919</v>
      </c>
      <c r="D1886" s="4">
        <v>6383.3960943599996</v>
      </c>
      <c r="E1886" s="3" t="s">
        <v>3102</v>
      </c>
      <c r="F1886" s="3" t="s">
        <v>3142</v>
      </c>
      <c r="G1886" s="3" t="s">
        <v>3143</v>
      </c>
      <c r="H1886" s="3" t="s">
        <v>3144</v>
      </c>
      <c r="I1886" s="3" t="s">
        <v>3189</v>
      </c>
      <c r="J1886" s="4">
        <v>280.09950300000003</v>
      </c>
      <c r="K1886" s="4">
        <v>-9.4786730000000006</v>
      </c>
      <c r="L1886" s="4">
        <v>-1.588665</v>
      </c>
      <c r="M1886" s="4">
        <v>0.17482500000000001</v>
      </c>
      <c r="N1886" s="4" t="s">
        <v>2924</v>
      </c>
      <c r="O1886" s="4" t="s">
        <v>2924</v>
      </c>
      <c r="P1886" s="4">
        <v>12.614198999999999</v>
      </c>
      <c r="Q1886" s="4" t="s">
        <v>2924</v>
      </c>
      <c r="R1886" s="4" t="s">
        <v>2924</v>
      </c>
      <c r="S1886" s="3" t="s">
        <v>3980</v>
      </c>
      <c r="T1886" s="4">
        <v>22.92</v>
      </c>
      <c r="U1886" s="4">
        <v>6383.3960943599996</v>
      </c>
      <c r="V1886" s="10">
        <v>6274.366094</v>
      </c>
      <c r="W1886" s="4">
        <v>0</v>
      </c>
      <c r="X1886" s="4">
        <v>39.08</v>
      </c>
      <c r="Y1886" s="4">
        <v>1.97</v>
      </c>
      <c r="Z1886" s="4" t="s">
        <v>2924</v>
      </c>
      <c r="AA1886" s="10" t="s">
        <v>2924</v>
      </c>
      <c r="AB1886" s="10" t="s">
        <v>2924</v>
      </c>
      <c r="AC1886" s="4" t="s">
        <v>2924</v>
      </c>
      <c r="AD1886" s="4">
        <v>6.9958088852962002</v>
      </c>
      <c r="AE1886" s="4" t="s">
        <v>2924</v>
      </c>
      <c r="AF1886" s="4" t="s">
        <v>2924</v>
      </c>
      <c r="AG1886" s="4">
        <v>24.482073191430899</v>
      </c>
      <c r="AH1886" s="4" t="s">
        <v>2924</v>
      </c>
      <c r="AI1886" s="4">
        <v>12.614198999999999</v>
      </c>
      <c r="AJ1886" s="4">
        <v>12.614198999999999</v>
      </c>
    </row>
    <row r="1887" spans="1:36" x14ac:dyDescent="0.3">
      <c r="A1887" s="1" t="s">
        <v>2901</v>
      </c>
      <c r="B1887" s="2">
        <v>4992124</v>
      </c>
      <c r="C1887" s="3" t="s">
        <v>2935</v>
      </c>
      <c r="D1887" s="4">
        <v>6399.9108673199999</v>
      </c>
      <c r="E1887" s="3" t="s">
        <v>2936</v>
      </c>
      <c r="F1887" s="3" t="s">
        <v>2937</v>
      </c>
      <c r="G1887" s="3" t="s">
        <v>2943</v>
      </c>
      <c r="H1887" s="3" t="s">
        <v>2943</v>
      </c>
      <c r="I1887" s="3" t="s">
        <v>3577</v>
      </c>
      <c r="J1887" s="4">
        <v>28.221692999999998</v>
      </c>
      <c r="K1887" s="4">
        <v>5.7487380000000003</v>
      </c>
      <c r="L1887" s="4">
        <v>-4.9647180000000004</v>
      </c>
      <c r="M1887" s="4">
        <v>0.61366100000000001</v>
      </c>
      <c r="N1887" s="4">
        <v>48.408216000000003</v>
      </c>
      <c r="O1887" s="4">
        <v>24.065093000000001</v>
      </c>
      <c r="P1887" s="4">
        <v>4.0370410000000003</v>
      </c>
      <c r="Q1887" s="4">
        <v>18.722498000000002</v>
      </c>
      <c r="R1887" s="4">
        <v>22.745812999999998</v>
      </c>
      <c r="S1887" s="3" t="s">
        <v>6639</v>
      </c>
      <c r="T1887" s="4">
        <v>37.71</v>
      </c>
      <c r="U1887" s="4">
        <v>6399.9108673199999</v>
      </c>
      <c r="V1887" s="10">
        <v>6766.3108670000001</v>
      </c>
      <c r="W1887" s="4">
        <v>0.95465393794749398</v>
      </c>
      <c r="X1887" s="4">
        <v>41.15</v>
      </c>
      <c r="Y1887" s="4">
        <v>27.55</v>
      </c>
      <c r="Z1887" s="4">
        <v>47.916136999999999</v>
      </c>
      <c r="AA1887" s="10">
        <v>28.468971764999999</v>
      </c>
      <c r="AB1887" s="10">
        <v>30.457221778000001</v>
      </c>
      <c r="AC1887" s="4">
        <v>4.3580519999999998</v>
      </c>
      <c r="AD1887" s="4">
        <v>4.2172966457017003</v>
      </c>
      <c r="AE1887" s="4">
        <v>4.3303008009632</v>
      </c>
      <c r="AF1887" s="4">
        <v>18.722498000000002</v>
      </c>
      <c r="AG1887" s="4">
        <v>16.5144875069468</v>
      </c>
      <c r="AH1887" s="4">
        <v>17.389188253652101</v>
      </c>
      <c r="AI1887" s="4">
        <v>4.0370410000000003</v>
      </c>
      <c r="AJ1887" s="4" t="s">
        <v>2924</v>
      </c>
    </row>
    <row r="1888" spans="1:36" x14ac:dyDescent="0.3">
      <c r="A1888" s="1" t="s">
        <v>411</v>
      </c>
      <c r="B1888" s="2">
        <v>4006418</v>
      </c>
      <c r="C1888" s="3" t="s">
        <v>2935</v>
      </c>
      <c r="D1888" s="4">
        <v>6400.2561067899996</v>
      </c>
      <c r="E1888" s="3" t="s">
        <v>2925</v>
      </c>
      <c r="F1888" s="3" t="s">
        <v>2980</v>
      </c>
      <c r="G1888" s="3" t="s">
        <v>2981</v>
      </c>
      <c r="H1888" s="3" t="s">
        <v>2982</v>
      </c>
      <c r="I1888" s="3" t="s">
        <v>3266</v>
      </c>
      <c r="J1888" s="4">
        <v>15.652452</v>
      </c>
      <c r="K1888" s="4">
        <v>10.803367</v>
      </c>
      <c r="L1888" s="4">
        <v>-0.94391199999999997</v>
      </c>
      <c r="M1888" s="4">
        <v>1.699438</v>
      </c>
      <c r="N1888" s="4">
        <v>13.871648</v>
      </c>
      <c r="O1888" s="4">
        <v>13.134410000000001</v>
      </c>
      <c r="P1888" s="4">
        <v>3.9426109999999999</v>
      </c>
      <c r="Q1888" s="4">
        <v>7.2411820000000002</v>
      </c>
      <c r="R1888" s="4">
        <v>19.525686</v>
      </c>
      <c r="S1888" s="3" t="s">
        <v>4155</v>
      </c>
      <c r="T1888" s="4">
        <v>72.41</v>
      </c>
      <c r="U1888" s="4">
        <v>6400.2561067899996</v>
      </c>
      <c r="V1888" s="10">
        <v>9948.2321059999995</v>
      </c>
      <c r="W1888" s="4">
        <v>0.93909680983289601</v>
      </c>
      <c r="X1888" s="4">
        <v>76.73</v>
      </c>
      <c r="Y1888" s="4">
        <v>49.34</v>
      </c>
      <c r="Z1888" s="4">
        <v>13.871648</v>
      </c>
      <c r="AA1888" s="10">
        <v>10.9693838905</v>
      </c>
      <c r="AB1888" s="10">
        <v>11.381963023100001</v>
      </c>
      <c r="AC1888" s="4">
        <v>2.5881980000000002</v>
      </c>
      <c r="AD1888" s="4">
        <v>2.5281255296348002</v>
      </c>
      <c r="AE1888" s="4">
        <v>2.5584061471747002</v>
      </c>
      <c r="AF1888" s="4">
        <v>7.2411820000000002</v>
      </c>
      <c r="AG1888" s="4">
        <v>7.9339966424058996</v>
      </c>
      <c r="AH1888" s="4">
        <v>7.8623611401545004</v>
      </c>
      <c r="AI1888" s="4">
        <v>3.9426109999999999</v>
      </c>
      <c r="AJ1888" s="4" t="s">
        <v>2924</v>
      </c>
    </row>
    <row r="1889" spans="1:36" x14ac:dyDescent="0.3">
      <c r="A1889" s="1" t="s">
        <v>1559</v>
      </c>
      <c r="B1889" s="2">
        <v>4810271</v>
      </c>
      <c r="C1889" s="3" t="s">
        <v>2940</v>
      </c>
      <c r="D1889" s="4">
        <v>6401.3362508700002</v>
      </c>
      <c r="E1889" s="3" t="s">
        <v>2920</v>
      </c>
      <c r="F1889" s="3" t="s">
        <v>2960</v>
      </c>
      <c r="G1889" s="3" t="s">
        <v>2961</v>
      </c>
      <c r="H1889" s="3" t="s">
        <v>3085</v>
      </c>
      <c r="I1889" s="3" t="s">
        <v>3106</v>
      </c>
      <c r="J1889" s="4">
        <v>48.5</v>
      </c>
      <c r="K1889" s="4">
        <v>-14.241803000000001</v>
      </c>
      <c r="L1889" s="4">
        <v>1.9940180000000001</v>
      </c>
      <c r="M1889" s="4">
        <v>3.1192250000000001</v>
      </c>
      <c r="N1889" s="4">
        <v>15.29148</v>
      </c>
      <c r="O1889" s="4">
        <v>17.126116</v>
      </c>
      <c r="P1889" s="4">
        <v>5.4251370000000003</v>
      </c>
      <c r="Q1889" s="4">
        <v>10.939501</v>
      </c>
      <c r="R1889" s="4">
        <v>24.211755</v>
      </c>
      <c r="S1889" s="3" t="s">
        <v>5300</v>
      </c>
      <c r="T1889" s="4">
        <v>92.07</v>
      </c>
      <c r="U1889" s="4">
        <v>6401.3362508700002</v>
      </c>
      <c r="V1889" s="10">
        <v>6156.2532499999998</v>
      </c>
      <c r="W1889" s="4">
        <v>0</v>
      </c>
      <c r="X1889" s="4">
        <v>126.8899</v>
      </c>
      <c r="Y1889" s="4">
        <v>50.2</v>
      </c>
      <c r="Z1889" s="4">
        <v>15.29148</v>
      </c>
      <c r="AA1889" s="10">
        <v>14.2753038948</v>
      </c>
      <c r="AB1889" s="10">
        <v>13.518295288099999</v>
      </c>
      <c r="AC1889" s="4">
        <v>4.112946</v>
      </c>
      <c r="AD1889" s="4">
        <v>3.9467080737695999</v>
      </c>
      <c r="AE1889" s="4">
        <v>4.0502664295923996</v>
      </c>
      <c r="AF1889" s="4">
        <v>10.939501</v>
      </c>
      <c r="AG1889" s="4">
        <v>8.4610721480137006</v>
      </c>
      <c r="AH1889" s="4">
        <v>9.0505285689661008</v>
      </c>
      <c r="AI1889" s="4">
        <v>5.4251370000000003</v>
      </c>
      <c r="AJ1889" s="4">
        <v>6.773339</v>
      </c>
    </row>
    <row r="1890" spans="1:36" x14ac:dyDescent="0.3">
      <c r="A1890" s="1" t="s">
        <v>582</v>
      </c>
      <c r="B1890" s="2">
        <v>29721221</v>
      </c>
      <c r="C1890" s="3" t="s">
        <v>2935</v>
      </c>
      <c r="D1890" s="4">
        <v>6402.9829792199998</v>
      </c>
      <c r="E1890" s="3" t="s">
        <v>2945</v>
      </c>
      <c r="F1890" s="3" t="s">
        <v>2946</v>
      </c>
      <c r="G1890" s="3" t="s">
        <v>2947</v>
      </c>
      <c r="H1890" s="3" t="s">
        <v>2989</v>
      </c>
      <c r="I1890" s="3" t="s">
        <v>3063</v>
      </c>
      <c r="J1890" s="4">
        <v>39.840240000000001</v>
      </c>
      <c r="K1890" s="4">
        <v>11.150793999999999</v>
      </c>
      <c r="L1890" s="4">
        <v>-10.137953</v>
      </c>
      <c r="M1890" s="4">
        <v>-2.4041809999999999</v>
      </c>
      <c r="N1890" s="4" t="s">
        <v>2924</v>
      </c>
      <c r="O1890" s="4">
        <v>49.226714000000001</v>
      </c>
      <c r="P1890" s="4">
        <v>15.247686</v>
      </c>
      <c r="Q1890" s="4">
        <v>123.479764</v>
      </c>
      <c r="R1890" s="4">
        <v>42.853513999999997</v>
      </c>
      <c r="S1890" s="3" t="s">
        <v>4325</v>
      </c>
      <c r="T1890" s="4">
        <v>28.01</v>
      </c>
      <c r="U1890" s="4">
        <v>6402.9829792199998</v>
      </c>
      <c r="V1890" s="10">
        <v>6221.0339789999998</v>
      </c>
      <c r="W1890" s="4">
        <v>0</v>
      </c>
      <c r="X1890" s="4">
        <v>35.71</v>
      </c>
      <c r="Y1890" s="4">
        <v>15.62</v>
      </c>
      <c r="Z1890" s="4" t="s">
        <v>2924</v>
      </c>
      <c r="AA1890" s="10">
        <v>55.975219824100002</v>
      </c>
      <c r="AB1890" s="10">
        <v>63.286563184800002</v>
      </c>
      <c r="AC1890" s="4">
        <v>14.659907</v>
      </c>
      <c r="AD1890" s="4">
        <v>12.223432313579901</v>
      </c>
      <c r="AE1890" s="4">
        <v>13.955995979995199</v>
      </c>
      <c r="AF1890" s="4">
        <v>123.479764</v>
      </c>
      <c r="AG1890" s="4">
        <v>36.989429910437401</v>
      </c>
      <c r="AH1890" s="4">
        <v>43.607538357040099</v>
      </c>
      <c r="AI1890" s="4">
        <v>15.247686</v>
      </c>
      <c r="AJ1890" s="4">
        <v>20.840774</v>
      </c>
    </row>
    <row r="1891" spans="1:36" x14ac:dyDescent="0.3">
      <c r="A1891" s="1" t="s">
        <v>144</v>
      </c>
      <c r="B1891" s="2">
        <v>4164998</v>
      </c>
      <c r="C1891" s="3" t="s">
        <v>2919</v>
      </c>
      <c r="D1891" s="4">
        <v>6427.2054236000004</v>
      </c>
      <c r="E1891" s="3" t="s">
        <v>2945</v>
      </c>
      <c r="F1891" s="3" t="s">
        <v>2990</v>
      </c>
      <c r="G1891" s="3" t="s">
        <v>2990</v>
      </c>
      <c r="H1891" s="3" t="s">
        <v>2991</v>
      </c>
      <c r="I1891" s="3" t="s">
        <v>3030</v>
      </c>
      <c r="J1891" s="18">
        <v>-21.671175000000002</v>
      </c>
      <c r="K1891" s="18">
        <v>-15.636127999999999</v>
      </c>
      <c r="L1891" s="18">
        <v>0.153728</v>
      </c>
      <c r="M1891" s="18">
        <v>3.1262370000000002</v>
      </c>
      <c r="N1891" s="4">
        <v>17.608108000000001</v>
      </c>
      <c r="O1891" s="4">
        <v>14.942660999999999</v>
      </c>
      <c r="P1891" s="4">
        <v>1.5436559999999999</v>
      </c>
      <c r="Q1891" s="4">
        <v>5.5697299999999998</v>
      </c>
      <c r="R1891" s="4">
        <v>20.019507000000001</v>
      </c>
      <c r="S1891" s="3" t="s">
        <v>3891</v>
      </c>
      <c r="T1891" s="4">
        <v>26.06</v>
      </c>
      <c r="U1891" s="4">
        <v>6427.2054236000004</v>
      </c>
      <c r="V1891" s="10">
        <v>6355.0674230000004</v>
      </c>
      <c r="W1891" s="4">
        <v>1.26922486569455</v>
      </c>
      <c r="X1891" s="18">
        <v>44.86</v>
      </c>
      <c r="Y1891" s="18">
        <v>24.1</v>
      </c>
      <c r="Z1891" s="4">
        <v>17.608108000000001</v>
      </c>
      <c r="AA1891" s="10">
        <v>15.993617282400001</v>
      </c>
      <c r="AB1891" s="10">
        <v>18.893367746399999</v>
      </c>
      <c r="AC1891" s="5">
        <v>0.98675299999999999</v>
      </c>
      <c r="AD1891" s="4">
        <v>0.95436675419170003</v>
      </c>
      <c r="AE1891" s="4">
        <v>1.0009608339253999</v>
      </c>
      <c r="AF1891" s="4">
        <v>5.5697299999999998</v>
      </c>
      <c r="AG1891" s="4">
        <v>5.0974663919705998</v>
      </c>
      <c r="AH1891" s="4">
        <v>6.0399752045254003</v>
      </c>
      <c r="AI1891" s="4">
        <v>1.5436559999999999</v>
      </c>
      <c r="AJ1891" s="4">
        <v>1.5510060000000001</v>
      </c>
    </row>
    <row r="1892" spans="1:36" x14ac:dyDescent="0.3">
      <c r="A1892" s="1" t="s">
        <v>1806</v>
      </c>
      <c r="B1892" s="2">
        <v>4884349</v>
      </c>
      <c r="C1892" s="3" t="s">
        <v>2919</v>
      </c>
      <c r="D1892" s="4">
        <v>6430.2601828899997</v>
      </c>
      <c r="E1892" s="3" t="s">
        <v>3102</v>
      </c>
      <c r="F1892" s="3" t="s">
        <v>3103</v>
      </c>
      <c r="G1892" s="3" t="s">
        <v>3104</v>
      </c>
      <c r="H1892" s="3" t="s">
        <v>3104</v>
      </c>
      <c r="I1892" s="3" t="s">
        <v>3205</v>
      </c>
      <c r="J1892" s="4">
        <v>44.192186</v>
      </c>
      <c r="K1892" s="4">
        <v>44.192186</v>
      </c>
      <c r="L1892" s="4">
        <v>27.438171000000001</v>
      </c>
      <c r="M1892" s="4">
        <v>2.2463500000000001</v>
      </c>
      <c r="N1892" s="4">
        <v>26.906403999999998</v>
      </c>
      <c r="O1892" s="4" t="s">
        <v>2934</v>
      </c>
      <c r="P1892" s="4">
        <v>1.894423</v>
      </c>
      <c r="Q1892" s="4">
        <v>4.8603079999999999</v>
      </c>
      <c r="R1892" s="4" t="s">
        <v>2934</v>
      </c>
      <c r="S1892" s="3" t="s">
        <v>5547</v>
      </c>
      <c r="T1892" s="4">
        <v>27.31</v>
      </c>
      <c r="U1892" s="4">
        <v>6430.2601828899997</v>
      </c>
      <c r="V1892" s="10">
        <v>4170.0601820000002</v>
      </c>
      <c r="W1892" s="4">
        <v>0</v>
      </c>
      <c r="X1892" s="4">
        <v>38.69</v>
      </c>
      <c r="Y1892" s="4">
        <v>14.09</v>
      </c>
      <c r="Z1892" s="4" t="s">
        <v>2924</v>
      </c>
      <c r="AA1892" s="10" t="s">
        <v>2934</v>
      </c>
      <c r="AB1892" s="10">
        <v>8.3025494832</v>
      </c>
      <c r="AC1892" s="4">
        <v>0.48169000000000001</v>
      </c>
      <c r="AD1892" s="4" t="s">
        <v>2934</v>
      </c>
      <c r="AE1892" s="4">
        <v>1.1584864710595999</v>
      </c>
      <c r="AF1892" s="4">
        <v>4.8603079999999999</v>
      </c>
      <c r="AG1892" s="4" t="s">
        <v>2934</v>
      </c>
      <c r="AH1892" s="4">
        <v>12.9263991898694</v>
      </c>
      <c r="AI1892" s="4">
        <v>1.894423</v>
      </c>
      <c r="AJ1892" s="4">
        <v>1.900223</v>
      </c>
    </row>
    <row r="1893" spans="1:36" x14ac:dyDescent="0.3">
      <c r="A1893" s="1" t="s">
        <v>418</v>
      </c>
      <c r="B1893" s="2">
        <v>4067324</v>
      </c>
      <c r="C1893" s="3" t="s">
        <v>2935</v>
      </c>
      <c r="D1893" s="4">
        <v>6430.9918592499998</v>
      </c>
      <c r="E1893" s="3" t="s">
        <v>2925</v>
      </c>
      <c r="F1893" s="3" t="s">
        <v>2980</v>
      </c>
      <c r="G1893" s="3" t="s">
        <v>3016</v>
      </c>
      <c r="H1893" s="3" t="s">
        <v>3019</v>
      </c>
      <c r="I1893" s="3" t="s">
        <v>3020</v>
      </c>
      <c r="J1893" s="4">
        <v>17.285654000000001</v>
      </c>
      <c r="K1893" s="4">
        <v>-20.298528999999998</v>
      </c>
      <c r="L1893" s="4">
        <v>-4.0954449999999998</v>
      </c>
      <c r="M1893" s="4">
        <v>2.0968040000000001</v>
      </c>
      <c r="N1893" s="4">
        <v>55.154691</v>
      </c>
      <c r="O1893" s="4">
        <v>29.648605</v>
      </c>
      <c r="P1893" s="4">
        <v>4.5924050000000003</v>
      </c>
      <c r="Q1893" s="4">
        <v>13.857745</v>
      </c>
      <c r="R1893" s="4">
        <v>47.307572</v>
      </c>
      <c r="S1893" s="3" t="s">
        <v>4161</v>
      </c>
      <c r="T1893" s="5">
        <v>110.53</v>
      </c>
      <c r="U1893" s="4">
        <v>6430.9918592499998</v>
      </c>
      <c r="V1893" s="10">
        <v>8164.470859</v>
      </c>
      <c r="W1893" s="4">
        <v>0</v>
      </c>
      <c r="X1893" s="5">
        <v>141.9</v>
      </c>
      <c r="Y1893" s="4">
        <v>91.61</v>
      </c>
      <c r="Z1893" s="4">
        <v>55.154691</v>
      </c>
      <c r="AA1893" s="10">
        <v>28.649559357099999</v>
      </c>
      <c r="AB1893" s="10">
        <v>32.506624551800002</v>
      </c>
      <c r="AC1893" s="4">
        <v>3.1072980000000001</v>
      </c>
      <c r="AD1893" s="4">
        <v>2.8598423075677002</v>
      </c>
      <c r="AE1893" s="4">
        <v>3.0416572811890998</v>
      </c>
      <c r="AF1893" s="4">
        <v>13.857745</v>
      </c>
      <c r="AG1893" s="4">
        <v>17.917220934639499</v>
      </c>
      <c r="AH1893" s="4">
        <v>19.895421180831899</v>
      </c>
      <c r="AI1893" s="4">
        <v>4.5924050000000003</v>
      </c>
      <c r="AJ1893" s="4" t="s">
        <v>2924</v>
      </c>
    </row>
    <row r="1894" spans="1:36" x14ac:dyDescent="0.3">
      <c r="A1894" s="1" t="s">
        <v>1236</v>
      </c>
      <c r="B1894" s="2">
        <v>4010647</v>
      </c>
      <c r="C1894" s="3" t="s">
        <v>2935</v>
      </c>
      <c r="D1894" s="4">
        <v>6440.4382704899999</v>
      </c>
      <c r="E1894" s="3" t="s">
        <v>3093</v>
      </c>
      <c r="F1894" s="3" t="s">
        <v>3093</v>
      </c>
      <c r="G1894" s="3" t="s">
        <v>3094</v>
      </c>
      <c r="H1894" s="3" t="s">
        <v>3299</v>
      </c>
      <c r="I1894" s="3" t="s">
        <v>3300</v>
      </c>
      <c r="J1894" s="4">
        <v>-38.402016000000003</v>
      </c>
      <c r="K1894" s="4">
        <v>-24.420401999999999</v>
      </c>
      <c r="L1894" s="4">
        <v>-16.471450000000001</v>
      </c>
      <c r="M1894" s="4">
        <v>1.39218</v>
      </c>
      <c r="N1894" s="4">
        <v>20.111633000000001</v>
      </c>
      <c r="O1894" s="4">
        <v>6.1909929999999997</v>
      </c>
      <c r="P1894" s="4">
        <v>0.670624</v>
      </c>
      <c r="Q1894" s="4">
        <v>6.9704059999999997</v>
      </c>
      <c r="R1894" s="5">
        <v>6.7717770000000002</v>
      </c>
      <c r="S1894" s="3" t="s">
        <v>4978</v>
      </c>
      <c r="T1894" s="4">
        <v>34.229999999999997</v>
      </c>
      <c r="U1894" s="4">
        <v>6440.4382704899999</v>
      </c>
      <c r="V1894" s="10">
        <v>8419.6182700000008</v>
      </c>
      <c r="W1894" s="4">
        <v>5.8428279287175</v>
      </c>
      <c r="X1894" s="4">
        <v>64.159899999999993</v>
      </c>
      <c r="Y1894" s="4">
        <v>33.47</v>
      </c>
      <c r="Z1894" s="4">
        <v>20.111633000000001</v>
      </c>
      <c r="AA1894" s="10">
        <v>13.210095708500001</v>
      </c>
      <c r="AB1894" s="10">
        <v>16.655961695599999</v>
      </c>
      <c r="AC1894" s="4">
        <v>0.283105</v>
      </c>
      <c r="AD1894" s="4">
        <v>0.32075427385209998</v>
      </c>
      <c r="AE1894" s="4">
        <v>0.28890929121699999</v>
      </c>
      <c r="AF1894" s="4">
        <v>6.9704059999999997</v>
      </c>
      <c r="AG1894" s="4">
        <v>5.9755229990706997</v>
      </c>
      <c r="AH1894" s="4">
        <v>6.3666602704792004</v>
      </c>
      <c r="AI1894" s="4">
        <v>0.670624</v>
      </c>
      <c r="AJ1894" s="4">
        <v>1.1337440000000001</v>
      </c>
    </row>
    <row r="1895" spans="1:36" x14ac:dyDescent="0.3">
      <c r="A1895" s="1" t="s">
        <v>972</v>
      </c>
      <c r="B1895" s="2">
        <v>103412</v>
      </c>
      <c r="C1895" s="3" t="s">
        <v>2935</v>
      </c>
      <c r="D1895" s="4">
        <v>6441.8652818800001</v>
      </c>
      <c r="E1895" s="3" t="s">
        <v>2930</v>
      </c>
      <c r="F1895" s="3" t="s">
        <v>2957</v>
      </c>
      <c r="G1895" s="3" t="s">
        <v>2957</v>
      </c>
      <c r="H1895" s="3" t="s">
        <v>3113</v>
      </c>
      <c r="I1895" s="3" t="s">
        <v>3446</v>
      </c>
      <c r="J1895" s="4">
        <v>-2.9484789999999998</v>
      </c>
      <c r="K1895" s="4">
        <v>-4.7807550000000001</v>
      </c>
      <c r="L1895" s="4">
        <v>-11.454056</v>
      </c>
      <c r="M1895" s="4">
        <v>-0.445718</v>
      </c>
      <c r="N1895" s="4">
        <v>70.269662921348299</v>
      </c>
      <c r="O1895" s="4">
        <v>20.874765754293701</v>
      </c>
      <c r="P1895" s="4">
        <v>1.264993</v>
      </c>
      <c r="Q1895" s="4">
        <v>11.522828000000001</v>
      </c>
      <c r="R1895" s="4">
        <v>20.219259999999998</v>
      </c>
      <c r="S1895" s="3" t="s">
        <v>4714</v>
      </c>
      <c r="T1895" s="4">
        <v>62.54</v>
      </c>
      <c r="U1895" s="4">
        <v>6441.8652818800001</v>
      </c>
      <c r="V1895" s="10">
        <v>6474.9652809999998</v>
      </c>
      <c r="W1895" s="4">
        <v>3.4537895746722098</v>
      </c>
      <c r="X1895" s="4">
        <v>70.92</v>
      </c>
      <c r="Y1895" s="4">
        <v>51.594999999999999</v>
      </c>
      <c r="Z1895" s="4">
        <v>71.149033000000003</v>
      </c>
      <c r="AA1895" s="10">
        <v>11.714242901</v>
      </c>
      <c r="AB1895" s="10">
        <v>15.2536585365</v>
      </c>
      <c r="AC1895" s="4">
        <v>1.1026279999999999</v>
      </c>
      <c r="AD1895" s="4">
        <v>0.90585364096709997</v>
      </c>
      <c r="AE1895" s="4">
        <v>1.071127424483</v>
      </c>
      <c r="AF1895" s="4">
        <v>11.522828000000001</v>
      </c>
      <c r="AG1895" s="4">
        <v>6.3250613275373997</v>
      </c>
      <c r="AH1895" s="4">
        <v>11.537714328225199</v>
      </c>
      <c r="AI1895" s="4">
        <v>1.264993</v>
      </c>
      <c r="AJ1895" s="4">
        <v>2.599119</v>
      </c>
    </row>
    <row r="1896" spans="1:36" x14ac:dyDescent="0.3">
      <c r="A1896" s="1" t="s">
        <v>2049</v>
      </c>
      <c r="B1896" s="2">
        <v>5732965</v>
      </c>
      <c r="C1896" s="3" t="s">
        <v>2935</v>
      </c>
      <c r="D1896" s="4">
        <v>6449.2845785199997</v>
      </c>
      <c r="E1896" s="3" t="s">
        <v>2930</v>
      </c>
      <c r="F1896" s="3" t="s">
        <v>2953</v>
      </c>
      <c r="G1896" s="3" t="s">
        <v>2954</v>
      </c>
      <c r="H1896" s="3" t="s">
        <v>2955</v>
      </c>
      <c r="I1896" s="3"/>
      <c r="J1896" s="4">
        <v>2.7298049999999998</v>
      </c>
      <c r="K1896" s="4">
        <v>-8.8031649999999999</v>
      </c>
      <c r="L1896" s="4">
        <v>-3.5564849999999999</v>
      </c>
      <c r="M1896" s="4">
        <v>0.38105600000000001</v>
      </c>
      <c r="N1896" s="4" t="s">
        <v>2934</v>
      </c>
      <c r="O1896" s="4" t="s">
        <v>2934</v>
      </c>
      <c r="P1896" s="4" t="s">
        <v>2934</v>
      </c>
      <c r="Q1896" s="4" t="s">
        <v>2934</v>
      </c>
      <c r="R1896" s="4" t="s">
        <v>2934</v>
      </c>
      <c r="S1896" s="3" t="s">
        <v>5788</v>
      </c>
      <c r="T1896" s="4">
        <v>18.440000000000001</v>
      </c>
      <c r="U1896" s="4">
        <v>6449.2845785199997</v>
      </c>
      <c r="V1896" s="10" t="s">
        <v>2934</v>
      </c>
      <c r="W1896" s="4">
        <v>14.349240780911099</v>
      </c>
      <c r="X1896" s="4">
        <v>20.9</v>
      </c>
      <c r="Y1896" s="4">
        <v>17.72</v>
      </c>
      <c r="Z1896" s="4" t="s">
        <v>2934</v>
      </c>
      <c r="AA1896" s="10" t="s">
        <v>2934</v>
      </c>
      <c r="AB1896" s="10" t="s">
        <v>2934</v>
      </c>
      <c r="AC1896" s="4" t="s">
        <v>2934</v>
      </c>
      <c r="AD1896" s="4" t="s">
        <v>2934</v>
      </c>
      <c r="AE1896" s="4" t="s">
        <v>2934</v>
      </c>
      <c r="AF1896" s="4" t="s">
        <v>2934</v>
      </c>
      <c r="AG1896" s="4" t="s">
        <v>2934</v>
      </c>
      <c r="AH1896" s="4" t="s">
        <v>2934</v>
      </c>
      <c r="AI1896" s="4" t="s">
        <v>2934</v>
      </c>
      <c r="AJ1896" s="4" t="s">
        <v>2934</v>
      </c>
    </row>
    <row r="1897" spans="1:36" x14ac:dyDescent="0.3">
      <c r="A1897" s="1" t="s">
        <v>693</v>
      </c>
      <c r="B1897" s="2">
        <v>4155562</v>
      </c>
      <c r="C1897" s="3" t="s">
        <v>2919</v>
      </c>
      <c r="D1897" s="4">
        <v>6453.0003123200004</v>
      </c>
      <c r="E1897" s="3" t="s">
        <v>2925</v>
      </c>
      <c r="F1897" s="3" t="s">
        <v>2996</v>
      </c>
      <c r="G1897" s="3" t="s">
        <v>3120</v>
      </c>
      <c r="H1897" s="3" t="s">
        <v>3247</v>
      </c>
      <c r="I1897" s="3" t="s">
        <v>3248</v>
      </c>
      <c r="J1897" s="4">
        <v>18.531206999999998</v>
      </c>
      <c r="K1897" s="4">
        <v>-23.27628</v>
      </c>
      <c r="L1897" s="4">
        <v>4.8484850000000002</v>
      </c>
      <c r="M1897" s="4">
        <v>-1.019131</v>
      </c>
      <c r="N1897" s="4">
        <v>8.0307539999999999</v>
      </c>
      <c r="O1897" s="4">
        <v>7.0792840000000004</v>
      </c>
      <c r="P1897" s="4">
        <v>3.7534749999999999</v>
      </c>
      <c r="Q1897" s="4">
        <v>6.2727779999999997</v>
      </c>
      <c r="R1897" s="4">
        <v>10.207748</v>
      </c>
      <c r="S1897" s="3" t="s">
        <v>4436</v>
      </c>
      <c r="T1897" s="5">
        <v>110.72</v>
      </c>
      <c r="U1897" s="4">
        <v>6453.0003123200004</v>
      </c>
      <c r="V1897" s="10">
        <v>8040.8853120000003</v>
      </c>
      <c r="W1897" s="4">
        <v>0</v>
      </c>
      <c r="X1897" s="4">
        <v>165.32</v>
      </c>
      <c r="Y1897" s="4">
        <v>85.71</v>
      </c>
      <c r="Z1897" s="4">
        <v>8.0307539999999999</v>
      </c>
      <c r="AA1897" s="10">
        <v>8.7397876622999995</v>
      </c>
      <c r="AB1897" s="10">
        <v>8.5809900689000003</v>
      </c>
      <c r="AC1897" s="4">
        <v>1.9744679999999999</v>
      </c>
      <c r="AD1897" s="4">
        <v>1.9353979249090001</v>
      </c>
      <c r="AE1897" s="4">
        <v>1.9727765737083001</v>
      </c>
      <c r="AF1897" s="4">
        <v>6.2727779999999997</v>
      </c>
      <c r="AG1897" s="4">
        <v>7.5371998710943</v>
      </c>
      <c r="AH1897" s="4">
        <v>7.2887449929160999</v>
      </c>
      <c r="AI1897" s="4">
        <v>3.7534749999999999</v>
      </c>
      <c r="AJ1897" s="4" t="s">
        <v>2924</v>
      </c>
    </row>
    <row r="1898" spans="1:36" x14ac:dyDescent="0.3">
      <c r="A1898" s="1" t="s">
        <v>839</v>
      </c>
      <c r="B1898" s="2">
        <v>4190757</v>
      </c>
      <c r="C1898" s="3" t="s">
        <v>2919</v>
      </c>
      <c r="D1898" s="4">
        <v>6457.41661802</v>
      </c>
      <c r="E1898" s="3" t="s">
        <v>3102</v>
      </c>
      <c r="F1898" s="3" t="s">
        <v>3103</v>
      </c>
      <c r="G1898" s="3" t="s">
        <v>3292</v>
      </c>
      <c r="H1898" s="3" t="s">
        <v>3293</v>
      </c>
      <c r="I1898" s="3" t="s">
        <v>3409</v>
      </c>
      <c r="J1898" s="4">
        <v>36.210017999999998</v>
      </c>
      <c r="K1898" s="4">
        <v>-19.507846000000001</v>
      </c>
      <c r="L1898" s="4">
        <v>-9.8282059999999998</v>
      </c>
      <c r="M1898" s="4">
        <v>-0.79120900000000005</v>
      </c>
      <c r="N1898" s="4" t="s">
        <v>2924</v>
      </c>
      <c r="O1898" s="4" t="s">
        <v>2924</v>
      </c>
      <c r="P1898" s="4">
        <v>0.31555</v>
      </c>
      <c r="Q1898" s="4">
        <v>17.487119</v>
      </c>
      <c r="R1898" s="4">
        <v>125.28476000000001</v>
      </c>
      <c r="S1898" s="3" t="s">
        <v>4582</v>
      </c>
      <c r="T1898" s="4">
        <v>22.57</v>
      </c>
      <c r="U1898" s="4">
        <v>6457.41661802</v>
      </c>
      <c r="V1898" s="10">
        <v>33530.868618</v>
      </c>
      <c r="W1898" s="4">
        <v>0</v>
      </c>
      <c r="X1898" s="4">
        <v>30.077175</v>
      </c>
      <c r="Y1898" s="5">
        <v>11.8301</v>
      </c>
      <c r="Z1898" s="4" t="s">
        <v>2924</v>
      </c>
      <c r="AA1898" s="10" t="s">
        <v>2924</v>
      </c>
      <c r="AB1898" s="10" t="s">
        <v>2924</v>
      </c>
      <c r="AC1898" s="4">
        <v>2.0929099999999998</v>
      </c>
      <c r="AD1898" s="4">
        <v>2.1789090098561998</v>
      </c>
      <c r="AE1898" s="4">
        <v>2.1223836220979</v>
      </c>
      <c r="AF1898" s="4">
        <v>17.487119</v>
      </c>
      <c r="AG1898" s="4">
        <v>27.5809468039586</v>
      </c>
      <c r="AH1898" s="4">
        <v>21.223578843502299</v>
      </c>
      <c r="AI1898" s="4">
        <v>0.31555</v>
      </c>
      <c r="AJ1898" s="4" t="s">
        <v>2924</v>
      </c>
    </row>
    <row r="1899" spans="1:36" x14ac:dyDescent="0.3">
      <c r="A1899" s="1" t="s">
        <v>2872</v>
      </c>
      <c r="B1899" s="2">
        <v>19238877</v>
      </c>
      <c r="C1899" s="3" t="s">
        <v>2919</v>
      </c>
      <c r="D1899" s="4">
        <v>6487.0112554400002</v>
      </c>
      <c r="E1899" s="3" t="s">
        <v>2930</v>
      </c>
      <c r="F1899" s="3" t="s">
        <v>2953</v>
      </c>
      <c r="G1899" s="3" t="s">
        <v>2954</v>
      </c>
      <c r="H1899" s="3" t="s">
        <v>3244</v>
      </c>
      <c r="I1899" s="3" t="s">
        <v>3347</v>
      </c>
      <c r="J1899" s="4">
        <v>-53.663214000000004</v>
      </c>
      <c r="K1899" s="4">
        <v>-33.626373999999998</v>
      </c>
      <c r="L1899" s="4">
        <v>-19.197323999999998</v>
      </c>
      <c r="M1899" s="4">
        <v>-0.82101800000000003</v>
      </c>
      <c r="N1899" s="4">
        <v>9.4488425085702694</v>
      </c>
      <c r="O1899" s="4">
        <v>3.6136752485271102</v>
      </c>
      <c r="P1899" s="4">
        <v>1.6542520000000001</v>
      </c>
      <c r="Q1899" s="4" t="s">
        <v>2934</v>
      </c>
      <c r="R1899" s="4" t="s">
        <v>2934</v>
      </c>
      <c r="S1899" s="3" t="s">
        <v>6610</v>
      </c>
      <c r="T1899" s="4">
        <v>12.08</v>
      </c>
      <c r="U1899" s="4">
        <v>6487.0112554400002</v>
      </c>
      <c r="V1899" s="10" t="s">
        <v>2934</v>
      </c>
      <c r="W1899" s="4">
        <v>5.3807947019867601</v>
      </c>
      <c r="X1899" s="4">
        <v>26.776299999999999</v>
      </c>
      <c r="Y1899" s="4">
        <v>11.68</v>
      </c>
      <c r="Z1899" s="4">
        <v>8.2948319999999995</v>
      </c>
      <c r="AA1899" s="10">
        <v>8.1165442574816993</v>
      </c>
      <c r="AB1899" s="10">
        <v>8.8892217250637007</v>
      </c>
      <c r="AC1899" s="4" t="s">
        <v>2934</v>
      </c>
      <c r="AD1899" s="4" t="s">
        <v>2934</v>
      </c>
      <c r="AE1899" s="4" t="s">
        <v>2934</v>
      </c>
      <c r="AF1899" s="4" t="s">
        <v>2934</v>
      </c>
      <c r="AG1899" s="4" t="s">
        <v>2934</v>
      </c>
      <c r="AH1899" s="4" t="s">
        <v>2934</v>
      </c>
      <c r="AI1899" s="4">
        <v>1.6542520000000001</v>
      </c>
      <c r="AJ1899" s="4">
        <v>1.883192</v>
      </c>
    </row>
    <row r="1900" spans="1:36" x14ac:dyDescent="0.3">
      <c r="A1900" s="1" t="s">
        <v>1465</v>
      </c>
      <c r="B1900" s="2">
        <v>4163030</v>
      </c>
      <c r="C1900" s="3" t="s">
        <v>2935</v>
      </c>
      <c r="D1900" s="4">
        <v>6501.3136115400002</v>
      </c>
      <c r="E1900" s="3" t="s">
        <v>2930</v>
      </c>
      <c r="F1900" s="3" t="s">
        <v>2953</v>
      </c>
      <c r="G1900" s="3" t="s">
        <v>2953</v>
      </c>
      <c r="H1900" s="3" t="s">
        <v>3075</v>
      </c>
      <c r="I1900" s="3" t="s">
        <v>3529</v>
      </c>
      <c r="J1900" s="4">
        <v>71.914062999999999</v>
      </c>
      <c r="K1900" s="4">
        <v>-3.6453199999999999</v>
      </c>
      <c r="L1900" s="4">
        <v>-12.094277</v>
      </c>
      <c r="M1900" s="4">
        <v>-0.29451699999999997</v>
      </c>
      <c r="N1900" s="4" t="s">
        <v>2924</v>
      </c>
      <c r="O1900" s="4">
        <v>1.164193</v>
      </c>
      <c r="P1900" s="4">
        <v>0.64381600000000005</v>
      </c>
      <c r="Q1900" s="4" t="s">
        <v>2924</v>
      </c>
      <c r="R1900" s="4" t="s">
        <v>2924</v>
      </c>
      <c r="S1900" s="3" t="s">
        <v>5206</v>
      </c>
      <c r="T1900" s="4">
        <v>88.02</v>
      </c>
      <c r="U1900" s="4">
        <v>6501.3136115400002</v>
      </c>
      <c r="V1900" s="10">
        <v>9488.3136109999996</v>
      </c>
      <c r="W1900" s="4">
        <v>3.1810952056350801</v>
      </c>
      <c r="X1900" s="4">
        <v>115.22</v>
      </c>
      <c r="Y1900" s="4">
        <v>47.49</v>
      </c>
      <c r="Z1900" s="4" t="s">
        <v>2924</v>
      </c>
      <c r="AA1900" s="10">
        <v>4.3277527841000003</v>
      </c>
      <c r="AB1900" s="10">
        <v>4.6447936043000002</v>
      </c>
      <c r="AC1900" s="4">
        <v>2.3352970000000002</v>
      </c>
      <c r="AD1900" s="4">
        <v>1.3263164284272999</v>
      </c>
      <c r="AE1900" s="4">
        <v>1.3669960837288999</v>
      </c>
      <c r="AF1900" s="4" t="s">
        <v>2924</v>
      </c>
      <c r="AG1900" s="4" t="s">
        <v>2934</v>
      </c>
      <c r="AH1900" s="4" t="s">
        <v>2934</v>
      </c>
      <c r="AI1900" s="4">
        <v>0.64381600000000005</v>
      </c>
      <c r="AJ1900" s="4">
        <v>0.64381600000000005</v>
      </c>
    </row>
    <row r="1901" spans="1:36" x14ac:dyDescent="0.3">
      <c r="A1901" s="1" t="s">
        <v>873</v>
      </c>
      <c r="B1901" s="2">
        <v>4435696</v>
      </c>
      <c r="C1901" s="3" t="s">
        <v>2935</v>
      </c>
      <c r="D1901" s="4">
        <v>6504.1499426299997</v>
      </c>
      <c r="E1901" s="3" t="s">
        <v>3093</v>
      </c>
      <c r="F1901" s="3" t="s">
        <v>3093</v>
      </c>
      <c r="G1901" s="3" t="s">
        <v>3094</v>
      </c>
      <c r="H1901" s="3" t="s">
        <v>3145</v>
      </c>
      <c r="I1901" s="3" t="s">
        <v>3419</v>
      </c>
      <c r="J1901" s="4">
        <v>17.023026000000002</v>
      </c>
      <c r="K1901" s="4">
        <v>-1.9297040000000001</v>
      </c>
      <c r="L1901" s="4">
        <v>-10.22082</v>
      </c>
      <c r="M1901" s="4">
        <v>0.99361299999999997</v>
      </c>
      <c r="N1901" s="4">
        <v>64.681818000000007</v>
      </c>
      <c r="O1901" s="4">
        <v>9.8205659999999995</v>
      </c>
      <c r="P1901" s="4">
        <v>6.9010670000000003</v>
      </c>
      <c r="Q1901" s="4">
        <v>8.4705089999999998</v>
      </c>
      <c r="R1901" s="4">
        <v>11.917648</v>
      </c>
      <c r="S1901" s="3" t="s">
        <v>4616</v>
      </c>
      <c r="T1901" s="4">
        <v>14.23</v>
      </c>
      <c r="U1901" s="4">
        <v>6504.1499426299997</v>
      </c>
      <c r="V1901" s="10">
        <v>12221.249942</v>
      </c>
      <c r="W1901" s="4">
        <v>3.7245256500351398</v>
      </c>
      <c r="X1901" s="4">
        <v>16.399999999999999</v>
      </c>
      <c r="Y1901" s="4">
        <v>11.53</v>
      </c>
      <c r="Z1901" s="4">
        <v>64.681818000000007</v>
      </c>
      <c r="AA1901" s="10">
        <v>20.227434257199999</v>
      </c>
      <c r="AB1901" s="10">
        <v>41.806216581400001</v>
      </c>
      <c r="AC1901" s="4">
        <v>1.8371740000000001</v>
      </c>
      <c r="AD1901" s="4">
        <v>1.5880037188750999</v>
      </c>
      <c r="AE1901" s="4">
        <v>1.7851717273495</v>
      </c>
      <c r="AF1901" s="4">
        <v>8.4705089999999998</v>
      </c>
      <c r="AG1901" s="4">
        <v>8.8003187535415002</v>
      </c>
      <c r="AH1901" s="4">
        <v>9.1044887355282995</v>
      </c>
      <c r="AI1901" s="4">
        <v>6.9010670000000003</v>
      </c>
      <c r="AJ1901" s="4">
        <v>26.351852000000001</v>
      </c>
    </row>
    <row r="1902" spans="1:36" x14ac:dyDescent="0.3">
      <c r="A1902" s="1" t="s">
        <v>2379</v>
      </c>
      <c r="B1902" s="2">
        <v>4235133</v>
      </c>
      <c r="C1902" s="3" t="s">
        <v>2935</v>
      </c>
      <c r="D1902" s="4">
        <v>6507.1779833000001</v>
      </c>
      <c r="E1902" s="3" t="s">
        <v>2930</v>
      </c>
      <c r="F1902" s="3" t="s">
        <v>2953</v>
      </c>
      <c r="G1902" s="3" t="s">
        <v>3049</v>
      </c>
      <c r="H1902" s="3" t="s">
        <v>3050</v>
      </c>
      <c r="I1902" s="3" t="s">
        <v>2971</v>
      </c>
      <c r="J1902" s="4">
        <v>-8.1826830000000008</v>
      </c>
      <c r="K1902" s="4">
        <v>-7.2561270000000002</v>
      </c>
      <c r="L1902" s="4">
        <v>-4.9261080000000002</v>
      </c>
      <c r="M1902" s="4">
        <v>-0.46415699999999999</v>
      </c>
      <c r="N1902" s="4">
        <v>16.495726495726501</v>
      </c>
      <c r="O1902" s="4">
        <v>17.1848922434116</v>
      </c>
      <c r="P1902" s="4">
        <v>0.99520399999999998</v>
      </c>
      <c r="Q1902" s="4" t="s">
        <v>2934</v>
      </c>
      <c r="R1902" s="4" t="s">
        <v>2934</v>
      </c>
      <c r="S1902" s="3" t="s">
        <v>6118</v>
      </c>
      <c r="T1902" s="4">
        <v>19.3</v>
      </c>
      <c r="U1902" s="4">
        <v>6507.1779833000001</v>
      </c>
      <c r="V1902" s="10" t="s">
        <v>2934</v>
      </c>
      <c r="W1902" s="4">
        <v>9.9481865284974091</v>
      </c>
      <c r="X1902" s="4">
        <v>21.29</v>
      </c>
      <c r="Y1902" s="4">
        <v>18.43</v>
      </c>
      <c r="Z1902" s="4">
        <v>16.342082999999999</v>
      </c>
      <c r="AA1902" s="10">
        <v>10.0057027321</v>
      </c>
      <c r="AB1902" s="10">
        <v>9.6021811379000006</v>
      </c>
      <c r="AC1902" s="4" t="s">
        <v>2934</v>
      </c>
      <c r="AD1902" s="4" t="s">
        <v>2934</v>
      </c>
      <c r="AE1902" s="4" t="s">
        <v>2934</v>
      </c>
      <c r="AF1902" s="4" t="s">
        <v>2934</v>
      </c>
      <c r="AG1902" s="4" t="s">
        <v>2934</v>
      </c>
      <c r="AH1902" s="4" t="s">
        <v>2934</v>
      </c>
      <c r="AI1902" s="4">
        <v>0.99520399999999998</v>
      </c>
      <c r="AJ1902" s="4">
        <v>1.043018</v>
      </c>
    </row>
    <row r="1903" spans="1:36" x14ac:dyDescent="0.3">
      <c r="A1903" s="1" t="s">
        <v>1444</v>
      </c>
      <c r="B1903" s="2">
        <v>5721870</v>
      </c>
      <c r="C1903" s="3" t="s">
        <v>2940</v>
      </c>
      <c r="D1903" s="4">
        <v>6513.4350000000004</v>
      </c>
      <c r="E1903" s="3" t="s">
        <v>2930</v>
      </c>
      <c r="F1903" s="3" t="s">
        <v>2953</v>
      </c>
      <c r="G1903" s="3" t="s">
        <v>2954</v>
      </c>
      <c r="H1903" s="3" t="s">
        <v>2955</v>
      </c>
      <c r="I1903" s="3"/>
      <c r="J1903" s="4">
        <v>9.1177879999999991</v>
      </c>
      <c r="K1903" s="4">
        <v>-1.713093</v>
      </c>
      <c r="L1903" s="4">
        <v>-8.4294530000000005</v>
      </c>
      <c r="M1903" s="4">
        <v>-0.25566100000000003</v>
      </c>
      <c r="N1903" s="4">
        <v>4.603688</v>
      </c>
      <c r="O1903" s="4" t="s">
        <v>2934</v>
      </c>
      <c r="P1903" s="4">
        <v>0.97913399999999995</v>
      </c>
      <c r="Q1903" s="4" t="s">
        <v>2934</v>
      </c>
      <c r="R1903" s="4" t="s">
        <v>2934</v>
      </c>
      <c r="S1903" s="3" t="s">
        <v>5185</v>
      </c>
      <c r="T1903" s="4">
        <v>136.55000000000001</v>
      </c>
      <c r="U1903" s="4">
        <v>6513.4350000000004</v>
      </c>
      <c r="V1903" s="10">
        <v>6470.3786399999999</v>
      </c>
      <c r="W1903" s="4">
        <v>1.02775247162212</v>
      </c>
      <c r="X1903" s="4">
        <v>152.05179999999999</v>
      </c>
      <c r="Y1903" s="5">
        <v>118.72</v>
      </c>
      <c r="Z1903" s="4">
        <v>4.603688</v>
      </c>
      <c r="AA1903" s="10" t="s">
        <v>2934</v>
      </c>
      <c r="AB1903" s="10" t="s">
        <v>2934</v>
      </c>
      <c r="AC1903" s="4">
        <v>84.926810000000003</v>
      </c>
      <c r="AD1903" s="4" t="s">
        <v>2934</v>
      </c>
      <c r="AE1903" s="4" t="s">
        <v>2934</v>
      </c>
      <c r="AF1903" s="4" t="s">
        <v>2934</v>
      </c>
      <c r="AG1903" s="4" t="s">
        <v>2934</v>
      </c>
      <c r="AH1903" s="4" t="s">
        <v>2934</v>
      </c>
      <c r="AI1903" s="4">
        <v>0.97913399999999995</v>
      </c>
      <c r="AJ1903" s="4">
        <v>0.97913399999999995</v>
      </c>
    </row>
    <row r="1904" spans="1:36" x14ac:dyDescent="0.3">
      <c r="A1904" s="1" t="s">
        <v>2806</v>
      </c>
      <c r="B1904" s="2">
        <v>114218673</v>
      </c>
      <c r="C1904" s="3" t="s">
        <v>2919</v>
      </c>
      <c r="D1904" s="4">
        <v>6525.5060116799996</v>
      </c>
      <c r="E1904" s="3" t="s">
        <v>2920</v>
      </c>
      <c r="F1904" s="3" t="s">
        <v>2960</v>
      </c>
      <c r="G1904" s="3" t="s">
        <v>3330</v>
      </c>
      <c r="H1904" s="3" t="s">
        <v>3330</v>
      </c>
      <c r="I1904" s="3" t="s">
        <v>2949</v>
      </c>
      <c r="J1904" s="4">
        <v>83.188406000000001</v>
      </c>
      <c r="K1904" s="4">
        <v>36.501080000000002</v>
      </c>
      <c r="L1904" s="4">
        <v>23.962078999999999</v>
      </c>
      <c r="M1904" s="4">
        <v>2.9875069999999999</v>
      </c>
      <c r="N1904" s="4" t="s">
        <v>2924</v>
      </c>
      <c r="O1904" s="4">
        <v>58.070444000000002</v>
      </c>
      <c r="P1904" s="4">
        <v>2.1375419999999998</v>
      </c>
      <c r="Q1904" s="4">
        <v>25.802820000000001</v>
      </c>
      <c r="R1904" s="4">
        <v>27.732527999999999</v>
      </c>
      <c r="S1904" s="3" t="s">
        <v>6544</v>
      </c>
      <c r="T1904" s="4">
        <v>37.92</v>
      </c>
      <c r="U1904" s="4">
        <v>6525.5060116799996</v>
      </c>
      <c r="V1904" s="10">
        <v>7663.4890109999997</v>
      </c>
      <c r="W1904" s="4">
        <v>0</v>
      </c>
      <c r="X1904" s="4">
        <v>38.344999999999999</v>
      </c>
      <c r="Y1904" s="4">
        <v>20.260000000000002</v>
      </c>
      <c r="Z1904" s="4" t="s">
        <v>2924</v>
      </c>
      <c r="AA1904" s="10">
        <v>49.8816101026</v>
      </c>
      <c r="AB1904" s="10">
        <v>119.90513833990001</v>
      </c>
      <c r="AC1904" s="4">
        <v>8.4572719999999997</v>
      </c>
      <c r="AD1904" s="4">
        <v>7.8302170393981996</v>
      </c>
      <c r="AE1904" s="4">
        <v>8.2218655837256005</v>
      </c>
      <c r="AF1904" s="4">
        <v>25.802820000000001</v>
      </c>
      <c r="AG1904" s="4">
        <v>19.871704376759901</v>
      </c>
      <c r="AH1904" s="4">
        <v>20.3398408115543</v>
      </c>
      <c r="AI1904" s="4">
        <v>2.1375419999999998</v>
      </c>
      <c r="AJ1904" s="4" t="s">
        <v>2924</v>
      </c>
    </row>
    <row r="1905" spans="1:36" x14ac:dyDescent="0.3">
      <c r="A1905" s="1" t="s">
        <v>1459</v>
      </c>
      <c r="B1905" s="2">
        <v>111463760</v>
      </c>
      <c r="C1905" s="3" t="s">
        <v>2940</v>
      </c>
      <c r="D1905" s="4">
        <v>6530.902</v>
      </c>
      <c r="E1905" s="3" t="s">
        <v>2930</v>
      </c>
      <c r="F1905" s="3" t="s">
        <v>2953</v>
      </c>
      <c r="G1905" s="3" t="s">
        <v>2954</v>
      </c>
      <c r="H1905" s="3" t="s">
        <v>2955</v>
      </c>
      <c r="I1905" s="3"/>
      <c r="J1905" s="4">
        <v>16.360855999999998</v>
      </c>
      <c r="K1905" s="4">
        <v>-3.1652619999999998</v>
      </c>
      <c r="L1905" s="4">
        <v>-3.579348</v>
      </c>
      <c r="M1905" s="4">
        <v>0.44547100000000001</v>
      </c>
      <c r="N1905" s="4" t="s">
        <v>2934</v>
      </c>
      <c r="O1905" s="4" t="s">
        <v>2934</v>
      </c>
      <c r="P1905" s="4" t="s">
        <v>2934</v>
      </c>
      <c r="Q1905" s="4" t="s">
        <v>2934</v>
      </c>
      <c r="R1905" s="4" t="s">
        <v>2934</v>
      </c>
      <c r="S1905" s="3" t="s">
        <v>5200</v>
      </c>
      <c r="T1905" s="4">
        <v>60.88</v>
      </c>
      <c r="U1905" s="4">
        <v>6530.902</v>
      </c>
      <c r="V1905" s="10" t="s">
        <v>2934</v>
      </c>
      <c r="W1905" s="4">
        <v>0.61966162943495395</v>
      </c>
      <c r="X1905" s="4">
        <v>64.0959</v>
      </c>
      <c r="Y1905" s="4">
        <v>51.2301</v>
      </c>
      <c r="Z1905" s="4" t="s">
        <v>2934</v>
      </c>
      <c r="AA1905" s="10" t="s">
        <v>2934</v>
      </c>
      <c r="AB1905" s="10" t="s">
        <v>2934</v>
      </c>
      <c r="AC1905" s="4" t="s">
        <v>2934</v>
      </c>
      <c r="AD1905" s="4" t="s">
        <v>2934</v>
      </c>
      <c r="AE1905" s="4" t="s">
        <v>2934</v>
      </c>
      <c r="AF1905" s="4" t="s">
        <v>2934</v>
      </c>
      <c r="AG1905" s="4" t="s">
        <v>2934</v>
      </c>
      <c r="AH1905" s="4" t="s">
        <v>2934</v>
      </c>
      <c r="AI1905" s="4" t="s">
        <v>2934</v>
      </c>
      <c r="AJ1905" s="4" t="s">
        <v>2934</v>
      </c>
    </row>
    <row r="1906" spans="1:36" x14ac:dyDescent="0.3">
      <c r="A1906" s="1" t="s">
        <v>556</v>
      </c>
      <c r="B1906" s="2">
        <v>4046290</v>
      </c>
      <c r="C1906" s="3" t="s">
        <v>2935</v>
      </c>
      <c r="D1906" s="4">
        <v>6554.2380675000004</v>
      </c>
      <c r="E1906" s="3" t="s">
        <v>2925</v>
      </c>
      <c r="F1906" s="3" t="s">
        <v>2980</v>
      </c>
      <c r="G1906" s="3" t="s">
        <v>2981</v>
      </c>
      <c r="H1906" s="3" t="s">
        <v>3059</v>
      </c>
      <c r="I1906" s="3" t="s">
        <v>3203</v>
      </c>
      <c r="J1906" s="4">
        <v>24.289497000000001</v>
      </c>
      <c r="K1906" s="4">
        <v>6.0631170000000001</v>
      </c>
      <c r="L1906" s="4">
        <v>-6.5002319999999996</v>
      </c>
      <c r="M1906" s="4">
        <v>-0.53679900000000003</v>
      </c>
      <c r="N1906" s="4">
        <v>27.227378000000002</v>
      </c>
      <c r="O1906" s="4">
        <v>50.837544999999999</v>
      </c>
      <c r="P1906" s="4" t="s">
        <v>2924</v>
      </c>
      <c r="Q1906" s="4">
        <v>16.884554000000001</v>
      </c>
      <c r="R1906" s="4">
        <v>23.851673000000002</v>
      </c>
      <c r="S1906" s="3" t="s">
        <v>4299</v>
      </c>
      <c r="T1906" s="4">
        <v>140.82</v>
      </c>
      <c r="U1906" s="4">
        <v>6554.2380675000004</v>
      </c>
      <c r="V1906" s="10">
        <v>8416.3340669999998</v>
      </c>
      <c r="W1906" s="4">
        <v>0.816645362874592</v>
      </c>
      <c r="X1906" s="4">
        <v>153.81</v>
      </c>
      <c r="Y1906" s="4">
        <v>108.91</v>
      </c>
      <c r="Z1906" s="4">
        <v>27.227378000000002</v>
      </c>
      <c r="AA1906" s="10">
        <v>19.722136634799998</v>
      </c>
      <c r="AB1906" s="10">
        <v>20.704317295599999</v>
      </c>
      <c r="AC1906" s="4">
        <v>10.803884999999999</v>
      </c>
      <c r="AD1906" s="4">
        <v>5.2428951138044999</v>
      </c>
      <c r="AE1906" s="4">
        <v>5.3491723482206996</v>
      </c>
      <c r="AF1906" s="4">
        <v>16.884554000000001</v>
      </c>
      <c r="AG1906" s="4">
        <v>14.0164938189816</v>
      </c>
      <c r="AH1906" s="4">
        <v>14.154986351811401</v>
      </c>
      <c r="AI1906" s="4" t="s">
        <v>2924</v>
      </c>
      <c r="AJ1906" s="4" t="s">
        <v>2924</v>
      </c>
    </row>
    <row r="1907" spans="1:36" x14ac:dyDescent="0.3">
      <c r="A1907" s="1" t="s">
        <v>1407</v>
      </c>
      <c r="B1907" s="2">
        <v>5721841</v>
      </c>
      <c r="C1907" s="3" t="s">
        <v>2940</v>
      </c>
      <c r="D1907" s="4">
        <v>6555.8320000000003</v>
      </c>
      <c r="E1907" s="3" t="s">
        <v>2930</v>
      </c>
      <c r="F1907" s="3" t="s">
        <v>2953</v>
      </c>
      <c r="G1907" s="3" t="s">
        <v>2954</v>
      </c>
      <c r="H1907" s="3" t="s">
        <v>2955</v>
      </c>
      <c r="I1907" s="3"/>
      <c r="J1907" s="4">
        <v>-1.7151270000000001</v>
      </c>
      <c r="K1907" s="4">
        <v>-7.8536919999999997</v>
      </c>
      <c r="L1907" s="4">
        <v>-5.6995550000000001</v>
      </c>
      <c r="M1907" s="4">
        <v>0.59519299999999997</v>
      </c>
      <c r="N1907" s="4">
        <v>21.153358999999998</v>
      </c>
      <c r="O1907" s="4" t="s">
        <v>2934</v>
      </c>
      <c r="P1907" s="4">
        <v>1.0915809999999999</v>
      </c>
      <c r="Q1907" s="4" t="s">
        <v>2934</v>
      </c>
      <c r="R1907" s="4" t="s">
        <v>2934</v>
      </c>
      <c r="S1907" s="3" t="s">
        <v>5149</v>
      </c>
      <c r="T1907" s="4">
        <v>133.52000000000001</v>
      </c>
      <c r="U1907" s="4">
        <v>6555.8320000000003</v>
      </c>
      <c r="V1907" s="10">
        <v>6540.3653899999999</v>
      </c>
      <c r="W1907" s="4">
        <v>0.18683642899940101</v>
      </c>
      <c r="X1907" s="4">
        <v>150.565</v>
      </c>
      <c r="Y1907" s="4">
        <v>123.6</v>
      </c>
      <c r="Z1907" s="4">
        <v>21.153358999999998</v>
      </c>
      <c r="AA1907" s="10" t="s">
        <v>2934</v>
      </c>
      <c r="AB1907" s="10" t="s">
        <v>2934</v>
      </c>
      <c r="AC1907" s="4">
        <v>120.934561</v>
      </c>
      <c r="AD1907" s="4" t="s">
        <v>2934</v>
      </c>
      <c r="AE1907" s="4" t="s">
        <v>2934</v>
      </c>
      <c r="AF1907" s="4" t="s">
        <v>2934</v>
      </c>
      <c r="AG1907" s="4" t="s">
        <v>2934</v>
      </c>
      <c r="AH1907" s="4" t="s">
        <v>2934</v>
      </c>
      <c r="AI1907" s="4">
        <v>1.0915809999999999</v>
      </c>
      <c r="AJ1907" s="4">
        <v>1.0915809999999999</v>
      </c>
    </row>
    <row r="1908" spans="1:36" x14ac:dyDescent="0.3">
      <c r="A1908" s="1" t="s">
        <v>1769</v>
      </c>
      <c r="B1908" s="2">
        <v>4989397</v>
      </c>
      <c r="C1908" s="3" t="s">
        <v>2935</v>
      </c>
      <c r="D1908" s="4">
        <v>6571.4443414999996</v>
      </c>
      <c r="E1908" s="3" t="s">
        <v>2936</v>
      </c>
      <c r="F1908" s="3" t="s">
        <v>2966</v>
      </c>
      <c r="G1908" s="3" t="s">
        <v>2967</v>
      </c>
      <c r="H1908" s="3" t="s">
        <v>2987</v>
      </c>
      <c r="I1908" s="3" t="s">
        <v>3138</v>
      </c>
      <c r="J1908" s="4">
        <v>-0.98323799999999995</v>
      </c>
      <c r="K1908" s="4">
        <v>-5.542999</v>
      </c>
      <c r="L1908" s="4">
        <v>-4.1016519999999996</v>
      </c>
      <c r="M1908" s="4">
        <v>1.088468</v>
      </c>
      <c r="N1908" s="4">
        <v>24.262699999999999</v>
      </c>
      <c r="O1908" s="4">
        <v>22.259654000000001</v>
      </c>
      <c r="P1908" s="4">
        <v>6.0189389999999996</v>
      </c>
      <c r="Q1908" s="4">
        <v>14.413131999999999</v>
      </c>
      <c r="R1908" s="4">
        <v>25.046389000000001</v>
      </c>
      <c r="S1908" s="3" t="s">
        <v>5510</v>
      </c>
      <c r="T1908" s="4">
        <v>167.17</v>
      </c>
      <c r="U1908" s="4">
        <v>6571.4443414999996</v>
      </c>
      <c r="V1908" s="10">
        <v>7024.701341</v>
      </c>
      <c r="W1908" s="4">
        <v>1.22031464975773</v>
      </c>
      <c r="X1908" s="4">
        <v>200.60499999999999</v>
      </c>
      <c r="Y1908" s="5">
        <v>160.02000000000001</v>
      </c>
      <c r="Z1908" s="4">
        <v>24.262699999999999</v>
      </c>
      <c r="AA1908" s="10">
        <v>21.014456316699999</v>
      </c>
      <c r="AB1908" s="10">
        <v>21.699117341600001</v>
      </c>
      <c r="AC1908" s="4">
        <v>3.89439</v>
      </c>
      <c r="AD1908" s="4">
        <v>3.7280227515113</v>
      </c>
      <c r="AE1908" s="4">
        <v>3.8416831876092998</v>
      </c>
      <c r="AF1908" s="4">
        <v>14.413131999999999</v>
      </c>
      <c r="AG1908" s="4">
        <v>14.505124689494499</v>
      </c>
      <c r="AH1908" s="4">
        <v>14.983128793732201</v>
      </c>
      <c r="AI1908" s="4">
        <v>6.0189389999999996</v>
      </c>
      <c r="AJ1908" s="4">
        <v>32.123367000000002</v>
      </c>
    </row>
    <row r="1909" spans="1:36" x14ac:dyDescent="0.3">
      <c r="A1909" s="1" t="s">
        <v>2782</v>
      </c>
      <c r="B1909" s="2">
        <v>4041737</v>
      </c>
      <c r="C1909" s="3" t="s">
        <v>2935</v>
      </c>
      <c r="D1909" s="4">
        <v>6599.6178611200003</v>
      </c>
      <c r="E1909" s="3" t="s">
        <v>2930</v>
      </c>
      <c r="F1909" s="3" t="s">
        <v>2953</v>
      </c>
      <c r="G1909" s="3" t="s">
        <v>2953</v>
      </c>
      <c r="H1909" s="3" t="s">
        <v>3075</v>
      </c>
      <c r="I1909" s="3" t="s">
        <v>3043</v>
      </c>
      <c r="J1909" s="4">
        <v>-5.9895829999999997</v>
      </c>
      <c r="K1909" s="4">
        <v>-12.613072000000001</v>
      </c>
      <c r="L1909" s="4">
        <v>-17.291692000000001</v>
      </c>
      <c r="M1909" s="4">
        <v>2.0532659999999998</v>
      </c>
      <c r="N1909" s="4">
        <v>10.921974522293</v>
      </c>
      <c r="O1909" s="4">
        <v>4.368233</v>
      </c>
      <c r="P1909" s="4">
        <v>1.411956</v>
      </c>
      <c r="Q1909" s="4">
        <v>8.3856529999999996</v>
      </c>
      <c r="R1909" s="4">
        <v>9.900976</v>
      </c>
      <c r="S1909" s="3" t="s">
        <v>6520</v>
      </c>
      <c r="T1909" s="4">
        <v>68.59</v>
      </c>
      <c r="U1909" s="4">
        <v>6599.6178611200003</v>
      </c>
      <c r="V1909" s="10">
        <v>11211.617861000001</v>
      </c>
      <c r="W1909" s="4">
        <v>2.6242892549934398</v>
      </c>
      <c r="X1909" s="4">
        <v>84.3</v>
      </c>
      <c r="Y1909" s="4">
        <v>63.11</v>
      </c>
      <c r="Z1909" s="4">
        <v>10.91676</v>
      </c>
      <c r="AA1909" s="10">
        <v>8.3967876992000008</v>
      </c>
      <c r="AB1909" s="10">
        <v>9.5469811968999991</v>
      </c>
      <c r="AC1909" s="4">
        <v>1.426596</v>
      </c>
      <c r="AD1909" s="4">
        <v>1.4256592313647001</v>
      </c>
      <c r="AE1909" s="4">
        <v>1.5015157054776</v>
      </c>
      <c r="AF1909" s="4">
        <v>8.3856529999999996</v>
      </c>
      <c r="AG1909" s="4" t="s">
        <v>2934</v>
      </c>
      <c r="AH1909" s="4" t="s">
        <v>2934</v>
      </c>
      <c r="AI1909" s="4">
        <v>1.411956</v>
      </c>
      <c r="AJ1909" s="4">
        <v>2.143103</v>
      </c>
    </row>
    <row r="1910" spans="1:36" x14ac:dyDescent="0.3">
      <c r="A1910" s="1" t="s">
        <v>1104</v>
      </c>
      <c r="B1910" s="2">
        <v>4095570</v>
      </c>
      <c r="C1910" s="3" t="s">
        <v>2919</v>
      </c>
      <c r="D1910" s="4">
        <v>6643.2796064800004</v>
      </c>
      <c r="E1910" s="3" t="s">
        <v>2925</v>
      </c>
      <c r="F1910" s="3" t="s">
        <v>3011</v>
      </c>
      <c r="G1910" s="3" t="s">
        <v>3012</v>
      </c>
      <c r="H1910" s="3" t="s">
        <v>3013</v>
      </c>
      <c r="I1910" s="3" t="s">
        <v>3100</v>
      </c>
      <c r="J1910" s="4">
        <v>-10.56338</v>
      </c>
      <c r="K1910" s="4">
        <v>-5.7133640000000003</v>
      </c>
      <c r="L1910" s="4">
        <v>-4.4488060000000003</v>
      </c>
      <c r="M1910" s="4">
        <v>0.20583199999999999</v>
      </c>
      <c r="N1910" s="4">
        <v>15.528974</v>
      </c>
      <c r="O1910" s="4">
        <v>19.041720999999999</v>
      </c>
      <c r="P1910" s="4">
        <v>2.7478829999999999</v>
      </c>
      <c r="Q1910" s="4">
        <v>10.820783</v>
      </c>
      <c r="R1910" s="4">
        <v>28.881551000000002</v>
      </c>
      <c r="S1910" s="3" t="s">
        <v>4846</v>
      </c>
      <c r="T1910" s="4">
        <v>29.21</v>
      </c>
      <c r="U1910" s="4">
        <v>6643.2796064800004</v>
      </c>
      <c r="V1910" s="10">
        <v>6448.5406560000001</v>
      </c>
      <c r="W1910" s="4">
        <v>1.6432728517630899</v>
      </c>
      <c r="X1910" s="4">
        <v>37.575000000000003</v>
      </c>
      <c r="Y1910" s="4">
        <v>28.3</v>
      </c>
      <c r="Z1910" s="4">
        <v>15.528974</v>
      </c>
      <c r="AA1910" s="10">
        <v>14.7175895601</v>
      </c>
      <c r="AB1910" s="10">
        <v>15.6706008583</v>
      </c>
      <c r="AC1910" s="4">
        <v>2.7314959999999999</v>
      </c>
      <c r="AD1910" s="4">
        <v>2.6429812296029001</v>
      </c>
      <c r="AE1910" s="4">
        <v>2.7194174760680001</v>
      </c>
      <c r="AF1910" s="4">
        <v>10.820783</v>
      </c>
      <c r="AG1910" s="4">
        <v>10.5218615541582</v>
      </c>
      <c r="AH1910" s="4">
        <v>10.8951643701362</v>
      </c>
      <c r="AI1910" s="4">
        <v>2.7478829999999999</v>
      </c>
      <c r="AJ1910" s="4">
        <v>3.5630639999999998</v>
      </c>
    </row>
    <row r="1911" spans="1:36" x14ac:dyDescent="0.3">
      <c r="A1911" s="1" t="s">
        <v>2578</v>
      </c>
      <c r="B1911" s="2">
        <v>8419942</v>
      </c>
      <c r="C1911" s="3" t="s">
        <v>2919</v>
      </c>
      <c r="D1911" s="4">
        <v>6658.5389606999997</v>
      </c>
      <c r="E1911" s="3" t="s">
        <v>2930</v>
      </c>
      <c r="F1911" s="3" t="s">
        <v>2953</v>
      </c>
      <c r="G1911" s="3" t="s">
        <v>2954</v>
      </c>
      <c r="H1911" s="3" t="s">
        <v>2955</v>
      </c>
      <c r="I1911" s="3" t="s">
        <v>3603</v>
      </c>
      <c r="J1911" s="4">
        <v>48.227936</v>
      </c>
      <c r="K1911" s="4">
        <v>10.308567999999999</v>
      </c>
      <c r="L1911" s="4">
        <v>-8.3369149999999994</v>
      </c>
      <c r="M1911" s="4">
        <v>-1.2804690000000001</v>
      </c>
      <c r="N1911" s="4" t="s">
        <v>2924</v>
      </c>
      <c r="O1911" s="4">
        <v>34.200961999999997</v>
      </c>
      <c r="P1911" s="4">
        <v>9.1966079999999994</v>
      </c>
      <c r="Q1911" s="4">
        <v>37.555591999999997</v>
      </c>
      <c r="R1911" s="4">
        <v>9.5055580000000006</v>
      </c>
      <c r="S1911" s="3" t="s">
        <v>6316</v>
      </c>
      <c r="T1911" s="4">
        <v>63.99</v>
      </c>
      <c r="U1911" s="4">
        <v>6658.5389606999997</v>
      </c>
      <c r="V1911" s="10">
        <v>9707.8199600000007</v>
      </c>
      <c r="W1911" s="4">
        <v>2.3753711517424598</v>
      </c>
      <c r="X1911" s="4">
        <v>72.98</v>
      </c>
      <c r="Y1911" s="4">
        <v>38.200000000000003</v>
      </c>
      <c r="Z1911" s="4" t="s">
        <v>2924</v>
      </c>
      <c r="AA1911" s="10">
        <v>27.256463773</v>
      </c>
      <c r="AB1911" s="10">
        <v>32.681307456500001</v>
      </c>
      <c r="AC1911" s="4">
        <v>2.8495379999999999</v>
      </c>
      <c r="AD1911" s="4">
        <v>4.7352484422363004</v>
      </c>
      <c r="AE1911" s="4">
        <v>5.1794813250812002</v>
      </c>
      <c r="AF1911" s="4">
        <v>37.555591999999997</v>
      </c>
      <c r="AG1911" s="4">
        <v>9.1695664116369002</v>
      </c>
      <c r="AH1911" s="4">
        <v>10.562674073007001</v>
      </c>
      <c r="AI1911" s="4">
        <v>9.1966079999999994</v>
      </c>
      <c r="AJ1911" s="4" t="s">
        <v>2924</v>
      </c>
    </row>
    <row r="1912" spans="1:36" x14ac:dyDescent="0.3">
      <c r="A1912" s="1" t="s">
        <v>985</v>
      </c>
      <c r="B1912" s="2">
        <v>103177</v>
      </c>
      <c r="C1912" s="3" t="s">
        <v>2935</v>
      </c>
      <c r="D1912" s="4">
        <v>6666.3939449999998</v>
      </c>
      <c r="E1912" s="3" t="s">
        <v>2976</v>
      </c>
      <c r="F1912" s="3" t="s">
        <v>2977</v>
      </c>
      <c r="G1912" s="3" t="s">
        <v>3137</v>
      </c>
      <c r="H1912" s="3" t="s">
        <v>3137</v>
      </c>
      <c r="I1912" s="3" t="s">
        <v>2979</v>
      </c>
      <c r="J1912" s="4">
        <v>-4.3668120000000004</v>
      </c>
      <c r="K1912" s="4">
        <v>-10.117773</v>
      </c>
      <c r="L1912" s="4">
        <v>-6.8602069999999999</v>
      </c>
      <c r="M1912" s="4">
        <v>-0.70963900000000002</v>
      </c>
      <c r="N1912" s="4">
        <v>21.618025751072999</v>
      </c>
      <c r="O1912" s="4">
        <v>19.606850999999999</v>
      </c>
      <c r="P1912" s="4">
        <v>2.5324279999999999</v>
      </c>
      <c r="Q1912" s="4">
        <v>19.999876</v>
      </c>
      <c r="R1912" s="4">
        <v>17.132086999999999</v>
      </c>
      <c r="S1912" s="3" t="s">
        <v>4727</v>
      </c>
      <c r="T1912" s="4">
        <v>50.37</v>
      </c>
      <c r="U1912" s="4">
        <v>6666.3939449999998</v>
      </c>
      <c r="V1912" s="10">
        <v>8893.6499449999992</v>
      </c>
      <c r="W1912" s="4">
        <v>2.93825689894779</v>
      </c>
      <c r="X1912" s="4">
        <v>57.35</v>
      </c>
      <c r="Y1912" s="4">
        <v>45.1</v>
      </c>
      <c r="Z1912" s="4">
        <v>21.711207000000002</v>
      </c>
      <c r="AA1912" s="10">
        <v>33.930616369100001</v>
      </c>
      <c r="AB1912" s="10">
        <v>25.339316437099999</v>
      </c>
      <c r="AC1912" s="4">
        <v>13.567176</v>
      </c>
      <c r="AD1912" s="4">
        <v>12.7511438272085</v>
      </c>
      <c r="AE1912" s="4">
        <v>13.394080169390699</v>
      </c>
      <c r="AF1912" s="4">
        <v>19.999876</v>
      </c>
      <c r="AG1912" s="4">
        <v>18.630119022531701</v>
      </c>
      <c r="AH1912" s="4">
        <v>19.888732640924399</v>
      </c>
      <c r="AI1912" s="4">
        <v>2.5324279999999999</v>
      </c>
      <c r="AJ1912" s="4">
        <v>2.5324279999999999</v>
      </c>
    </row>
    <row r="1913" spans="1:36" x14ac:dyDescent="0.3">
      <c r="A1913" s="1" t="s">
        <v>2075</v>
      </c>
      <c r="B1913" s="2">
        <v>4375571</v>
      </c>
      <c r="C1913" s="3" t="s">
        <v>2935</v>
      </c>
      <c r="D1913" s="4">
        <v>6691.7311509600004</v>
      </c>
      <c r="E1913" s="3" t="s">
        <v>3006</v>
      </c>
      <c r="F1913" s="3" t="s">
        <v>3007</v>
      </c>
      <c r="G1913" s="3" t="s">
        <v>3008</v>
      </c>
      <c r="H1913" s="3" t="s">
        <v>3009</v>
      </c>
      <c r="I1913" s="3" t="s">
        <v>3356</v>
      </c>
      <c r="J1913" s="4">
        <v>30.002271</v>
      </c>
      <c r="K1913" s="4">
        <v>-1.395349</v>
      </c>
      <c r="L1913" s="4">
        <v>-4.0804359999999997</v>
      </c>
      <c r="M1913" s="4">
        <v>-0.32215899999999997</v>
      </c>
      <c r="N1913" s="4">
        <v>20.283487000000001</v>
      </c>
      <c r="O1913" s="4">
        <v>13.654579999999999</v>
      </c>
      <c r="P1913" s="4">
        <v>1.6343780000000001</v>
      </c>
      <c r="Q1913" s="4">
        <v>9.5784500000000001</v>
      </c>
      <c r="R1913" s="4">
        <v>16.778573999999999</v>
      </c>
      <c r="S1913" s="3" t="s">
        <v>5814</v>
      </c>
      <c r="T1913" s="5">
        <v>114.48</v>
      </c>
      <c r="U1913" s="4">
        <v>6691.7311509600004</v>
      </c>
      <c r="V1913" s="10">
        <v>12982.631149999999</v>
      </c>
      <c r="W1913" s="4">
        <v>0</v>
      </c>
      <c r="X1913" s="4">
        <v>125.84</v>
      </c>
      <c r="Y1913" s="4">
        <v>87.53</v>
      </c>
      <c r="Z1913" s="4">
        <v>20.283487000000001</v>
      </c>
      <c r="AA1913" s="10">
        <v>18.2416734918</v>
      </c>
      <c r="AB1913" s="10">
        <v>18.2416734918</v>
      </c>
      <c r="AC1913" s="4">
        <v>1.6386620000000001</v>
      </c>
      <c r="AD1913" s="4">
        <v>1.6185613423116001</v>
      </c>
      <c r="AE1913" s="4">
        <v>1.6185613423116001</v>
      </c>
      <c r="AF1913" s="4">
        <v>9.5784500000000001</v>
      </c>
      <c r="AG1913" s="4">
        <v>8.9770648250588003</v>
      </c>
      <c r="AH1913" s="4">
        <v>8.9770648250588003</v>
      </c>
      <c r="AI1913" s="4">
        <v>1.6343780000000001</v>
      </c>
      <c r="AJ1913" s="4" t="s">
        <v>2924</v>
      </c>
    </row>
    <row r="1914" spans="1:36" x14ac:dyDescent="0.3">
      <c r="A1914" s="1" t="s">
        <v>1619</v>
      </c>
      <c r="B1914" s="2">
        <v>117006880</v>
      </c>
      <c r="C1914" s="3" t="s">
        <v>2935</v>
      </c>
      <c r="D1914" s="4">
        <v>6714.3122893500004</v>
      </c>
      <c r="E1914" s="3" t="s">
        <v>2936</v>
      </c>
      <c r="F1914" s="3" t="s">
        <v>2937</v>
      </c>
      <c r="G1914" s="3" t="s">
        <v>2951</v>
      </c>
      <c r="H1914" s="3" t="s">
        <v>2951</v>
      </c>
      <c r="I1914" s="3" t="s">
        <v>3405</v>
      </c>
      <c r="J1914" s="4">
        <v>53.381148000000003</v>
      </c>
      <c r="K1914" s="4">
        <v>0.76736700000000002</v>
      </c>
      <c r="L1914" s="4">
        <v>-15.737926</v>
      </c>
      <c r="M1914" s="4">
        <v>2.7735820000000002</v>
      </c>
      <c r="N1914" s="4" t="s">
        <v>2924</v>
      </c>
      <c r="O1914" s="4">
        <v>187.125</v>
      </c>
      <c r="P1914" s="4">
        <v>8.721743</v>
      </c>
      <c r="Q1914" s="4">
        <v>56.405380000000001</v>
      </c>
      <c r="R1914" s="4" t="s">
        <v>2934</v>
      </c>
      <c r="S1914" s="3" t="s">
        <v>5360</v>
      </c>
      <c r="T1914" s="4">
        <v>74.849999999999994</v>
      </c>
      <c r="U1914" s="4">
        <v>6714.3122893500004</v>
      </c>
      <c r="V1914" s="10">
        <v>7270.7662890000001</v>
      </c>
      <c r="W1914" s="4">
        <v>0</v>
      </c>
      <c r="X1914" s="4">
        <v>96.99</v>
      </c>
      <c r="Y1914" s="4">
        <v>42.57</v>
      </c>
      <c r="Z1914" s="4" t="s">
        <v>2924</v>
      </c>
      <c r="AA1914" s="10">
        <v>134.1638286431</v>
      </c>
      <c r="AB1914" s="10" t="s">
        <v>2934</v>
      </c>
      <c r="AC1914" s="4">
        <v>19.193549999999998</v>
      </c>
      <c r="AD1914" s="4">
        <v>15.542440904333599</v>
      </c>
      <c r="AE1914" s="4">
        <v>18.513169965758799</v>
      </c>
      <c r="AF1914" s="4">
        <v>56.405380000000001</v>
      </c>
      <c r="AG1914" s="4">
        <v>41.7906725749882</v>
      </c>
      <c r="AH1914" s="4">
        <v>50.847915290846302</v>
      </c>
      <c r="AI1914" s="4">
        <v>8.721743</v>
      </c>
      <c r="AJ1914" s="4" t="s">
        <v>2924</v>
      </c>
    </row>
    <row r="1915" spans="1:36" x14ac:dyDescent="0.3">
      <c r="A1915" s="1" t="s">
        <v>503</v>
      </c>
      <c r="B1915" s="2">
        <v>4088041</v>
      </c>
      <c r="C1915" s="3" t="s">
        <v>2919</v>
      </c>
      <c r="D1915" s="4">
        <v>6721.3772963199999</v>
      </c>
      <c r="E1915" s="3" t="s">
        <v>2936</v>
      </c>
      <c r="F1915" s="3" t="s">
        <v>2966</v>
      </c>
      <c r="G1915" s="3" t="s">
        <v>2967</v>
      </c>
      <c r="H1915" s="3" t="s">
        <v>2968</v>
      </c>
      <c r="I1915" s="3" t="s">
        <v>3179</v>
      </c>
      <c r="J1915" s="4">
        <v>24.221858000000001</v>
      </c>
      <c r="K1915" s="4">
        <v>7.930053</v>
      </c>
      <c r="L1915" s="4">
        <v>-5.4506589999999999</v>
      </c>
      <c r="M1915" s="4">
        <v>0.17929600000000001</v>
      </c>
      <c r="N1915" s="4" t="s">
        <v>2924</v>
      </c>
      <c r="O1915" s="4">
        <v>111.046025</v>
      </c>
      <c r="P1915" s="4">
        <v>4.3885899999999998</v>
      </c>
      <c r="Q1915" s="4">
        <v>21.349263000000001</v>
      </c>
      <c r="R1915" s="4">
        <v>69.119193999999993</v>
      </c>
      <c r="S1915" s="3" t="s">
        <v>4246</v>
      </c>
      <c r="T1915" s="4">
        <v>106.16</v>
      </c>
      <c r="U1915" s="4">
        <v>6721.3772963199999</v>
      </c>
      <c r="V1915" s="10">
        <v>7375.9942959999998</v>
      </c>
      <c r="W1915" s="4">
        <v>0</v>
      </c>
      <c r="X1915" s="4">
        <v>114.88</v>
      </c>
      <c r="Y1915" s="4">
        <v>80.040000000000006</v>
      </c>
      <c r="Z1915" s="4" t="s">
        <v>2924</v>
      </c>
      <c r="AA1915" s="10">
        <v>123.3844723384</v>
      </c>
      <c r="AB1915" s="10">
        <v>166.3324141388</v>
      </c>
      <c r="AC1915" s="4">
        <v>4.9524460000000001</v>
      </c>
      <c r="AD1915" s="4">
        <v>4.3071595113613004</v>
      </c>
      <c r="AE1915" s="4">
        <v>4.7640857567359998</v>
      </c>
      <c r="AF1915" s="4">
        <v>21.349263000000001</v>
      </c>
      <c r="AG1915" s="4">
        <v>18.126234220321901</v>
      </c>
      <c r="AH1915" s="4">
        <v>20.196451429262801</v>
      </c>
      <c r="AI1915" s="4">
        <v>4.3885899999999998</v>
      </c>
      <c r="AJ1915" s="4">
        <v>19.186698</v>
      </c>
    </row>
    <row r="1916" spans="1:36" x14ac:dyDescent="0.3">
      <c r="A1916" s="1" t="s">
        <v>628</v>
      </c>
      <c r="B1916" s="2">
        <v>4963317</v>
      </c>
      <c r="C1916" s="3" t="s">
        <v>2919</v>
      </c>
      <c r="D1916" s="4">
        <v>6722.4290904</v>
      </c>
      <c r="E1916" s="3" t="s">
        <v>2945</v>
      </c>
      <c r="F1916" s="3" t="s">
        <v>2946</v>
      </c>
      <c r="G1916" s="3" t="s">
        <v>2947</v>
      </c>
      <c r="H1916" s="3" t="s">
        <v>2948</v>
      </c>
      <c r="I1916" s="3" t="s">
        <v>2949</v>
      </c>
      <c r="J1916" s="4">
        <v>92.536005000000003</v>
      </c>
      <c r="K1916" s="4">
        <v>1.264656</v>
      </c>
      <c r="L1916" s="4">
        <v>-10.423586</v>
      </c>
      <c r="M1916" s="4">
        <v>-3.1437029999999999</v>
      </c>
      <c r="N1916" s="4">
        <v>39.050038000000001</v>
      </c>
      <c r="O1916" s="4">
        <v>30.662146</v>
      </c>
      <c r="P1916" s="4">
        <v>24.207211000000001</v>
      </c>
      <c r="Q1916" s="4">
        <v>64.717614999999995</v>
      </c>
      <c r="R1916" s="4">
        <v>26.132439999999999</v>
      </c>
      <c r="S1916" s="3" t="s">
        <v>4371</v>
      </c>
      <c r="T1916" s="5">
        <v>153.74</v>
      </c>
      <c r="U1916" s="4">
        <v>6722.4290904</v>
      </c>
      <c r="V1916" s="10">
        <v>6431.8630899999998</v>
      </c>
      <c r="W1916" s="4">
        <v>0</v>
      </c>
      <c r="X1916" s="4">
        <v>178.72</v>
      </c>
      <c r="Y1916" s="4">
        <v>73.33</v>
      </c>
      <c r="Z1916" s="4">
        <v>39.050038000000001</v>
      </c>
      <c r="AA1916" s="10">
        <v>42.603779859200003</v>
      </c>
      <c r="AB1916" s="10">
        <v>44.766167097100002</v>
      </c>
      <c r="AC1916" s="4">
        <v>7.162032</v>
      </c>
      <c r="AD1916" s="4">
        <v>6.3738154776817</v>
      </c>
      <c r="AE1916" s="4">
        <v>6.7310410364684001</v>
      </c>
      <c r="AF1916" s="4">
        <v>64.717614999999995</v>
      </c>
      <c r="AG1916" s="4">
        <v>29.671439432207901</v>
      </c>
      <c r="AH1916" s="4">
        <v>31.2785505642976</v>
      </c>
      <c r="AI1916" s="4">
        <v>24.207211000000001</v>
      </c>
      <c r="AJ1916" s="4">
        <v>54.887540000000001</v>
      </c>
    </row>
    <row r="1917" spans="1:36" x14ac:dyDescent="0.3">
      <c r="A1917" s="1" t="s">
        <v>2235</v>
      </c>
      <c r="B1917" s="2">
        <v>105364</v>
      </c>
      <c r="C1917" s="3" t="s">
        <v>2935</v>
      </c>
      <c r="D1917" s="4">
        <v>6738.0996372899999</v>
      </c>
      <c r="E1917" s="3" t="s">
        <v>2936</v>
      </c>
      <c r="F1917" s="3" t="s">
        <v>3056</v>
      </c>
      <c r="G1917" s="3" t="s">
        <v>3166</v>
      </c>
      <c r="H1917" s="3" t="s">
        <v>3167</v>
      </c>
      <c r="I1917" s="3" t="s">
        <v>3644</v>
      </c>
      <c r="J1917" s="4">
        <v>38.475577999999999</v>
      </c>
      <c r="K1917" s="4">
        <v>9.5503300000000007</v>
      </c>
      <c r="L1917" s="4">
        <v>-5.1776470000000003</v>
      </c>
      <c r="M1917" s="5">
        <v>2.3577029999999999</v>
      </c>
      <c r="N1917" s="4">
        <v>14.905977999999999</v>
      </c>
      <c r="O1917" s="4">
        <v>63.100990000000003</v>
      </c>
      <c r="P1917" s="4">
        <v>2.204863</v>
      </c>
      <c r="Q1917" s="4">
        <v>5.3640369999999997</v>
      </c>
      <c r="R1917" s="4" t="s">
        <v>2924</v>
      </c>
      <c r="S1917" s="3" t="s">
        <v>5974</v>
      </c>
      <c r="T1917" s="4">
        <v>159.33000000000001</v>
      </c>
      <c r="U1917" s="4">
        <v>6738.0996372899999</v>
      </c>
      <c r="V1917" s="10">
        <v>15333.099636999999</v>
      </c>
      <c r="W1917" s="4">
        <v>2.0335153455093198</v>
      </c>
      <c r="X1917" s="5">
        <v>171.78</v>
      </c>
      <c r="Y1917" s="5">
        <v>106.62</v>
      </c>
      <c r="Z1917" s="4">
        <v>14.905977999999999</v>
      </c>
      <c r="AA1917" s="10">
        <v>12.231408765299999</v>
      </c>
      <c r="AB1917" s="10">
        <v>13.3236776461</v>
      </c>
      <c r="AC1917" s="5">
        <v>1.2295990000000001</v>
      </c>
      <c r="AD1917" s="4">
        <v>1.1465904397486999</v>
      </c>
      <c r="AE1917" s="4">
        <v>1.2025289035763</v>
      </c>
      <c r="AF1917" s="4">
        <v>5.3640369999999997</v>
      </c>
      <c r="AG1917" s="4">
        <v>5.2100236619095996</v>
      </c>
      <c r="AH1917" s="4">
        <v>5.4258058207906004</v>
      </c>
      <c r="AI1917" s="4">
        <v>2.204863</v>
      </c>
      <c r="AJ1917" s="4">
        <v>4.6469509999999996</v>
      </c>
    </row>
    <row r="1918" spans="1:36" x14ac:dyDescent="0.3">
      <c r="A1918" s="1" t="s">
        <v>2131</v>
      </c>
      <c r="B1918" s="2">
        <v>4963519</v>
      </c>
      <c r="C1918" s="3" t="s">
        <v>2919</v>
      </c>
      <c r="D1918" s="4">
        <v>6751.0967711599997</v>
      </c>
      <c r="E1918" s="3" t="s">
        <v>2945</v>
      </c>
      <c r="F1918" s="3" t="s">
        <v>2990</v>
      </c>
      <c r="G1918" s="3" t="s">
        <v>2990</v>
      </c>
      <c r="H1918" s="3" t="s">
        <v>3029</v>
      </c>
      <c r="I1918" s="3" t="s">
        <v>3030</v>
      </c>
      <c r="J1918" s="18">
        <v>-36.577568999999997</v>
      </c>
      <c r="K1918" s="18">
        <v>-31.061775999999998</v>
      </c>
      <c r="L1918" s="18">
        <v>4.4152050000000003</v>
      </c>
      <c r="M1918" s="18">
        <v>0.80451700000000004</v>
      </c>
      <c r="N1918" s="4" t="s">
        <v>2924</v>
      </c>
      <c r="O1918" s="4">
        <v>8.8632410000000004</v>
      </c>
      <c r="P1918" s="4">
        <v>1.982567</v>
      </c>
      <c r="Q1918" s="4">
        <v>10.808406</v>
      </c>
      <c r="R1918" s="4">
        <v>8.4504059999999992</v>
      </c>
      <c r="S1918" s="3" t="s">
        <v>5870</v>
      </c>
      <c r="T1918" s="4">
        <v>71.42</v>
      </c>
      <c r="U1918" s="4">
        <v>6751.0967711599997</v>
      </c>
      <c r="V1918" s="10">
        <v>7616.067771</v>
      </c>
      <c r="W1918" s="4">
        <v>0</v>
      </c>
      <c r="X1918" s="18">
        <v>130.99</v>
      </c>
      <c r="Y1918" s="18">
        <v>64.540000000000006</v>
      </c>
      <c r="Z1918" s="4" t="s">
        <v>2924</v>
      </c>
      <c r="AA1918" s="10">
        <v>14.9868849018</v>
      </c>
      <c r="AB1918" s="10">
        <v>14.8257938089</v>
      </c>
      <c r="AC1918" s="4">
        <v>1.929081</v>
      </c>
      <c r="AD1918" s="4">
        <v>2.1070185977042</v>
      </c>
      <c r="AE1918" s="4">
        <v>2.0714408940842</v>
      </c>
      <c r="AF1918" s="4">
        <v>10.808406</v>
      </c>
      <c r="AG1918" s="4">
        <v>10.9793992076047</v>
      </c>
      <c r="AH1918" s="4">
        <v>10.4000052368258</v>
      </c>
      <c r="AI1918" s="4">
        <v>1.982567</v>
      </c>
      <c r="AJ1918" s="4">
        <v>12.836088999999999</v>
      </c>
    </row>
    <row r="1919" spans="1:36" x14ac:dyDescent="0.3">
      <c r="A1919" s="1" t="s">
        <v>2072</v>
      </c>
      <c r="B1919" s="2">
        <v>100165</v>
      </c>
      <c r="C1919" s="3" t="s">
        <v>2919</v>
      </c>
      <c r="D1919" s="4">
        <v>6756.9691630799998</v>
      </c>
      <c r="E1919" s="3" t="s">
        <v>2930</v>
      </c>
      <c r="F1919" s="3" t="s">
        <v>2931</v>
      </c>
      <c r="G1919" s="3" t="s">
        <v>2931</v>
      </c>
      <c r="H1919" s="3" t="s">
        <v>2932</v>
      </c>
      <c r="I1919" s="3" t="s">
        <v>2933</v>
      </c>
      <c r="J1919" s="4">
        <v>15.46241</v>
      </c>
      <c r="K1919" s="4">
        <v>-3.8750249999999999</v>
      </c>
      <c r="L1919" s="4">
        <v>-4.9739269999999998</v>
      </c>
      <c r="M1919" s="4">
        <v>3.3820640000000002</v>
      </c>
      <c r="N1919" s="4">
        <v>12.875</v>
      </c>
      <c r="O1919" s="4">
        <v>14.762423999999999</v>
      </c>
      <c r="P1919" s="4">
        <v>1.1792819999999999</v>
      </c>
      <c r="Q1919" s="4" t="s">
        <v>2934</v>
      </c>
      <c r="R1919" s="4" t="s">
        <v>2934</v>
      </c>
      <c r="S1919" s="3" t="s">
        <v>5811</v>
      </c>
      <c r="T1919" s="4">
        <v>94.76</v>
      </c>
      <c r="U1919" s="4">
        <v>6756.9691630799998</v>
      </c>
      <c r="V1919" s="10" t="s">
        <v>2934</v>
      </c>
      <c r="W1919" s="4">
        <v>2.9548332629801601</v>
      </c>
      <c r="X1919" s="5">
        <v>105.01</v>
      </c>
      <c r="Y1919" s="4">
        <v>79.010000000000005</v>
      </c>
      <c r="Z1919" s="4">
        <v>12.873251</v>
      </c>
      <c r="AA1919" s="10">
        <v>10.306721775</v>
      </c>
      <c r="AB1919" s="10">
        <v>11.1064228785</v>
      </c>
      <c r="AC1919" s="4" t="s">
        <v>2934</v>
      </c>
      <c r="AD1919" s="4" t="s">
        <v>2934</v>
      </c>
      <c r="AE1919" s="4" t="s">
        <v>2934</v>
      </c>
      <c r="AF1919" s="4" t="s">
        <v>2934</v>
      </c>
      <c r="AG1919" s="4" t="s">
        <v>2934</v>
      </c>
      <c r="AH1919" s="4" t="s">
        <v>2934</v>
      </c>
      <c r="AI1919" s="4">
        <v>1.1792819999999999</v>
      </c>
      <c r="AJ1919" s="4">
        <v>1.4059140000000001</v>
      </c>
    </row>
    <row r="1920" spans="1:36" x14ac:dyDescent="0.3">
      <c r="A1920" s="1" t="s">
        <v>2366</v>
      </c>
      <c r="B1920" s="2">
        <v>4149685</v>
      </c>
      <c r="C1920" s="3" t="s">
        <v>2935</v>
      </c>
      <c r="D1920" s="4">
        <v>6766.5101595599999</v>
      </c>
      <c r="E1920" s="3" t="s">
        <v>2936</v>
      </c>
      <c r="F1920" s="3" t="s">
        <v>2937</v>
      </c>
      <c r="G1920" s="3" t="s">
        <v>3044</v>
      </c>
      <c r="H1920" s="3" t="s">
        <v>3066</v>
      </c>
      <c r="I1920" s="3" t="s">
        <v>3320</v>
      </c>
      <c r="J1920" s="4">
        <v>44.500545000000002</v>
      </c>
      <c r="K1920" s="4">
        <v>-8.2243460000000006</v>
      </c>
      <c r="L1920" s="4">
        <v>-16.594286</v>
      </c>
      <c r="M1920" s="4">
        <v>1.678858</v>
      </c>
      <c r="N1920" s="4">
        <v>38.798510999999998</v>
      </c>
      <c r="O1920" s="4">
        <v>31.931743999999998</v>
      </c>
      <c r="P1920" s="5">
        <v>4.9810600000000003</v>
      </c>
      <c r="Q1920" s="4">
        <v>17.980654000000001</v>
      </c>
      <c r="R1920" s="4">
        <v>30.904688</v>
      </c>
      <c r="S1920" s="3" t="s">
        <v>6105</v>
      </c>
      <c r="T1920" s="5">
        <v>145.96</v>
      </c>
      <c r="U1920" s="4">
        <v>6766.5101595599999</v>
      </c>
      <c r="V1920" s="10">
        <v>7426.0101590000004</v>
      </c>
      <c r="W1920" s="4">
        <v>0</v>
      </c>
      <c r="X1920" s="4">
        <v>183.83</v>
      </c>
      <c r="Y1920" s="4">
        <v>95</v>
      </c>
      <c r="Z1920" s="4">
        <v>39.247109000000002</v>
      </c>
      <c r="AA1920" s="10">
        <v>24.602626123</v>
      </c>
      <c r="AB1920" s="10">
        <v>26.1675071845</v>
      </c>
      <c r="AC1920" s="4">
        <v>3.8685200000000002</v>
      </c>
      <c r="AD1920" s="4">
        <v>3.5410178428717001</v>
      </c>
      <c r="AE1920" s="4">
        <v>3.7416285378143002</v>
      </c>
      <c r="AF1920" s="4">
        <v>17.980654000000001</v>
      </c>
      <c r="AG1920" s="4">
        <v>16.466384671160601</v>
      </c>
      <c r="AH1920" s="4">
        <v>17.6877147460938</v>
      </c>
      <c r="AI1920" s="5">
        <v>4.9810600000000003</v>
      </c>
      <c r="AJ1920" s="4" t="s">
        <v>2924</v>
      </c>
    </row>
    <row r="1921" spans="1:36" x14ac:dyDescent="0.3">
      <c r="A1921" s="1" t="s">
        <v>1676</v>
      </c>
      <c r="B1921" s="2">
        <v>4629640</v>
      </c>
      <c r="C1921" s="3" t="s">
        <v>2935</v>
      </c>
      <c r="D1921" s="4">
        <v>6777.6542047200001</v>
      </c>
      <c r="E1921" s="3" t="s">
        <v>3093</v>
      </c>
      <c r="F1921" s="3" t="s">
        <v>3093</v>
      </c>
      <c r="G1921" s="3" t="s">
        <v>3094</v>
      </c>
      <c r="H1921" s="3" t="s">
        <v>3147</v>
      </c>
      <c r="I1921" s="3" t="s">
        <v>3148</v>
      </c>
      <c r="J1921" s="4">
        <v>-4.4671120000000002</v>
      </c>
      <c r="K1921" s="4">
        <v>10.048622</v>
      </c>
      <c r="L1921" s="4">
        <v>-8.7978509999999996</v>
      </c>
      <c r="M1921" s="4">
        <v>2.3553799999999998</v>
      </c>
      <c r="N1921" s="4">
        <v>7.1908919999999998</v>
      </c>
      <c r="O1921" s="4">
        <v>19.248760000000001</v>
      </c>
      <c r="P1921" s="4">
        <v>1.3919999999999999</v>
      </c>
      <c r="Q1921" s="4">
        <v>4.3658919999999997</v>
      </c>
      <c r="R1921" s="4" t="s">
        <v>2924</v>
      </c>
      <c r="S1921" s="3" t="s">
        <v>5417</v>
      </c>
      <c r="T1921" s="4">
        <v>54.32</v>
      </c>
      <c r="U1921" s="4">
        <v>6777.6542047200001</v>
      </c>
      <c r="V1921" s="10">
        <v>10583.150204</v>
      </c>
      <c r="W1921" s="4">
        <v>1.8409425625920499</v>
      </c>
      <c r="X1921" s="4">
        <v>71.08</v>
      </c>
      <c r="Y1921" s="4">
        <v>47.15</v>
      </c>
      <c r="Z1921" s="4">
        <v>7.1908919999999998</v>
      </c>
      <c r="AA1921" s="10">
        <v>7.0031586410999997</v>
      </c>
      <c r="AB1921" s="10">
        <v>7.2490845227999996</v>
      </c>
      <c r="AC1921" s="4">
        <v>3.41431</v>
      </c>
      <c r="AD1921" s="4">
        <v>2.5909407679392</v>
      </c>
      <c r="AE1921" s="4">
        <v>3.0640290480769998</v>
      </c>
      <c r="AF1921" s="4">
        <v>4.3658919999999997</v>
      </c>
      <c r="AG1921" s="4">
        <v>3.9929877911688001</v>
      </c>
      <c r="AH1921" s="4">
        <v>4.5657528117614996</v>
      </c>
      <c r="AI1921" s="4">
        <v>1.3919999999999999</v>
      </c>
      <c r="AJ1921" s="4">
        <v>1.3919999999999999</v>
      </c>
    </row>
    <row r="1922" spans="1:36" x14ac:dyDescent="0.3">
      <c r="A1922" s="1" t="s">
        <v>2803</v>
      </c>
      <c r="B1922" s="2">
        <v>4992863</v>
      </c>
      <c r="C1922" s="3" t="s">
        <v>2935</v>
      </c>
      <c r="D1922" s="4">
        <v>6790.6710806000001</v>
      </c>
      <c r="E1922" s="3" t="s">
        <v>2936</v>
      </c>
      <c r="F1922" s="3" t="s">
        <v>2937</v>
      </c>
      <c r="G1922" s="3" t="s">
        <v>3044</v>
      </c>
      <c r="H1922" s="3" t="s">
        <v>3066</v>
      </c>
      <c r="I1922" s="3" t="s">
        <v>3450</v>
      </c>
      <c r="J1922" s="4">
        <v>-2.2175289999999999</v>
      </c>
      <c r="K1922" s="4">
        <v>-1.8264180000000001</v>
      </c>
      <c r="L1922" s="4">
        <v>-5.2861589999999996</v>
      </c>
      <c r="M1922" s="4">
        <v>0.84150100000000005</v>
      </c>
      <c r="N1922" s="4">
        <v>24.426859</v>
      </c>
      <c r="O1922" s="4">
        <v>22.923370999999999</v>
      </c>
      <c r="P1922" s="4">
        <v>4.0209219999999997</v>
      </c>
      <c r="Q1922" s="4">
        <v>14.407337</v>
      </c>
      <c r="R1922" s="4">
        <v>28.048455000000001</v>
      </c>
      <c r="S1922" s="3" t="s">
        <v>6541</v>
      </c>
      <c r="T1922" s="4">
        <v>203.72</v>
      </c>
      <c r="U1922" s="4">
        <v>6790.6710806000001</v>
      </c>
      <c r="V1922" s="10">
        <v>6697.9710800000003</v>
      </c>
      <c r="W1922" s="4">
        <v>0.84429609267622197</v>
      </c>
      <c r="X1922" s="4">
        <v>222.7</v>
      </c>
      <c r="Y1922" s="4">
        <v>175.37</v>
      </c>
      <c r="Z1922" s="4">
        <v>24.426859</v>
      </c>
      <c r="AA1922" s="10">
        <v>23.3300122536</v>
      </c>
      <c r="AB1922" s="10">
        <v>23.3271805394</v>
      </c>
      <c r="AC1922" s="4">
        <v>2.9646219999999999</v>
      </c>
      <c r="AD1922" s="4">
        <v>2.9691596514906</v>
      </c>
      <c r="AE1922" s="4">
        <v>2.9779026046117001</v>
      </c>
      <c r="AF1922" s="4">
        <v>14.407337</v>
      </c>
      <c r="AG1922" s="4">
        <v>14.810436604623099</v>
      </c>
      <c r="AH1922" s="4">
        <v>14.8582923183096</v>
      </c>
      <c r="AI1922" s="4">
        <v>4.0209219999999997</v>
      </c>
      <c r="AJ1922" s="4">
        <v>9.4057899999999997</v>
      </c>
    </row>
    <row r="1923" spans="1:36" x14ac:dyDescent="0.3">
      <c r="A1923" s="1" t="s">
        <v>1468</v>
      </c>
      <c r="B1923" s="2">
        <v>4147331</v>
      </c>
      <c r="C1923" s="3" t="s">
        <v>2935</v>
      </c>
      <c r="D1923" s="4">
        <v>6808.7681277499996</v>
      </c>
      <c r="E1923" s="3" t="s">
        <v>2930</v>
      </c>
      <c r="F1923" s="3" t="s">
        <v>2953</v>
      </c>
      <c r="G1923" s="3" t="s">
        <v>2954</v>
      </c>
      <c r="H1923" s="3" t="s">
        <v>2955</v>
      </c>
      <c r="I1923" s="3" t="s">
        <v>3530</v>
      </c>
      <c r="J1923" s="4">
        <v>43.051409999999997</v>
      </c>
      <c r="K1923" s="4">
        <v>12.581571</v>
      </c>
      <c r="L1923" s="4">
        <v>-4.7271919999999996</v>
      </c>
      <c r="M1923" s="4">
        <v>1.363102</v>
      </c>
      <c r="N1923" s="4">
        <v>17.027239999999999</v>
      </c>
      <c r="O1923" s="4">
        <v>11.275817</v>
      </c>
      <c r="P1923" s="4">
        <v>1.4756400000000001</v>
      </c>
      <c r="Q1923" s="4">
        <v>8.9411919999999991</v>
      </c>
      <c r="R1923" s="4">
        <v>11.035162</v>
      </c>
      <c r="S1923" s="3" t="s">
        <v>5209</v>
      </c>
      <c r="T1923" s="4">
        <v>43.13</v>
      </c>
      <c r="U1923" s="4">
        <v>6808.7681277499996</v>
      </c>
      <c r="V1923" s="10">
        <v>5478.2681270000003</v>
      </c>
      <c r="W1923" s="4">
        <v>3.6169719452817102</v>
      </c>
      <c r="X1923" s="4">
        <v>45.74</v>
      </c>
      <c r="Y1923" s="4">
        <v>28.19</v>
      </c>
      <c r="Z1923" s="4">
        <v>17.027239999999999</v>
      </c>
      <c r="AA1923" s="10">
        <v>11.708336726600001</v>
      </c>
      <c r="AB1923" s="10">
        <v>12.4871162375</v>
      </c>
      <c r="AC1923" s="4">
        <v>2.3477619999999999</v>
      </c>
      <c r="AD1923" s="4">
        <v>2.0518044890820999</v>
      </c>
      <c r="AE1923" s="4">
        <v>2.2146739836646998</v>
      </c>
      <c r="AF1923" s="4">
        <v>8.9411919999999991</v>
      </c>
      <c r="AG1923" s="4">
        <v>7.0920682594343001</v>
      </c>
      <c r="AH1923" s="4">
        <v>8.0602733676089997</v>
      </c>
      <c r="AI1923" s="4">
        <v>1.4756400000000001</v>
      </c>
      <c r="AJ1923" s="4">
        <v>8.2058599999999995</v>
      </c>
    </row>
    <row r="1924" spans="1:36" x14ac:dyDescent="0.3">
      <c r="A1924" s="1" t="s">
        <v>259</v>
      </c>
      <c r="B1924" s="2">
        <v>4067051</v>
      </c>
      <c r="C1924" s="3" t="s">
        <v>2935</v>
      </c>
      <c r="D1924" s="4">
        <v>6813.2001573999996</v>
      </c>
      <c r="E1924" s="3" t="s">
        <v>2925</v>
      </c>
      <c r="F1924" s="3" t="s">
        <v>2926</v>
      </c>
      <c r="G1924" s="3" t="s">
        <v>2927</v>
      </c>
      <c r="H1924" s="3" t="s">
        <v>3024</v>
      </c>
      <c r="I1924" s="3" t="s">
        <v>3207</v>
      </c>
      <c r="J1924" s="4">
        <v>14.429351</v>
      </c>
      <c r="K1924" s="4">
        <v>-5.8923389999999998</v>
      </c>
      <c r="L1924" s="4">
        <v>-4.1122639999999997</v>
      </c>
      <c r="M1924" s="4">
        <v>0.97538100000000005</v>
      </c>
      <c r="N1924" s="4">
        <v>9.8815480000000004</v>
      </c>
      <c r="O1924" s="4" t="s">
        <v>2924</v>
      </c>
      <c r="P1924" s="4">
        <v>2.873313</v>
      </c>
      <c r="Q1924" s="4">
        <v>9.720205</v>
      </c>
      <c r="R1924" s="4" t="s">
        <v>2924</v>
      </c>
      <c r="S1924" s="3" t="s">
        <v>4005</v>
      </c>
      <c r="T1924" s="4">
        <v>171.85</v>
      </c>
      <c r="U1924" s="4">
        <v>6813.2001573999996</v>
      </c>
      <c r="V1924" s="10">
        <v>15506.400157</v>
      </c>
      <c r="W1924" s="4">
        <v>0</v>
      </c>
      <c r="X1924" s="4">
        <v>197.18</v>
      </c>
      <c r="Y1924" s="4">
        <v>133.13</v>
      </c>
      <c r="Z1924" s="4">
        <v>9.8815480000000004</v>
      </c>
      <c r="AA1924" s="10">
        <v>9.6557962870999994</v>
      </c>
      <c r="AB1924" s="10">
        <v>10.2156309556</v>
      </c>
      <c r="AC1924" s="4">
        <v>0.58915799999999996</v>
      </c>
      <c r="AD1924" s="4">
        <v>0.57766332071040005</v>
      </c>
      <c r="AE1924" s="4">
        <v>0.58991895334870004</v>
      </c>
      <c r="AF1924" s="4">
        <v>9.720205</v>
      </c>
      <c r="AG1924" s="4">
        <v>9.5378025822999</v>
      </c>
      <c r="AH1924" s="4">
        <v>9.9756251683455996</v>
      </c>
      <c r="AI1924" s="4">
        <v>2.873313</v>
      </c>
      <c r="AJ1924" s="4" t="s">
        <v>2924</v>
      </c>
    </row>
    <row r="1925" spans="1:36" x14ac:dyDescent="0.3">
      <c r="A1925" s="1" t="s">
        <v>2628</v>
      </c>
      <c r="B1925" s="2">
        <v>4013931</v>
      </c>
      <c r="C1925" s="3" t="s">
        <v>2919</v>
      </c>
      <c r="D1925" s="4">
        <v>6813.9145474400002</v>
      </c>
      <c r="E1925" s="3" t="s">
        <v>2936</v>
      </c>
      <c r="F1925" s="3" t="s">
        <v>2937</v>
      </c>
      <c r="G1925" s="3" t="s">
        <v>2943</v>
      </c>
      <c r="H1925" s="3" t="s">
        <v>2943</v>
      </c>
      <c r="I1925" s="3" t="s">
        <v>3701</v>
      </c>
      <c r="J1925" s="4">
        <v>-10.625249</v>
      </c>
      <c r="K1925" s="4">
        <v>-14.519691999999999</v>
      </c>
      <c r="L1925" s="4">
        <v>-17.041253999999999</v>
      </c>
      <c r="M1925" s="4">
        <v>-1.1452739999999999</v>
      </c>
      <c r="N1925" s="4">
        <v>15.447412</v>
      </c>
      <c r="O1925" s="4">
        <v>12.470549</v>
      </c>
      <c r="P1925" s="4">
        <v>2.1464919999999998</v>
      </c>
      <c r="Q1925" s="4">
        <v>8.2520720000000001</v>
      </c>
      <c r="R1925" s="4">
        <v>15.455028</v>
      </c>
      <c r="S1925" s="3" t="s">
        <v>6366</v>
      </c>
      <c r="T1925" s="5">
        <v>112.21</v>
      </c>
      <c r="U1925" s="4">
        <v>6813.9145474400002</v>
      </c>
      <c r="V1925" s="10">
        <v>6015.4135470000001</v>
      </c>
      <c r="W1925" s="4">
        <v>1.17636574280367</v>
      </c>
      <c r="X1925" s="4">
        <v>141.33000000000001</v>
      </c>
      <c r="Y1925" s="4">
        <v>107.49</v>
      </c>
      <c r="Z1925" s="4">
        <v>15.447412</v>
      </c>
      <c r="AA1925" s="10">
        <v>16.174414414400001</v>
      </c>
      <c r="AB1925" s="10">
        <v>16.309593023200001</v>
      </c>
      <c r="AC1925" s="4">
        <v>0.89586299999999996</v>
      </c>
      <c r="AD1925" s="4">
        <v>0.89355807148099997</v>
      </c>
      <c r="AE1925" s="4">
        <v>0.90916794249379995</v>
      </c>
      <c r="AF1925" s="4">
        <v>8.2520720000000001</v>
      </c>
      <c r="AG1925" s="4">
        <v>8.7725585044946008</v>
      </c>
      <c r="AH1925" s="4">
        <v>8.9617202146643002</v>
      </c>
      <c r="AI1925" s="4">
        <v>2.1464919999999998</v>
      </c>
      <c r="AJ1925" s="4">
        <v>2.5493579999999998</v>
      </c>
    </row>
    <row r="1926" spans="1:36" x14ac:dyDescent="0.3">
      <c r="A1926" s="1" t="s">
        <v>1073</v>
      </c>
      <c r="B1926" s="2">
        <v>4051537</v>
      </c>
      <c r="C1926" s="3" t="s">
        <v>2935</v>
      </c>
      <c r="D1926" s="4">
        <v>6814.4163073899999</v>
      </c>
      <c r="E1926" s="3" t="s">
        <v>2936</v>
      </c>
      <c r="F1926" s="3" t="s">
        <v>2966</v>
      </c>
      <c r="G1926" s="3" t="s">
        <v>3082</v>
      </c>
      <c r="H1926" s="3" t="s">
        <v>3118</v>
      </c>
      <c r="I1926" s="3" t="s">
        <v>3464</v>
      </c>
      <c r="J1926" s="10">
        <v>-3.1333169999999999</v>
      </c>
      <c r="K1926" s="10">
        <v>-14.376386999999999</v>
      </c>
      <c r="L1926" s="10">
        <v>-5.3063029999999998</v>
      </c>
      <c r="M1926" s="10">
        <v>-1.2186999999999999</v>
      </c>
      <c r="N1926" s="4">
        <v>22.153192000000001</v>
      </c>
      <c r="O1926" s="4">
        <v>15.574843</v>
      </c>
      <c r="P1926" s="4">
        <v>3.026087</v>
      </c>
      <c r="Q1926" s="4">
        <v>12.597410999999999</v>
      </c>
      <c r="R1926" s="4">
        <v>14.286529</v>
      </c>
      <c r="S1926" s="3" t="s">
        <v>4815</v>
      </c>
      <c r="T1926" s="4">
        <v>192.91</v>
      </c>
      <c r="U1926" s="4">
        <v>6814.4163073899999</v>
      </c>
      <c r="V1926" s="10">
        <v>6681.2383069999996</v>
      </c>
      <c r="W1926" s="4">
        <v>0</v>
      </c>
      <c r="X1926" s="5">
        <v>243.6</v>
      </c>
      <c r="Y1926" s="4">
        <v>185.93</v>
      </c>
      <c r="Z1926" s="4">
        <v>22.153192000000001</v>
      </c>
      <c r="AA1926" s="10">
        <v>23.354721549600001</v>
      </c>
      <c r="AB1926" s="10">
        <v>23.631287722</v>
      </c>
      <c r="AC1926" s="4">
        <v>1.7919799999999999</v>
      </c>
      <c r="AD1926" s="4">
        <v>1.7562096084554999</v>
      </c>
      <c r="AE1926" s="4">
        <v>1.7972773354760001</v>
      </c>
      <c r="AF1926" s="4">
        <v>12.597410999999999</v>
      </c>
      <c r="AG1926" s="4">
        <v>15.604335956540201</v>
      </c>
      <c r="AH1926" s="4">
        <v>15.910305149768501</v>
      </c>
      <c r="AI1926" s="4">
        <v>3.026087</v>
      </c>
      <c r="AJ1926" s="4">
        <v>6.8536609999999998</v>
      </c>
    </row>
    <row r="1927" spans="1:36" x14ac:dyDescent="0.3">
      <c r="A1927" s="1" t="s">
        <v>1583</v>
      </c>
      <c r="B1927" s="2">
        <v>3002455</v>
      </c>
      <c r="C1927" s="3" t="s">
        <v>2935</v>
      </c>
      <c r="D1927" s="4">
        <v>6819.7458453299996</v>
      </c>
      <c r="E1927" s="3" t="s">
        <v>2925</v>
      </c>
      <c r="F1927" s="3" t="s">
        <v>2996</v>
      </c>
      <c r="G1927" s="3" t="s">
        <v>3120</v>
      </c>
      <c r="H1927" s="3" t="s">
        <v>3121</v>
      </c>
      <c r="I1927" s="3" t="s">
        <v>3305</v>
      </c>
      <c r="J1927" s="4">
        <v>3.9298670000000002</v>
      </c>
      <c r="K1927" s="4">
        <v>-20.600462</v>
      </c>
      <c r="L1927" s="4">
        <v>1.6558250000000001</v>
      </c>
      <c r="M1927" s="4">
        <v>-1.1500859999999999</v>
      </c>
      <c r="N1927" s="4">
        <v>45.356200999999999</v>
      </c>
      <c r="O1927" s="4">
        <v>10.818125</v>
      </c>
      <c r="P1927" s="4">
        <v>3.641178</v>
      </c>
      <c r="Q1927" s="4">
        <v>7.3645139999999998</v>
      </c>
      <c r="R1927" s="4">
        <v>13.266764</v>
      </c>
      <c r="S1927" s="3" t="s">
        <v>5324</v>
      </c>
      <c r="T1927" s="4">
        <v>17.190000000000001</v>
      </c>
      <c r="U1927" s="4">
        <v>6819.7458453299996</v>
      </c>
      <c r="V1927" s="10">
        <v>8494.0458450000006</v>
      </c>
      <c r="W1927" s="4">
        <v>3.0250145433391502</v>
      </c>
      <c r="X1927" s="4">
        <v>24.34</v>
      </c>
      <c r="Y1927" s="4">
        <v>14.87</v>
      </c>
      <c r="Z1927" s="4">
        <v>45.356200999999999</v>
      </c>
      <c r="AA1927" s="10">
        <v>12.567626846</v>
      </c>
      <c r="AB1927" s="10">
        <v>13.979132952200001</v>
      </c>
      <c r="AC1927" s="4">
        <v>1.3793740000000001</v>
      </c>
      <c r="AD1927" s="4">
        <v>1.3114842297575</v>
      </c>
      <c r="AE1927" s="4">
        <v>1.3608617689303999</v>
      </c>
      <c r="AF1927" s="4">
        <v>7.3645139999999998</v>
      </c>
      <c r="AG1927" s="4">
        <v>9.6884174818531008</v>
      </c>
      <c r="AH1927" s="4">
        <v>10.330376330757</v>
      </c>
      <c r="AI1927" s="4">
        <v>3.641178</v>
      </c>
      <c r="AJ1927" s="4">
        <v>4.8932539999999998</v>
      </c>
    </row>
    <row r="1928" spans="1:36" x14ac:dyDescent="0.3">
      <c r="A1928" s="1" t="s">
        <v>1643</v>
      </c>
      <c r="B1928" s="2">
        <v>4972481</v>
      </c>
      <c r="C1928" s="3" t="s">
        <v>2919</v>
      </c>
      <c r="D1928" s="4">
        <v>6829.0565357699998</v>
      </c>
      <c r="E1928" s="3" t="s">
        <v>2920</v>
      </c>
      <c r="F1928" s="3" t="s">
        <v>2921</v>
      </c>
      <c r="G1928" s="3" t="s">
        <v>2941</v>
      </c>
      <c r="H1928" s="3" t="s">
        <v>2941</v>
      </c>
      <c r="I1928" s="3" t="s">
        <v>3048</v>
      </c>
      <c r="J1928" s="4">
        <v>35.322845999999998</v>
      </c>
      <c r="K1928" s="4">
        <v>47.394435999999999</v>
      </c>
      <c r="L1928" s="4">
        <v>-5.5332629999999998</v>
      </c>
      <c r="M1928" s="4">
        <v>1.5140709999999999</v>
      </c>
      <c r="N1928" s="4" t="s">
        <v>2924</v>
      </c>
      <c r="O1928" s="4" t="s">
        <v>2924</v>
      </c>
      <c r="P1928" s="4">
        <v>8.7856000000000005</v>
      </c>
      <c r="Q1928" s="4" t="s">
        <v>2924</v>
      </c>
      <c r="R1928" s="4" t="s">
        <v>2924</v>
      </c>
      <c r="S1928" s="3" t="s">
        <v>5384</v>
      </c>
      <c r="T1928" s="4">
        <v>313.11</v>
      </c>
      <c r="U1928" s="4">
        <v>6829.0565357699998</v>
      </c>
      <c r="V1928" s="10">
        <v>5949.5705349999998</v>
      </c>
      <c r="W1928" s="4">
        <v>0</v>
      </c>
      <c r="X1928" s="4">
        <v>368.29</v>
      </c>
      <c r="Y1928" s="4">
        <v>168.24619999999999</v>
      </c>
      <c r="Z1928" s="4" t="s">
        <v>2924</v>
      </c>
      <c r="AA1928" s="10" t="s">
        <v>2924</v>
      </c>
      <c r="AB1928" s="10" t="s">
        <v>2924</v>
      </c>
      <c r="AC1928" s="4">
        <v>77.455254999999994</v>
      </c>
      <c r="AD1928" s="4">
        <v>13.412841987345001</v>
      </c>
      <c r="AE1928" s="4">
        <v>35.471485455104599</v>
      </c>
      <c r="AF1928" s="4" t="s">
        <v>2924</v>
      </c>
      <c r="AG1928" s="4" t="s">
        <v>2924</v>
      </c>
      <c r="AH1928" s="4" t="s">
        <v>2924</v>
      </c>
      <c r="AI1928" s="4">
        <v>8.7856000000000005</v>
      </c>
      <c r="AJ1928" s="4">
        <v>8.8404199999999999</v>
      </c>
    </row>
    <row r="1929" spans="1:36" x14ac:dyDescent="0.3">
      <c r="A1929" s="1" t="s">
        <v>1479</v>
      </c>
      <c r="B1929" s="2">
        <v>9992057</v>
      </c>
      <c r="C1929" s="3" t="s">
        <v>2935</v>
      </c>
      <c r="D1929" s="4">
        <v>6832.2139882900001</v>
      </c>
      <c r="E1929" s="3" t="s">
        <v>2936</v>
      </c>
      <c r="F1929" s="3" t="s">
        <v>3056</v>
      </c>
      <c r="G1929" s="3" t="s">
        <v>3064</v>
      </c>
      <c r="H1929" s="3" t="s">
        <v>3064</v>
      </c>
      <c r="I1929" s="3" t="s">
        <v>3058</v>
      </c>
      <c r="J1929" s="4">
        <v>34.285713999999999</v>
      </c>
      <c r="K1929" s="4">
        <v>71.072796999999994</v>
      </c>
      <c r="L1929" s="4">
        <v>11.625</v>
      </c>
      <c r="M1929" s="4">
        <v>16.124838</v>
      </c>
      <c r="N1929" s="4" t="s">
        <v>2924</v>
      </c>
      <c r="O1929" s="4" t="s">
        <v>2924</v>
      </c>
      <c r="P1929" s="4">
        <v>8.2001840000000001</v>
      </c>
      <c r="Q1929" s="4" t="s">
        <v>2924</v>
      </c>
      <c r="R1929" s="4" t="s">
        <v>2924</v>
      </c>
      <c r="S1929" s="3" t="s">
        <v>5220</v>
      </c>
      <c r="T1929" s="5">
        <v>8.93</v>
      </c>
      <c r="U1929" s="4">
        <v>6832.2139882900001</v>
      </c>
      <c r="V1929" s="10">
        <v>6158.2419879999998</v>
      </c>
      <c r="W1929" s="4">
        <v>0</v>
      </c>
      <c r="X1929" s="4">
        <v>9.33</v>
      </c>
      <c r="Y1929" s="5">
        <v>4.5</v>
      </c>
      <c r="Z1929" s="4" t="s">
        <v>2924</v>
      </c>
      <c r="AA1929" s="10" t="s">
        <v>2924</v>
      </c>
      <c r="AB1929" s="10" t="s">
        <v>2924</v>
      </c>
      <c r="AC1929" s="4" t="s">
        <v>2924</v>
      </c>
      <c r="AD1929" s="4" t="s">
        <v>2924</v>
      </c>
      <c r="AE1929" s="4" t="s">
        <v>2924</v>
      </c>
      <c r="AF1929" s="4" t="s">
        <v>2924</v>
      </c>
      <c r="AG1929" s="4" t="s">
        <v>2924</v>
      </c>
      <c r="AH1929" s="4" t="s">
        <v>2924</v>
      </c>
      <c r="AI1929" s="4">
        <v>8.2001840000000001</v>
      </c>
      <c r="AJ1929" s="4">
        <v>9.1778010000000005</v>
      </c>
    </row>
    <row r="1930" spans="1:36" x14ac:dyDescent="0.3">
      <c r="A1930" s="1" t="s">
        <v>2763</v>
      </c>
      <c r="B1930" s="2">
        <v>4420308</v>
      </c>
      <c r="C1930" s="3" t="s">
        <v>2935</v>
      </c>
      <c r="D1930" s="4">
        <v>6850.0805849500002</v>
      </c>
      <c r="E1930" s="3" t="s">
        <v>2925</v>
      </c>
      <c r="F1930" s="3" t="s">
        <v>2926</v>
      </c>
      <c r="G1930" s="3" t="s">
        <v>3081</v>
      </c>
      <c r="H1930" s="3" t="s">
        <v>3081</v>
      </c>
      <c r="I1930" s="3" t="s">
        <v>3718</v>
      </c>
      <c r="J1930" s="4">
        <v>-24.943694000000001</v>
      </c>
      <c r="K1930" s="4">
        <v>-15.472416000000001</v>
      </c>
      <c r="L1930" s="4">
        <v>-1.768607</v>
      </c>
      <c r="M1930" s="4">
        <v>-1.840943</v>
      </c>
      <c r="N1930" s="4">
        <v>6.2074809999999996</v>
      </c>
      <c r="O1930" s="4" t="s">
        <v>2934</v>
      </c>
      <c r="P1930" s="4">
        <v>1.2778039999999999</v>
      </c>
      <c r="Q1930" s="4">
        <v>2.7077969999999998</v>
      </c>
      <c r="R1930" s="4" t="s">
        <v>2934</v>
      </c>
      <c r="S1930" s="3" t="s">
        <v>6501</v>
      </c>
      <c r="T1930" s="4">
        <v>13.33</v>
      </c>
      <c r="U1930" s="4">
        <v>6850.0805849500002</v>
      </c>
      <c r="V1930" s="10">
        <v>4592.3915139999999</v>
      </c>
      <c r="W1930" s="4">
        <v>3.2258064516128999</v>
      </c>
      <c r="X1930" s="4">
        <v>20.190000000000001</v>
      </c>
      <c r="Y1930" s="5">
        <v>11.5</v>
      </c>
      <c r="Z1930" s="4">
        <v>6.2074809999999996</v>
      </c>
      <c r="AA1930" s="10">
        <v>5.7863101856429999</v>
      </c>
      <c r="AB1930" s="10">
        <v>6.0286465365971997</v>
      </c>
      <c r="AC1930" s="4">
        <v>0.29319099999999998</v>
      </c>
      <c r="AD1930" s="4">
        <v>0.3105340704315</v>
      </c>
      <c r="AE1930" s="4">
        <v>0.31293105785429998</v>
      </c>
      <c r="AF1930" s="4">
        <v>2.7077969999999998</v>
      </c>
      <c r="AG1930" s="4">
        <v>3.2125462167394998</v>
      </c>
      <c r="AH1930" s="4">
        <v>3.1500178115463</v>
      </c>
      <c r="AI1930" s="4">
        <v>1.2778039999999999</v>
      </c>
      <c r="AJ1930" s="4">
        <v>1.8641749999999999</v>
      </c>
    </row>
    <row r="1931" spans="1:36" x14ac:dyDescent="0.3">
      <c r="A1931" s="1" t="s">
        <v>557</v>
      </c>
      <c r="B1931" s="2">
        <v>4279207</v>
      </c>
      <c r="C1931" s="3" t="s">
        <v>2919</v>
      </c>
      <c r="D1931" s="4">
        <v>6850.89222118</v>
      </c>
      <c r="E1931" s="3" t="s">
        <v>3093</v>
      </c>
      <c r="F1931" s="3" t="s">
        <v>3093</v>
      </c>
      <c r="G1931" s="3" t="s">
        <v>3094</v>
      </c>
      <c r="H1931" s="3" t="s">
        <v>3147</v>
      </c>
      <c r="I1931" s="3" t="s">
        <v>3148</v>
      </c>
      <c r="J1931" s="4">
        <v>-32.581363000000003</v>
      </c>
      <c r="K1931" s="4">
        <v>-14.319572000000001</v>
      </c>
      <c r="L1931" s="4">
        <v>-11.358064000000001</v>
      </c>
      <c r="M1931" s="4">
        <v>1.1188309999999999</v>
      </c>
      <c r="N1931" s="4">
        <v>5.9127359999999998</v>
      </c>
      <c r="O1931" s="4">
        <v>5.7652140000000003</v>
      </c>
      <c r="P1931" s="4">
        <v>0.78501299999999996</v>
      </c>
      <c r="Q1931" s="4">
        <v>3.2872789999999998</v>
      </c>
      <c r="R1931" s="4">
        <v>14.903230000000001</v>
      </c>
      <c r="S1931" s="3" t="s">
        <v>4300</v>
      </c>
      <c r="T1931" s="4">
        <v>112.07</v>
      </c>
      <c r="U1931" s="4">
        <v>6850.89222118</v>
      </c>
      <c r="V1931" s="10">
        <v>7733.7182210000001</v>
      </c>
      <c r="W1931" s="4">
        <v>5.1396491929422696</v>
      </c>
      <c r="X1931" s="4">
        <v>190.23</v>
      </c>
      <c r="Y1931" s="5">
        <v>109.5874</v>
      </c>
      <c r="Z1931" s="4">
        <v>5.9127359999999998</v>
      </c>
      <c r="AA1931" s="10">
        <v>8.9873854221999991</v>
      </c>
      <c r="AB1931" s="10">
        <v>7.1146204911000002</v>
      </c>
      <c r="AC1931" s="4">
        <v>1.738629</v>
      </c>
      <c r="AD1931" s="4">
        <v>1.8669706283967999</v>
      </c>
      <c r="AE1931" s="4">
        <v>1.5978439529152999</v>
      </c>
      <c r="AF1931" s="4">
        <v>3.2872789999999998</v>
      </c>
      <c r="AG1931" s="4">
        <v>3.1120197393904001</v>
      </c>
      <c r="AH1931" s="4">
        <v>3.3248370438380999</v>
      </c>
      <c r="AI1931" s="4">
        <v>0.78501299999999996</v>
      </c>
      <c r="AJ1931" s="5">
        <v>0.83645599999999998</v>
      </c>
    </row>
    <row r="1932" spans="1:36" x14ac:dyDescent="0.3">
      <c r="A1932" s="1" t="s">
        <v>2833</v>
      </c>
      <c r="B1932" s="2">
        <v>4093136</v>
      </c>
      <c r="C1932" s="3" t="s">
        <v>2935</v>
      </c>
      <c r="D1932" s="4">
        <v>6884.5024876999996</v>
      </c>
      <c r="E1932" s="3" t="s">
        <v>2930</v>
      </c>
      <c r="F1932" s="3" t="s">
        <v>2953</v>
      </c>
      <c r="G1932" s="3" t="s">
        <v>2953</v>
      </c>
      <c r="H1932" s="3" t="s">
        <v>3040</v>
      </c>
      <c r="I1932" s="3" t="s">
        <v>3211</v>
      </c>
      <c r="J1932" s="4">
        <v>-11.051144000000001</v>
      </c>
      <c r="K1932" s="4">
        <v>-17.240555000000001</v>
      </c>
      <c r="L1932" s="4">
        <v>-8.8250790000000006</v>
      </c>
      <c r="M1932" s="4">
        <v>2.1606939999999999</v>
      </c>
      <c r="N1932" s="4">
        <v>21.963446999999999</v>
      </c>
      <c r="O1932" s="4">
        <v>15.99353</v>
      </c>
      <c r="P1932" s="4">
        <v>4.1057699999999997</v>
      </c>
      <c r="Q1932" s="4">
        <v>7.517684</v>
      </c>
      <c r="R1932" s="4">
        <v>9.1149159999999991</v>
      </c>
      <c r="S1932" s="3" t="s">
        <v>6571</v>
      </c>
      <c r="T1932" s="4">
        <v>173.05</v>
      </c>
      <c r="U1932" s="4">
        <v>6884.5024876999996</v>
      </c>
      <c r="V1932" s="10">
        <v>7185.4024870000003</v>
      </c>
      <c r="W1932" s="4">
        <v>0</v>
      </c>
      <c r="X1932" s="5">
        <v>244.04</v>
      </c>
      <c r="Y1932" s="4">
        <v>165.51</v>
      </c>
      <c r="Z1932" s="4">
        <v>21.963446999999999</v>
      </c>
      <c r="AA1932" s="10">
        <v>10.663142068399999</v>
      </c>
      <c r="AB1932" s="10">
        <v>11.3301853685</v>
      </c>
      <c r="AC1932" s="4">
        <v>2.706366</v>
      </c>
      <c r="AD1932" s="4">
        <v>2.6683443381053</v>
      </c>
      <c r="AE1932" s="4">
        <v>2.7330088286796999</v>
      </c>
      <c r="AF1932" s="4">
        <v>7.517684</v>
      </c>
      <c r="AG1932" s="4">
        <v>5.9441410159155001</v>
      </c>
      <c r="AH1932" s="4">
        <v>6.3152616726019</v>
      </c>
      <c r="AI1932" s="4">
        <v>4.1057699999999997</v>
      </c>
      <c r="AJ1932" s="4" t="s">
        <v>2924</v>
      </c>
    </row>
    <row r="1933" spans="1:36" x14ac:dyDescent="0.3">
      <c r="A1933" s="1" t="s">
        <v>402</v>
      </c>
      <c r="B1933" s="2">
        <v>100003</v>
      </c>
      <c r="C1933" s="3" t="s">
        <v>2919</v>
      </c>
      <c r="D1933" s="4">
        <v>6937.6127194000001</v>
      </c>
      <c r="E1933" s="3" t="s">
        <v>2930</v>
      </c>
      <c r="F1933" s="3" t="s">
        <v>2931</v>
      </c>
      <c r="G1933" s="3" t="s">
        <v>2931</v>
      </c>
      <c r="H1933" s="3" t="s">
        <v>2932</v>
      </c>
      <c r="I1933" s="3" t="s">
        <v>2933</v>
      </c>
      <c r="J1933" s="4">
        <v>26.328078999999999</v>
      </c>
      <c r="K1933" s="4">
        <v>3.6597050000000002</v>
      </c>
      <c r="L1933" s="4">
        <v>-9.5544600000000006</v>
      </c>
      <c r="M1933" s="4">
        <v>-1.358374</v>
      </c>
      <c r="N1933" s="4">
        <v>14.883081155433301</v>
      </c>
      <c r="O1933" s="4">
        <v>26.034649000000002</v>
      </c>
      <c r="P1933" s="4">
        <v>1.236119</v>
      </c>
      <c r="Q1933" s="4" t="s">
        <v>2934</v>
      </c>
      <c r="R1933" s="4" t="s">
        <v>2934</v>
      </c>
      <c r="S1933" s="3" t="s">
        <v>4147</v>
      </c>
      <c r="T1933" s="4">
        <v>108.2</v>
      </c>
      <c r="U1933" s="4">
        <v>6937.6127194000001</v>
      </c>
      <c r="V1933" s="10" t="s">
        <v>2934</v>
      </c>
      <c r="W1933" s="4">
        <v>2.1072088724584099</v>
      </c>
      <c r="X1933" s="4">
        <v>121.58</v>
      </c>
      <c r="Y1933" s="4">
        <v>77.86</v>
      </c>
      <c r="Z1933" s="4">
        <v>14.885128999999999</v>
      </c>
      <c r="AA1933" s="10">
        <v>13.068264167300001</v>
      </c>
      <c r="AB1933" s="10">
        <v>13.483941398400001</v>
      </c>
      <c r="AC1933" s="4" t="s">
        <v>2934</v>
      </c>
      <c r="AD1933" s="4" t="s">
        <v>2934</v>
      </c>
      <c r="AE1933" s="4" t="s">
        <v>2934</v>
      </c>
      <c r="AF1933" s="4" t="s">
        <v>2934</v>
      </c>
      <c r="AG1933" s="4" t="s">
        <v>2934</v>
      </c>
      <c r="AH1933" s="4" t="s">
        <v>2934</v>
      </c>
      <c r="AI1933" s="4">
        <v>1.236119</v>
      </c>
      <c r="AJ1933" s="4">
        <v>1.5360590000000001</v>
      </c>
    </row>
    <row r="1934" spans="1:36" x14ac:dyDescent="0.3">
      <c r="A1934" s="1" t="s">
        <v>2486</v>
      </c>
      <c r="B1934" s="2">
        <v>7129226</v>
      </c>
      <c r="C1934" s="3" t="s">
        <v>2935</v>
      </c>
      <c r="D1934" s="4">
        <v>6939.1175912799999</v>
      </c>
      <c r="E1934" s="3" t="s">
        <v>2936</v>
      </c>
      <c r="F1934" s="3" t="s">
        <v>2937</v>
      </c>
      <c r="G1934" s="3" t="s">
        <v>2943</v>
      </c>
      <c r="H1934" s="3" t="s">
        <v>2943</v>
      </c>
      <c r="I1934" s="3" t="s">
        <v>3162</v>
      </c>
      <c r="J1934" s="4">
        <v>26.849672999999999</v>
      </c>
      <c r="K1934" s="4">
        <v>3.7417150000000001</v>
      </c>
      <c r="L1934" s="4">
        <v>-7.1565250000000002</v>
      </c>
      <c r="M1934" s="4">
        <v>-0.95938000000000001</v>
      </c>
      <c r="N1934" s="4">
        <v>46.653846000000001</v>
      </c>
      <c r="O1934" s="4">
        <v>47.944664000000003</v>
      </c>
      <c r="P1934" s="4">
        <v>5.1138279999999998</v>
      </c>
      <c r="Q1934" s="4">
        <v>20.888672</v>
      </c>
      <c r="R1934" s="4">
        <v>34.516148000000001</v>
      </c>
      <c r="S1934" s="3" t="s">
        <v>6224</v>
      </c>
      <c r="T1934" s="4">
        <v>48.52</v>
      </c>
      <c r="U1934" s="4">
        <v>6939.1175912799999</v>
      </c>
      <c r="V1934" s="10">
        <v>7324.6545910000004</v>
      </c>
      <c r="W1934" s="4">
        <v>0</v>
      </c>
      <c r="X1934" s="4">
        <v>54.91</v>
      </c>
      <c r="Y1934" s="4">
        <v>35.381999999999998</v>
      </c>
      <c r="Z1934" s="4">
        <v>46.653846000000001</v>
      </c>
      <c r="AA1934" s="10">
        <v>34.366257038599997</v>
      </c>
      <c r="AB1934" s="10">
        <v>34.366257038599997</v>
      </c>
      <c r="AC1934" s="4">
        <v>5.0814560000000002</v>
      </c>
      <c r="AD1934" s="4">
        <v>4.7923673799123003</v>
      </c>
      <c r="AE1934" s="4">
        <v>4.7923673799123003</v>
      </c>
      <c r="AF1934" s="4">
        <v>20.888672</v>
      </c>
      <c r="AG1934" s="4">
        <v>17.825907677789399</v>
      </c>
      <c r="AH1934" s="4">
        <v>17.825907677789399</v>
      </c>
      <c r="AI1934" s="4">
        <v>5.1138279999999998</v>
      </c>
      <c r="AJ1934" s="4">
        <v>29.585366</v>
      </c>
    </row>
    <row r="1935" spans="1:36" x14ac:dyDescent="0.3">
      <c r="A1935" s="1" t="s">
        <v>57</v>
      </c>
      <c r="B1935" s="2">
        <v>4309089</v>
      </c>
      <c r="C1935" s="3" t="s">
        <v>2935</v>
      </c>
      <c r="D1935" s="4">
        <v>6956.9401891999996</v>
      </c>
      <c r="E1935" s="3" t="s">
        <v>2936</v>
      </c>
      <c r="F1935" s="3" t="s">
        <v>2937</v>
      </c>
      <c r="G1935" s="3" t="s">
        <v>3044</v>
      </c>
      <c r="H1935" s="3" t="s">
        <v>3045</v>
      </c>
      <c r="I1935" s="3" t="s">
        <v>3046</v>
      </c>
      <c r="J1935" s="4">
        <v>-23.235317999999999</v>
      </c>
      <c r="K1935" s="4">
        <v>-5.1978439999999999</v>
      </c>
      <c r="L1935" s="4">
        <v>-8.1411390000000008</v>
      </c>
      <c r="M1935" s="4">
        <v>-0.32085599999999997</v>
      </c>
      <c r="N1935" s="4">
        <v>41.275464999999997</v>
      </c>
      <c r="O1935" s="4">
        <v>19.708183999999999</v>
      </c>
      <c r="P1935" s="4">
        <v>1.6768620000000001</v>
      </c>
      <c r="Q1935" s="4">
        <v>6.9375970000000002</v>
      </c>
      <c r="R1935" s="4">
        <v>21.123290000000001</v>
      </c>
      <c r="S1935" s="3" t="s">
        <v>3804</v>
      </c>
      <c r="T1935" s="4">
        <v>93.2</v>
      </c>
      <c r="U1935" s="4">
        <v>6956.9401891999996</v>
      </c>
      <c r="V1935" s="10">
        <v>10890.640189</v>
      </c>
      <c r="W1935" s="4">
        <v>1.2446351931330499</v>
      </c>
      <c r="X1935" s="4">
        <v>130.255</v>
      </c>
      <c r="Y1935" s="4">
        <v>84.35</v>
      </c>
      <c r="Z1935" s="4">
        <v>41.275464999999997</v>
      </c>
      <c r="AA1935" s="10">
        <v>21.303344076399998</v>
      </c>
      <c r="AB1935" s="10">
        <v>12.4861339606</v>
      </c>
      <c r="AC1935" s="4">
        <v>0.86603399999999997</v>
      </c>
      <c r="AD1935" s="4">
        <v>1.0945588136002</v>
      </c>
      <c r="AE1935" s="4">
        <v>0.91058497177099995</v>
      </c>
      <c r="AF1935" s="4">
        <v>6.9375970000000002</v>
      </c>
      <c r="AG1935" s="4">
        <v>9.1846509713104005</v>
      </c>
      <c r="AH1935" s="4">
        <v>8.1620001910950002</v>
      </c>
      <c r="AI1935" s="4">
        <v>1.6768620000000001</v>
      </c>
      <c r="AJ1935" s="4">
        <v>5.7895390000000004</v>
      </c>
    </row>
    <row r="1936" spans="1:36" x14ac:dyDescent="0.3">
      <c r="A1936" s="1" t="s">
        <v>2365</v>
      </c>
      <c r="B1936" s="2">
        <v>4963552</v>
      </c>
      <c r="C1936" s="3" t="s">
        <v>2919</v>
      </c>
      <c r="D1936" s="4">
        <v>6970.0023573300005</v>
      </c>
      <c r="E1936" s="3" t="s">
        <v>2945</v>
      </c>
      <c r="F1936" s="3" t="s">
        <v>2946</v>
      </c>
      <c r="G1936" s="3" t="s">
        <v>2947</v>
      </c>
      <c r="H1936" s="3" t="s">
        <v>2989</v>
      </c>
      <c r="I1936" s="3" t="s">
        <v>2949</v>
      </c>
      <c r="J1936" s="4">
        <v>-4.2870410000000003</v>
      </c>
      <c r="K1936" s="4">
        <v>-3.4954489999999998</v>
      </c>
      <c r="L1936" s="4">
        <v>-3.6558139999999999</v>
      </c>
      <c r="M1936" s="4">
        <v>-1.4815210000000001</v>
      </c>
      <c r="N1936" s="4">
        <v>89.197114999999997</v>
      </c>
      <c r="O1936" s="4">
        <v>52.350451</v>
      </c>
      <c r="P1936" s="4">
        <v>8.4037690000000005</v>
      </c>
      <c r="Q1936" s="4">
        <v>50.810043999999998</v>
      </c>
      <c r="R1936" s="4">
        <v>55.396706999999999</v>
      </c>
      <c r="S1936" s="3" t="s">
        <v>6104</v>
      </c>
      <c r="T1936" s="4">
        <v>185.53</v>
      </c>
      <c r="U1936" s="4">
        <v>6970.0023573300005</v>
      </c>
      <c r="V1936" s="10">
        <v>6777.3993570000002</v>
      </c>
      <c r="W1936" s="4">
        <v>0</v>
      </c>
      <c r="X1936" s="4">
        <v>218.74</v>
      </c>
      <c r="Y1936" s="4">
        <v>160.58000000000001</v>
      </c>
      <c r="Z1936" s="4">
        <v>89.197114999999997</v>
      </c>
      <c r="AA1936" s="10">
        <v>49.512956686499997</v>
      </c>
      <c r="AB1936" s="10">
        <v>53.907439476500002</v>
      </c>
      <c r="AC1936" s="4">
        <v>11.077386000000001</v>
      </c>
      <c r="AD1936" s="4">
        <v>9.4851709441423004</v>
      </c>
      <c r="AE1936" s="4">
        <v>10.653295826573199</v>
      </c>
      <c r="AF1936" s="4">
        <v>50.810043999999998</v>
      </c>
      <c r="AG1936" s="4">
        <v>32.262099988051801</v>
      </c>
      <c r="AH1936" s="4">
        <v>36.557772370641302</v>
      </c>
      <c r="AI1936" s="4">
        <v>8.4037690000000005</v>
      </c>
      <c r="AJ1936" s="4">
        <v>29.318899999999999</v>
      </c>
    </row>
    <row r="1937" spans="1:36" x14ac:dyDescent="0.3">
      <c r="A1937" s="1" t="s">
        <v>1204</v>
      </c>
      <c r="B1937" s="2">
        <v>5288518</v>
      </c>
      <c r="C1937" s="3" t="s">
        <v>2919</v>
      </c>
      <c r="D1937" s="4">
        <v>6990.0555461100003</v>
      </c>
      <c r="E1937" s="3" t="s">
        <v>2945</v>
      </c>
      <c r="F1937" s="3" t="s">
        <v>2946</v>
      </c>
      <c r="G1937" s="3" t="s">
        <v>2947</v>
      </c>
      <c r="H1937" s="3" t="s">
        <v>2989</v>
      </c>
      <c r="I1937" s="3" t="s">
        <v>2949</v>
      </c>
      <c r="J1937" s="4">
        <v>44.627749999999999</v>
      </c>
      <c r="K1937" s="4">
        <v>0.85545700000000002</v>
      </c>
      <c r="L1937" s="4">
        <v>1.8165579999999999</v>
      </c>
      <c r="M1937" s="4">
        <v>-0.23344000000000001</v>
      </c>
      <c r="N1937" s="4" t="s">
        <v>2924</v>
      </c>
      <c r="O1937" s="4">
        <v>119.964912</v>
      </c>
      <c r="P1937" s="4">
        <v>5.5530290000000004</v>
      </c>
      <c r="Q1937" s="4" t="s">
        <v>2924</v>
      </c>
      <c r="R1937" s="4">
        <v>58.266126</v>
      </c>
      <c r="S1937" s="3" t="s">
        <v>4946</v>
      </c>
      <c r="T1937" s="4">
        <v>34.19</v>
      </c>
      <c r="U1937" s="4">
        <v>6990.0555461100003</v>
      </c>
      <c r="V1937" s="10">
        <v>5652.2075459999996</v>
      </c>
      <c r="W1937" s="4">
        <v>0</v>
      </c>
      <c r="X1937" s="4">
        <v>34.33</v>
      </c>
      <c r="Y1937" s="4">
        <v>20.89</v>
      </c>
      <c r="Z1937" s="4" t="s">
        <v>2924</v>
      </c>
      <c r="AA1937" s="10">
        <v>89.129301355500004</v>
      </c>
      <c r="AB1937" s="10">
        <v>102.0505626361</v>
      </c>
      <c r="AC1937" s="4">
        <v>8.6307740000000006</v>
      </c>
      <c r="AD1937" s="4">
        <v>7.6492096594115999</v>
      </c>
      <c r="AE1937" s="4">
        <v>8.4543733105056003</v>
      </c>
      <c r="AF1937" s="4" t="s">
        <v>2924</v>
      </c>
      <c r="AG1937" s="4">
        <v>196.87723302205211</v>
      </c>
      <c r="AH1937" s="4" t="s">
        <v>2924</v>
      </c>
      <c r="AI1937" s="4">
        <v>5.5530290000000004</v>
      </c>
      <c r="AJ1937" s="4">
        <v>5.6503059999999996</v>
      </c>
    </row>
    <row r="1938" spans="1:36" x14ac:dyDescent="0.3">
      <c r="A1938" s="1" t="s">
        <v>2413</v>
      </c>
      <c r="B1938" s="2">
        <v>4561611</v>
      </c>
      <c r="C1938" s="3" t="s">
        <v>2935</v>
      </c>
      <c r="D1938" s="4">
        <v>6995.9217381600001</v>
      </c>
      <c r="E1938" s="3" t="s">
        <v>3093</v>
      </c>
      <c r="F1938" s="3" t="s">
        <v>3093</v>
      </c>
      <c r="G1938" s="3" t="s">
        <v>3094</v>
      </c>
      <c r="H1938" s="3" t="s">
        <v>3299</v>
      </c>
      <c r="I1938" s="3" t="s">
        <v>3378</v>
      </c>
      <c r="J1938" s="4">
        <v>-14.166528</v>
      </c>
      <c r="K1938" s="4">
        <v>-3.1808770000000002</v>
      </c>
      <c r="L1938" s="4">
        <v>-5.8392819999999999</v>
      </c>
      <c r="M1938" s="4">
        <v>0.70477699999999999</v>
      </c>
      <c r="N1938" s="4">
        <v>11.258481</v>
      </c>
      <c r="O1938" s="4">
        <v>17.232831000000001</v>
      </c>
      <c r="P1938" s="4">
        <v>1.673662</v>
      </c>
      <c r="Q1938" s="4">
        <v>16.551597000000001</v>
      </c>
      <c r="R1938" s="4">
        <v>17.888186999999999</v>
      </c>
      <c r="S1938" s="3" t="s">
        <v>6152</v>
      </c>
      <c r="T1938" s="4">
        <v>51.44</v>
      </c>
      <c r="U1938" s="4">
        <v>6995.9217381600001</v>
      </c>
      <c r="V1938" s="10">
        <v>14730.921737999999</v>
      </c>
      <c r="W1938" s="4">
        <v>6.8087091757387199</v>
      </c>
      <c r="X1938" s="4">
        <v>64.89</v>
      </c>
      <c r="Y1938" s="4">
        <v>49.45</v>
      </c>
      <c r="Z1938" s="4">
        <v>11.258481</v>
      </c>
      <c r="AA1938" s="10">
        <v>7.8925968545999998</v>
      </c>
      <c r="AB1938" s="10">
        <v>6.7469373834999997</v>
      </c>
      <c r="AC1938" s="4">
        <v>0.63866999999999996</v>
      </c>
      <c r="AD1938" s="4">
        <v>0.62514521040570004</v>
      </c>
      <c r="AE1938" s="4">
        <v>0.63681318237530005</v>
      </c>
      <c r="AF1938" s="4">
        <v>16.551597000000001</v>
      </c>
      <c r="AG1938" s="4">
        <v>7.8163368824605</v>
      </c>
      <c r="AH1938" s="4">
        <v>9.6007922562939001</v>
      </c>
      <c r="AI1938" s="4">
        <v>1.673662</v>
      </c>
      <c r="AJ1938" s="4">
        <v>3.2645810000000002</v>
      </c>
    </row>
    <row r="1939" spans="1:36" x14ac:dyDescent="0.3">
      <c r="A1939" s="1" t="s">
        <v>2653</v>
      </c>
      <c r="B1939" s="2">
        <v>4009384</v>
      </c>
      <c r="C1939" s="3" t="s">
        <v>2935</v>
      </c>
      <c r="D1939" s="4">
        <v>7011.8231338799997</v>
      </c>
      <c r="E1939" s="3" t="s">
        <v>3031</v>
      </c>
      <c r="F1939" s="3" t="s">
        <v>3031</v>
      </c>
      <c r="G1939" s="3" t="s">
        <v>3051</v>
      </c>
      <c r="H1939" s="3" t="s">
        <v>3079</v>
      </c>
      <c r="I1939" s="3" t="s">
        <v>3707</v>
      </c>
      <c r="J1939" s="4">
        <v>-35.991777999999996</v>
      </c>
      <c r="K1939" s="4">
        <v>-12.577204</v>
      </c>
      <c r="L1939" s="4">
        <v>-23.016069000000002</v>
      </c>
      <c r="M1939" s="4">
        <v>3.31785</v>
      </c>
      <c r="N1939" s="4">
        <v>19.771429000000001</v>
      </c>
      <c r="O1939" s="4" t="s">
        <v>2924</v>
      </c>
      <c r="P1939" s="4">
        <v>0.60560099999999994</v>
      </c>
      <c r="Q1939" s="4">
        <v>7.4273360000000004</v>
      </c>
      <c r="R1939" s="4" t="s">
        <v>2924</v>
      </c>
      <c r="S1939" s="3" t="s">
        <v>6391</v>
      </c>
      <c r="T1939" s="4">
        <v>31.14</v>
      </c>
      <c r="U1939" s="4">
        <v>7011.8231338799997</v>
      </c>
      <c r="V1939" s="10">
        <v>9651.8231329999999</v>
      </c>
      <c r="W1939" s="4">
        <v>0.64226075786769399</v>
      </c>
      <c r="X1939" s="4">
        <v>48.95</v>
      </c>
      <c r="Y1939" s="4">
        <v>26.914999999999999</v>
      </c>
      <c r="Z1939" s="4">
        <v>19.771429000000001</v>
      </c>
      <c r="AA1939" s="10">
        <v>22.469153618499998</v>
      </c>
      <c r="AB1939" s="10">
        <v>14.5350329768</v>
      </c>
      <c r="AC1939" s="4">
        <v>0.59304599999999996</v>
      </c>
      <c r="AD1939" s="4">
        <v>0.58007087866420004</v>
      </c>
      <c r="AE1939" s="4">
        <v>0.61777733141930002</v>
      </c>
      <c r="AF1939" s="4">
        <v>7.4273360000000004</v>
      </c>
      <c r="AG1939" s="4">
        <v>6.7316121048767004</v>
      </c>
      <c r="AH1939" s="4">
        <v>7.0129138090051004</v>
      </c>
      <c r="AI1939" s="4">
        <v>0.60560099999999994</v>
      </c>
      <c r="AJ1939" s="4">
        <v>0.68493800000000005</v>
      </c>
    </row>
    <row r="1940" spans="1:36" x14ac:dyDescent="0.3">
      <c r="A1940" s="1" t="s">
        <v>2718</v>
      </c>
      <c r="B1940" s="2">
        <v>5737610</v>
      </c>
      <c r="C1940" s="3" t="s">
        <v>2940</v>
      </c>
      <c r="D1940" s="4">
        <v>7018.25143974</v>
      </c>
      <c r="E1940" s="3" t="s">
        <v>2930</v>
      </c>
      <c r="F1940" s="3" t="s">
        <v>2953</v>
      </c>
      <c r="G1940" s="3" t="s">
        <v>2954</v>
      </c>
      <c r="H1940" s="3" t="s">
        <v>2955</v>
      </c>
      <c r="I1940" s="3"/>
      <c r="J1940" s="4">
        <v>1.6763300000000001</v>
      </c>
      <c r="K1940" s="4">
        <v>-8.7236930000000008</v>
      </c>
      <c r="L1940" s="4">
        <v>-2.9358680000000001</v>
      </c>
      <c r="M1940" s="4">
        <v>0.92581000000000002</v>
      </c>
      <c r="N1940" s="4" t="s">
        <v>2934</v>
      </c>
      <c r="O1940" s="4" t="s">
        <v>2934</v>
      </c>
      <c r="P1940" s="4" t="s">
        <v>2934</v>
      </c>
      <c r="Q1940" s="4" t="s">
        <v>2934</v>
      </c>
      <c r="R1940" s="4" t="s">
        <v>2934</v>
      </c>
      <c r="S1940" s="3" t="s">
        <v>6456</v>
      </c>
      <c r="T1940" s="4">
        <v>80.67</v>
      </c>
      <c r="U1940" s="4">
        <v>7018.25143974</v>
      </c>
      <c r="V1940" s="10" t="s">
        <v>2934</v>
      </c>
      <c r="W1940" s="4">
        <v>1.2986240238006701</v>
      </c>
      <c r="X1940" s="4">
        <v>89.09</v>
      </c>
      <c r="Y1940" s="4">
        <v>77.28</v>
      </c>
      <c r="Z1940" s="4" t="s">
        <v>2934</v>
      </c>
      <c r="AA1940" s="10" t="s">
        <v>2934</v>
      </c>
      <c r="AB1940" s="10" t="s">
        <v>2934</v>
      </c>
      <c r="AC1940" s="4" t="s">
        <v>2934</v>
      </c>
      <c r="AD1940" s="4" t="s">
        <v>2934</v>
      </c>
      <c r="AE1940" s="4" t="s">
        <v>2934</v>
      </c>
      <c r="AF1940" s="4" t="s">
        <v>2934</v>
      </c>
      <c r="AG1940" s="4" t="s">
        <v>2934</v>
      </c>
      <c r="AH1940" s="4" t="s">
        <v>2934</v>
      </c>
      <c r="AI1940" s="4" t="s">
        <v>2934</v>
      </c>
      <c r="AJ1940" s="4" t="s">
        <v>2934</v>
      </c>
    </row>
    <row r="1941" spans="1:36" x14ac:dyDescent="0.3">
      <c r="A1941" s="1" t="s">
        <v>462</v>
      </c>
      <c r="B1941" s="2">
        <v>4512023</v>
      </c>
      <c r="C1941" s="3" t="s">
        <v>2919</v>
      </c>
      <c r="D1941" s="4">
        <v>7030.9754432999998</v>
      </c>
      <c r="E1941" s="3" t="s">
        <v>2925</v>
      </c>
      <c r="F1941" s="3" t="s">
        <v>2980</v>
      </c>
      <c r="G1941" s="3" t="s">
        <v>2981</v>
      </c>
      <c r="H1941" s="3" t="s">
        <v>2982</v>
      </c>
      <c r="I1941" s="3" t="s">
        <v>3295</v>
      </c>
      <c r="J1941" s="4">
        <v>-29.415528999999999</v>
      </c>
      <c r="K1941" s="4">
        <v>-20.590353</v>
      </c>
      <c r="L1941" s="4">
        <v>-13.490195999999999</v>
      </c>
      <c r="M1941" s="4">
        <v>0.82266899999999998</v>
      </c>
      <c r="N1941" s="4" t="s">
        <v>2924</v>
      </c>
      <c r="O1941" s="4" t="s">
        <v>2924</v>
      </c>
      <c r="P1941" s="4">
        <v>1.679014</v>
      </c>
      <c r="Q1941" s="4">
        <v>8.3630030000000009</v>
      </c>
      <c r="R1941" s="4">
        <v>30.182424999999999</v>
      </c>
      <c r="S1941" s="3" t="s">
        <v>4205</v>
      </c>
      <c r="T1941" s="4">
        <v>33.090000000000003</v>
      </c>
      <c r="U1941" s="4">
        <v>7030.9754432999998</v>
      </c>
      <c r="V1941" s="10">
        <v>32713.975442999999</v>
      </c>
      <c r="W1941" s="4">
        <v>0</v>
      </c>
      <c r="X1941" s="4">
        <v>48.57</v>
      </c>
      <c r="Y1941" s="4">
        <v>31.74</v>
      </c>
      <c r="Z1941" s="4" t="s">
        <v>2924</v>
      </c>
      <c r="AA1941" s="10">
        <v>44.309051955000001</v>
      </c>
      <c r="AB1941" s="10" t="s">
        <v>2924</v>
      </c>
      <c r="AC1941" s="4">
        <v>2.9024909999999999</v>
      </c>
      <c r="AD1941" s="4">
        <v>2.8088796418726001</v>
      </c>
      <c r="AE1941" s="4">
        <v>2.8870990086056998</v>
      </c>
      <c r="AF1941" s="4">
        <v>8.3630030000000009</v>
      </c>
      <c r="AG1941" s="4">
        <v>8.3182041298081</v>
      </c>
      <c r="AH1941" s="4">
        <v>8.6008997438106007</v>
      </c>
      <c r="AI1941" s="4">
        <v>1.679014</v>
      </c>
      <c r="AJ1941" s="4" t="s">
        <v>2924</v>
      </c>
    </row>
    <row r="1942" spans="1:36" x14ac:dyDescent="0.3">
      <c r="A1942" s="1" t="s">
        <v>2307</v>
      </c>
      <c r="B1942" s="2">
        <v>4014951</v>
      </c>
      <c r="C1942" s="3" t="s">
        <v>2935</v>
      </c>
      <c r="D1942" s="4">
        <v>7032.1265966399997</v>
      </c>
      <c r="E1942" s="3" t="s">
        <v>2936</v>
      </c>
      <c r="F1942" s="3" t="s">
        <v>2937</v>
      </c>
      <c r="G1942" s="3" t="s">
        <v>2943</v>
      </c>
      <c r="H1942" s="3" t="s">
        <v>2943</v>
      </c>
      <c r="I1942" s="3" t="s">
        <v>3630</v>
      </c>
      <c r="J1942" s="4">
        <v>-15.759168000000001</v>
      </c>
      <c r="K1942" s="4">
        <v>-12.762841</v>
      </c>
      <c r="L1942" s="4">
        <v>-10.703004</v>
      </c>
      <c r="M1942" s="4">
        <v>-0.85602199999999995</v>
      </c>
      <c r="N1942" s="4">
        <v>23.825714000000001</v>
      </c>
      <c r="O1942" s="4">
        <v>83.39</v>
      </c>
      <c r="P1942" s="4">
        <v>3.7868400000000002</v>
      </c>
      <c r="Q1942" s="4">
        <v>13.631639</v>
      </c>
      <c r="R1942" s="4">
        <v>98.34</v>
      </c>
      <c r="S1942" s="3" t="s">
        <v>6046</v>
      </c>
      <c r="T1942" s="4">
        <v>166.78</v>
      </c>
      <c r="U1942" s="4">
        <v>7032.1265966399997</v>
      </c>
      <c r="V1942" s="10">
        <v>7246.6745959999998</v>
      </c>
      <c r="W1942" s="4">
        <v>0.67154335052164504</v>
      </c>
      <c r="X1942" s="4">
        <v>218.38</v>
      </c>
      <c r="Y1942" s="4">
        <v>157.41999999999999</v>
      </c>
      <c r="Z1942" s="4">
        <v>23.825714000000001</v>
      </c>
      <c r="AA1942" s="10">
        <v>20.264884568599999</v>
      </c>
      <c r="AB1942" s="10">
        <v>21.901510177199999</v>
      </c>
      <c r="AC1942" s="4">
        <v>3.2695400000000001</v>
      </c>
      <c r="AD1942" s="4">
        <v>3.1452209401000002</v>
      </c>
      <c r="AE1942" s="4">
        <v>3.2742528322858</v>
      </c>
      <c r="AF1942" s="4">
        <v>13.631639</v>
      </c>
      <c r="AG1942" s="4">
        <v>12.7064867818198</v>
      </c>
      <c r="AH1942" s="4">
        <v>13.9469227072526</v>
      </c>
      <c r="AI1942" s="4">
        <v>3.7868400000000002</v>
      </c>
      <c r="AJ1942" s="4">
        <v>7.7234420000000004</v>
      </c>
    </row>
    <row r="1943" spans="1:36" x14ac:dyDescent="0.3">
      <c r="A1943" s="1" t="s">
        <v>406</v>
      </c>
      <c r="B1943" s="2">
        <v>4910640</v>
      </c>
      <c r="C1943" s="3" t="s">
        <v>2935</v>
      </c>
      <c r="D1943" s="4">
        <v>7039.9490728199999</v>
      </c>
      <c r="E1943" s="3" t="s">
        <v>2925</v>
      </c>
      <c r="F1943" s="3" t="s">
        <v>3011</v>
      </c>
      <c r="G1943" s="3" t="s">
        <v>3012</v>
      </c>
      <c r="H1943" s="3" t="s">
        <v>3013</v>
      </c>
      <c r="I1943" s="3" t="s">
        <v>3014</v>
      </c>
      <c r="J1943" s="4">
        <v>-10.209205000000001</v>
      </c>
      <c r="K1943" s="4">
        <v>-12.408163</v>
      </c>
      <c r="L1943" s="4">
        <v>-6.0968499999999999</v>
      </c>
      <c r="M1943" s="4">
        <v>0.97239699999999996</v>
      </c>
      <c r="N1943" s="4">
        <v>8.0474999999999994</v>
      </c>
      <c r="O1943" s="4">
        <v>8.8849020000000003</v>
      </c>
      <c r="P1943" s="4">
        <v>1.1435979999999999</v>
      </c>
      <c r="Q1943" s="4">
        <v>5.035946</v>
      </c>
      <c r="R1943" s="4">
        <v>14.977401</v>
      </c>
      <c r="S1943" s="3" t="s">
        <v>4151</v>
      </c>
      <c r="T1943" s="4">
        <v>32.19</v>
      </c>
      <c r="U1943" s="4">
        <v>7039.9490728199999</v>
      </c>
      <c r="V1943" s="10">
        <v>9974.9490719999994</v>
      </c>
      <c r="W1943" s="4">
        <v>1.3668841255048201</v>
      </c>
      <c r="X1943" s="4">
        <v>38.225000000000001</v>
      </c>
      <c r="Y1943" s="4">
        <v>29.51</v>
      </c>
      <c r="Z1943" s="4">
        <v>10.73</v>
      </c>
      <c r="AA1943" s="10">
        <v>7.3051174401000001</v>
      </c>
      <c r="AB1943" s="10">
        <v>7.6514058477000004</v>
      </c>
      <c r="AC1943" s="4">
        <v>0.70399800000000001</v>
      </c>
      <c r="AD1943" s="4">
        <v>0.68598841745799999</v>
      </c>
      <c r="AE1943" s="4">
        <v>0.70621921901710005</v>
      </c>
      <c r="AF1943" s="4">
        <v>5.035946</v>
      </c>
      <c r="AG1943" s="4">
        <v>4.8685868106649997</v>
      </c>
      <c r="AH1943" s="4">
        <v>4.9989045061587998</v>
      </c>
      <c r="AI1943" s="4">
        <v>1.1435979999999999</v>
      </c>
      <c r="AJ1943" s="4">
        <v>2.6921469999999998</v>
      </c>
    </row>
    <row r="1944" spans="1:36" x14ac:dyDescent="0.3">
      <c r="A1944" s="1" t="s">
        <v>2632</v>
      </c>
      <c r="B1944" s="2">
        <v>9208881</v>
      </c>
      <c r="C1944" s="3" t="s">
        <v>2935</v>
      </c>
      <c r="D1944" s="4">
        <v>7078.8342055200001</v>
      </c>
      <c r="E1944" s="3" t="s">
        <v>2945</v>
      </c>
      <c r="F1944" s="3" t="s">
        <v>2946</v>
      </c>
      <c r="G1944" s="3" t="s">
        <v>2947</v>
      </c>
      <c r="H1944" s="3" t="s">
        <v>2948</v>
      </c>
      <c r="I1944" s="3" t="s">
        <v>2949</v>
      </c>
      <c r="J1944" s="4">
        <v>-48.148147999999999</v>
      </c>
      <c r="K1944" s="4">
        <v>0.625</v>
      </c>
      <c r="L1944" s="4">
        <v>-8.5876509999999993</v>
      </c>
      <c r="M1944" s="4">
        <v>-2.7924530000000001</v>
      </c>
      <c r="N1944" s="4" t="s">
        <v>2924</v>
      </c>
      <c r="O1944" s="4">
        <v>23.546617999999999</v>
      </c>
      <c r="P1944" s="4">
        <v>4.0875909999999998</v>
      </c>
      <c r="Q1944" s="4" t="s">
        <v>2924</v>
      </c>
      <c r="R1944" s="4">
        <v>12.616161</v>
      </c>
      <c r="S1944" s="3" t="s">
        <v>6370</v>
      </c>
      <c r="T1944" s="4">
        <v>12.88</v>
      </c>
      <c r="U1944" s="4">
        <v>7078.8342055200001</v>
      </c>
      <c r="V1944" s="10">
        <v>5556.9962050000004</v>
      </c>
      <c r="W1944" s="4">
        <v>0</v>
      </c>
      <c r="X1944" s="4">
        <v>27.87</v>
      </c>
      <c r="Y1944" s="4">
        <v>10.37</v>
      </c>
      <c r="Z1944" s="4" t="s">
        <v>2924</v>
      </c>
      <c r="AA1944" s="10">
        <v>26.507511833700001</v>
      </c>
      <c r="AB1944" s="10">
        <v>27.223537368900001</v>
      </c>
      <c r="AC1944" s="4">
        <v>3.9375830000000001</v>
      </c>
      <c r="AD1944" s="4">
        <v>3.611645015413</v>
      </c>
      <c r="AE1944" s="4">
        <v>3.8828887022123002</v>
      </c>
      <c r="AF1944" s="4" t="s">
        <v>2924</v>
      </c>
      <c r="AG1944" s="4">
        <v>21.356240180811401</v>
      </c>
      <c r="AH1944" s="4">
        <v>23.567618201949401</v>
      </c>
      <c r="AI1944" s="4">
        <v>4.0875909999999998</v>
      </c>
      <c r="AJ1944" s="4">
        <v>4.3367000000000004</v>
      </c>
    </row>
    <row r="1945" spans="1:36" x14ac:dyDescent="0.3">
      <c r="A1945" s="1" t="s">
        <v>1062</v>
      </c>
      <c r="B1945" s="2">
        <v>4912739</v>
      </c>
      <c r="C1945" s="3" t="s">
        <v>2940</v>
      </c>
      <c r="D1945" s="4">
        <v>7103.84297444</v>
      </c>
      <c r="E1945" s="3" t="s">
        <v>3006</v>
      </c>
      <c r="F1945" s="3" t="s">
        <v>3007</v>
      </c>
      <c r="G1945" s="3" t="s">
        <v>3008</v>
      </c>
      <c r="H1945" s="3" t="s">
        <v>3009</v>
      </c>
      <c r="I1945" s="3" t="s">
        <v>3460</v>
      </c>
      <c r="J1945" s="4">
        <v>68.695250999999999</v>
      </c>
      <c r="K1945" s="4">
        <v>7.8237810000000003</v>
      </c>
      <c r="L1945" s="4">
        <v>-4.4896890000000003</v>
      </c>
      <c r="M1945" s="4">
        <v>1.8439909999999999</v>
      </c>
      <c r="N1945" s="4">
        <v>165.37853100000001</v>
      </c>
      <c r="O1945" s="4" t="s">
        <v>2924</v>
      </c>
      <c r="P1945" s="5">
        <v>6.9546210000000004</v>
      </c>
      <c r="Q1945" s="4">
        <v>71.803831000000002</v>
      </c>
      <c r="R1945" s="4" t="s">
        <v>2924</v>
      </c>
      <c r="S1945" s="3" t="s">
        <v>4804</v>
      </c>
      <c r="T1945" s="4">
        <v>146.36000000000001</v>
      </c>
      <c r="U1945" s="4">
        <v>7103.84297444</v>
      </c>
      <c r="V1945" s="10">
        <v>7253.6229739999999</v>
      </c>
      <c r="W1945" s="4">
        <v>0</v>
      </c>
      <c r="X1945" s="5">
        <v>160.91</v>
      </c>
      <c r="Y1945" s="4">
        <v>82.16</v>
      </c>
      <c r="Z1945" s="4">
        <v>165.37853100000001</v>
      </c>
      <c r="AA1945" s="10">
        <v>118.6927256507</v>
      </c>
      <c r="AB1945" s="10">
        <v>159.48567069840001</v>
      </c>
      <c r="AC1945" s="4">
        <v>7.8173310000000003</v>
      </c>
      <c r="AD1945" s="4">
        <v>6.3101155644559004</v>
      </c>
      <c r="AE1945" s="4">
        <v>7.4265244952184002</v>
      </c>
      <c r="AF1945" s="4">
        <v>71.803831000000002</v>
      </c>
      <c r="AG1945" s="4">
        <v>37.750030049628201</v>
      </c>
      <c r="AH1945" s="4">
        <v>46.107311376238698</v>
      </c>
      <c r="AI1945" s="5">
        <v>6.9546210000000004</v>
      </c>
      <c r="AJ1945" s="5">
        <v>6.9546210000000004</v>
      </c>
    </row>
    <row r="1946" spans="1:36" x14ac:dyDescent="0.3">
      <c r="A1946" s="1" t="s">
        <v>2660</v>
      </c>
      <c r="B1946" s="2">
        <v>4965935</v>
      </c>
      <c r="C1946" s="3" t="s">
        <v>2919</v>
      </c>
      <c r="D1946" s="4">
        <v>7104.9727776</v>
      </c>
      <c r="E1946" s="3" t="s">
        <v>2945</v>
      </c>
      <c r="F1946" s="3" t="s">
        <v>2990</v>
      </c>
      <c r="G1946" s="3" t="s">
        <v>2990</v>
      </c>
      <c r="H1946" s="3" t="s">
        <v>3029</v>
      </c>
      <c r="I1946" s="3" t="s">
        <v>3233</v>
      </c>
      <c r="J1946" s="4">
        <v>-21.729583000000002</v>
      </c>
      <c r="K1946" s="4">
        <v>-27.291271999999999</v>
      </c>
      <c r="L1946" s="4">
        <v>-7.1167090000000002</v>
      </c>
      <c r="M1946" s="4">
        <v>0.11369</v>
      </c>
      <c r="N1946" s="4">
        <v>30.060241000000001</v>
      </c>
      <c r="O1946" s="4">
        <v>32.571801999999998</v>
      </c>
      <c r="P1946" s="4">
        <v>4.4777459999999998</v>
      </c>
      <c r="Q1946" s="4">
        <v>21.892296000000002</v>
      </c>
      <c r="R1946" s="4">
        <v>34.403086999999999</v>
      </c>
      <c r="S1946" s="3" t="s">
        <v>6398</v>
      </c>
      <c r="T1946" s="4">
        <v>149.69999999999999</v>
      </c>
      <c r="U1946" s="4">
        <v>7104.9727776</v>
      </c>
      <c r="V1946" s="10">
        <v>6577.2337770000004</v>
      </c>
      <c r="W1946" s="4">
        <v>1.0688042752171001</v>
      </c>
      <c r="X1946" s="4">
        <v>237</v>
      </c>
      <c r="Y1946" s="4">
        <v>147.77000000000001</v>
      </c>
      <c r="Z1946" s="4">
        <v>30.060241000000001</v>
      </c>
      <c r="AA1946" s="10">
        <v>29.864145071500001</v>
      </c>
      <c r="AB1946" s="10">
        <v>31.281736230300002</v>
      </c>
      <c r="AC1946" s="4">
        <v>10.217681000000001</v>
      </c>
      <c r="AD1946" s="4">
        <v>9.7725380743241992</v>
      </c>
      <c r="AE1946" s="4">
        <v>10.3249904457595</v>
      </c>
      <c r="AF1946" s="4">
        <v>21.892296000000002</v>
      </c>
      <c r="AG1946" s="4">
        <v>23.379510498011701</v>
      </c>
      <c r="AH1946" s="4">
        <v>23.007176980152501</v>
      </c>
      <c r="AI1946" s="4">
        <v>4.4777459999999998</v>
      </c>
      <c r="AJ1946" s="4">
        <v>4.775881</v>
      </c>
    </row>
    <row r="1947" spans="1:36" x14ac:dyDescent="0.3">
      <c r="A1947" s="1" t="s">
        <v>2686</v>
      </c>
      <c r="B1947" s="2">
        <v>4056041</v>
      </c>
      <c r="C1947" s="3" t="s">
        <v>2935</v>
      </c>
      <c r="D1947" s="4">
        <v>7130.5087123800004</v>
      </c>
      <c r="E1947" s="3" t="s">
        <v>2925</v>
      </c>
      <c r="F1947" s="3" t="s">
        <v>2980</v>
      </c>
      <c r="G1947" s="3" t="s">
        <v>2981</v>
      </c>
      <c r="H1947" s="3" t="s">
        <v>3264</v>
      </c>
      <c r="I1947" s="3" t="s">
        <v>3712</v>
      </c>
      <c r="J1947" s="4">
        <v>-10.779032000000001</v>
      </c>
      <c r="K1947" s="4">
        <v>5.4537399999999998</v>
      </c>
      <c r="L1947" s="4">
        <v>4.4990670000000001</v>
      </c>
      <c r="M1947" s="4">
        <v>3.3311630000000001</v>
      </c>
      <c r="N1947" s="4">
        <v>30.898766999999999</v>
      </c>
      <c r="O1947" s="4">
        <v>23.027445</v>
      </c>
      <c r="P1947" s="4">
        <v>16.056314</v>
      </c>
      <c r="Q1947" s="4">
        <v>11.285701</v>
      </c>
      <c r="R1947" s="4">
        <v>25.979938000000001</v>
      </c>
      <c r="S1947" s="3" t="s">
        <v>6424</v>
      </c>
      <c r="T1947" s="4">
        <v>190.46</v>
      </c>
      <c r="U1947" s="4">
        <v>7130.5087123800004</v>
      </c>
      <c r="V1947" s="10">
        <v>10062.773712</v>
      </c>
      <c r="W1947" s="4">
        <v>4.66239630368581</v>
      </c>
      <c r="X1947" s="4">
        <v>236.92</v>
      </c>
      <c r="Y1947" s="4">
        <v>165</v>
      </c>
      <c r="Z1947" s="4">
        <v>30.898766999999999</v>
      </c>
      <c r="AA1947" s="10">
        <v>25.303573800900001</v>
      </c>
      <c r="AB1947" s="10">
        <v>24.8850864562</v>
      </c>
      <c r="AC1947" s="4">
        <v>3.4856660000000002</v>
      </c>
      <c r="AD1947" s="4">
        <v>3.3327980175649001</v>
      </c>
      <c r="AE1947" s="4">
        <v>3.3337650281211002</v>
      </c>
      <c r="AF1947" s="4">
        <v>11.285701</v>
      </c>
      <c r="AG1947" s="4">
        <v>11.837589411218699</v>
      </c>
      <c r="AH1947" s="4">
        <v>11.5645386931297</v>
      </c>
      <c r="AI1947" s="4">
        <v>16.056314</v>
      </c>
      <c r="AJ1947" s="4" t="s">
        <v>2924</v>
      </c>
    </row>
    <row r="1948" spans="1:36" x14ac:dyDescent="0.3">
      <c r="A1948" s="1" t="s">
        <v>1740</v>
      </c>
      <c r="B1948" s="2">
        <v>4074558</v>
      </c>
      <c r="C1948" s="3" t="s">
        <v>2919</v>
      </c>
      <c r="D1948" s="4">
        <v>7145.8015553799996</v>
      </c>
      <c r="E1948" s="3" t="s">
        <v>2945</v>
      </c>
      <c r="F1948" s="3" t="s">
        <v>2990</v>
      </c>
      <c r="G1948" s="3" t="s">
        <v>2990</v>
      </c>
      <c r="H1948" s="3" t="s">
        <v>2991</v>
      </c>
      <c r="I1948" s="3" t="s">
        <v>3584</v>
      </c>
      <c r="J1948" s="4">
        <v>3.2176529999999999</v>
      </c>
      <c r="K1948" s="4">
        <v>-3.7439939999999998</v>
      </c>
      <c r="L1948" s="4">
        <v>-5.4959730000000002</v>
      </c>
      <c r="M1948" s="4">
        <v>2.5596450000000002</v>
      </c>
      <c r="N1948" s="4">
        <v>237.53915000000001</v>
      </c>
      <c r="O1948" s="4">
        <v>16.492699999999999</v>
      </c>
      <c r="P1948" s="4">
        <v>2.9799060000000002</v>
      </c>
      <c r="Q1948" s="4">
        <v>12.350356</v>
      </c>
      <c r="R1948" s="4">
        <v>15.977185</v>
      </c>
      <c r="S1948" s="3" t="s">
        <v>5481</v>
      </c>
      <c r="T1948" s="4">
        <v>106.18</v>
      </c>
      <c r="U1948" s="4">
        <v>7145.8015553799996</v>
      </c>
      <c r="V1948" s="10">
        <v>11343.801555</v>
      </c>
      <c r="W1948" s="4">
        <v>0.82878131474854</v>
      </c>
      <c r="X1948" s="5">
        <v>147.4</v>
      </c>
      <c r="Y1948" s="4">
        <v>95.71</v>
      </c>
      <c r="Z1948" s="4">
        <v>237.53915000000001</v>
      </c>
      <c r="AA1948" s="10">
        <v>14.1682901443</v>
      </c>
      <c r="AB1948" s="10">
        <v>16.652133819199999</v>
      </c>
      <c r="AC1948" s="4">
        <v>3.200847</v>
      </c>
      <c r="AD1948" s="4">
        <v>3.0176096604675</v>
      </c>
      <c r="AE1948" s="4">
        <v>3.1812835451766999</v>
      </c>
      <c r="AF1948" s="4">
        <v>12.350356</v>
      </c>
      <c r="AG1948" s="4">
        <v>12.1689970657229</v>
      </c>
      <c r="AH1948" s="4">
        <v>12.77804079943</v>
      </c>
      <c r="AI1948" s="4">
        <v>2.9799060000000002</v>
      </c>
      <c r="AJ1948" s="4" t="s">
        <v>2924</v>
      </c>
    </row>
    <row r="1949" spans="1:36" x14ac:dyDescent="0.3">
      <c r="A1949" s="1" t="s">
        <v>933</v>
      </c>
      <c r="B1949" s="2">
        <v>4065525</v>
      </c>
      <c r="C1949" s="3" t="s">
        <v>2919</v>
      </c>
      <c r="D1949" s="4">
        <v>7164.09491961</v>
      </c>
      <c r="E1949" s="3" t="s">
        <v>2936</v>
      </c>
      <c r="F1949" s="3" t="s">
        <v>2966</v>
      </c>
      <c r="G1949" s="3" t="s">
        <v>3082</v>
      </c>
      <c r="H1949" s="3" t="s">
        <v>3275</v>
      </c>
      <c r="I1949" s="3" t="s">
        <v>3063</v>
      </c>
      <c r="J1949" s="4">
        <v>44.343598</v>
      </c>
      <c r="K1949" s="4">
        <v>17.431435</v>
      </c>
      <c r="L1949" s="4">
        <v>-4.4215499999999999</v>
      </c>
      <c r="M1949" s="4">
        <v>-0.38031300000000001</v>
      </c>
      <c r="N1949" s="4">
        <v>39.095697999999999</v>
      </c>
      <c r="O1949" s="4">
        <v>37.514743000000003</v>
      </c>
      <c r="P1949" s="4">
        <v>7.8939899999999996</v>
      </c>
      <c r="Q1949" s="4">
        <v>23.152974</v>
      </c>
      <c r="R1949" s="4">
        <v>46.505878000000003</v>
      </c>
      <c r="S1949" s="3" t="s">
        <v>4675</v>
      </c>
      <c r="T1949" s="4">
        <v>44.53</v>
      </c>
      <c r="U1949" s="4">
        <v>7164.09491961</v>
      </c>
      <c r="V1949" s="10">
        <v>7263.8519189999997</v>
      </c>
      <c r="W1949" s="4">
        <v>0</v>
      </c>
      <c r="X1949" s="4">
        <v>47.37</v>
      </c>
      <c r="Y1949" s="4">
        <v>28.16</v>
      </c>
      <c r="Z1949" s="4">
        <v>39.095697999999999</v>
      </c>
      <c r="AA1949" s="10">
        <v>24.9160698299</v>
      </c>
      <c r="AB1949" s="10">
        <v>27.3052820053</v>
      </c>
      <c r="AC1949" s="4">
        <v>4.1015449999999998</v>
      </c>
      <c r="AD1949" s="4">
        <v>3.6442219287097002</v>
      </c>
      <c r="AE1949" s="4">
        <v>3.9617682870039999</v>
      </c>
      <c r="AF1949" s="4">
        <v>23.152974</v>
      </c>
      <c r="AG1949" s="4">
        <v>16.8180108244999</v>
      </c>
      <c r="AH1949" s="4">
        <v>18.377305768296999</v>
      </c>
      <c r="AI1949" s="4">
        <v>7.8939899999999996</v>
      </c>
      <c r="AJ1949" s="4">
        <v>17.769354</v>
      </c>
    </row>
    <row r="1950" spans="1:36" x14ac:dyDescent="0.3">
      <c r="A1950" s="1" t="s">
        <v>2111</v>
      </c>
      <c r="B1950" s="2">
        <v>1018962</v>
      </c>
      <c r="C1950" s="3" t="s">
        <v>2935</v>
      </c>
      <c r="D1950" s="4">
        <v>7185.8137563800001</v>
      </c>
      <c r="E1950" s="3" t="s">
        <v>2930</v>
      </c>
      <c r="F1950" s="3" t="s">
        <v>2931</v>
      </c>
      <c r="G1950" s="3" t="s">
        <v>2931</v>
      </c>
      <c r="H1950" s="3" t="s">
        <v>2932</v>
      </c>
      <c r="I1950" s="3" t="s">
        <v>2933</v>
      </c>
      <c r="J1950" s="4">
        <v>11.36867</v>
      </c>
      <c r="K1950" s="4">
        <v>6.5395479999999999</v>
      </c>
      <c r="L1950" s="4">
        <v>-10.383747</v>
      </c>
      <c r="M1950" s="4">
        <v>0.64042699999999997</v>
      </c>
      <c r="N1950" s="4">
        <v>16.014861995753702</v>
      </c>
      <c r="O1950" s="4">
        <v>10.409881</v>
      </c>
      <c r="P1950" s="4">
        <v>0.97612399999999999</v>
      </c>
      <c r="Q1950" s="4" t="s">
        <v>2934</v>
      </c>
      <c r="R1950" s="4" t="s">
        <v>2934</v>
      </c>
      <c r="S1950" s="3" t="s">
        <v>5850</v>
      </c>
      <c r="T1950" s="4">
        <v>75.430000000000007</v>
      </c>
      <c r="U1950" s="4">
        <v>7185.8137563800001</v>
      </c>
      <c r="V1950" s="10" t="s">
        <v>2934</v>
      </c>
      <c r="W1950" s="4">
        <v>3.0756993238764401</v>
      </c>
      <c r="X1950" s="4">
        <v>86.754999999999995</v>
      </c>
      <c r="Y1950" s="4">
        <v>57.16</v>
      </c>
      <c r="Z1950" s="4">
        <v>16.072873999999999</v>
      </c>
      <c r="AA1950" s="10">
        <v>13.4778258228</v>
      </c>
      <c r="AB1950" s="10">
        <v>14.9866385861</v>
      </c>
      <c r="AC1950" s="4" t="s">
        <v>2934</v>
      </c>
      <c r="AD1950" s="4" t="s">
        <v>2934</v>
      </c>
      <c r="AE1950" s="4" t="s">
        <v>2934</v>
      </c>
      <c r="AF1950" s="4" t="s">
        <v>2934</v>
      </c>
      <c r="AG1950" s="4" t="s">
        <v>2934</v>
      </c>
      <c r="AH1950" s="4" t="s">
        <v>2934</v>
      </c>
      <c r="AI1950" s="4">
        <v>0.97612399999999999</v>
      </c>
      <c r="AJ1950" s="4">
        <v>1.897562</v>
      </c>
    </row>
    <row r="1951" spans="1:36" x14ac:dyDescent="0.3">
      <c r="A1951" s="1" t="s">
        <v>816</v>
      </c>
      <c r="B1951" s="2">
        <v>4914448</v>
      </c>
      <c r="C1951" s="3" t="s">
        <v>2935</v>
      </c>
      <c r="D1951" s="4">
        <v>7196.8534148799999</v>
      </c>
      <c r="E1951" s="3" t="s">
        <v>3006</v>
      </c>
      <c r="F1951" s="3" t="s">
        <v>3235</v>
      </c>
      <c r="G1951" s="3" t="s">
        <v>3236</v>
      </c>
      <c r="H1951" s="3" t="s">
        <v>3236</v>
      </c>
      <c r="I1951" s="3" t="s">
        <v>3368</v>
      </c>
      <c r="J1951" s="4">
        <v>-11.486767</v>
      </c>
      <c r="K1951" s="4">
        <v>13.503909</v>
      </c>
      <c r="L1951" s="4">
        <v>0.47974800000000001</v>
      </c>
      <c r="M1951" s="4">
        <v>-0.69951799999999997</v>
      </c>
      <c r="N1951" s="4">
        <v>68.799137999999999</v>
      </c>
      <c r="O1951" s="4" t="s">
        <v>2924</v>
      </c>
      <c r="P1951" s="4">
        <v>9.8900760000000005</v>
      </c>
      <c r="Q1951" s="4">
        <v>42.269523999999997</v>
      </c>
      <c r="R1951" s="4">
        <v>164.19898599999999</v>
      </c>
      <c r="S1951" s="3" t="s">
        <v>4559</v>
      </c>
      <c r="T1951" s="4">
        <v>127.76</v>
      </c>
      <c r="U1951" s="4">
        <v>7196.8534148799999</v>
      </c>
      <c r="V1951" s="10">
        <v>7401.3514139999997</v>
      </c>
      <c r="W1951" s="4">
        <v>0</v>
      </c>
      <c r="X1951" s="4">
        <v>221.82990000000001</v>
      </c>
      <c r="Y1951" s="4">
        <v>98.5</v>
      </c>
      <c r="Z1951" s="4">
        <v>68.799137999999999</v>
      </c>
      <c r="AA1951" s="10">
        <v>33.6733349147</v>
      </c>
      <c r="AB1951" s="10">
        <v>35.493029742300003</v>
      </c>
      <c r="AC1951" s="4">
        <v>6.0784500000000001</v>
      </c>
      <c r="AD1951" s="4">
        <v>5.1357455230894997</v>
      </c>
      <c r="AE1951" s="4">
        <v>5.5397506657228002</v>
      </c>
      <c r="AF1951" s="4">
        <v>42.269523999999997</v>
      </c>
      <c r="AG1951" s="4">
        <v>21.578183349582002</v>
      </c>
      <c r="AH1951" s="4">
        <v>23.836158950421499</v>
      </c>
      <c r="AI1951" s="4">
        <v>9.8900760000000005</v>
      </c>
      <c r="AJ1951" s="4">
        <v>42.151105000000001</v>
      </c>
    </row>
    <row r="1952" spans="1:36" x14ac:dyDescent="0.3">
      <c r="A1952" s="1" t="s">
        <v>1921</v>
      </c>
      <c r="B1952" s="2">
        <v>4973179</v>
      </c>
      <c r="C1952" s="3" t="s">
        <v>2940</v>
      </c>
      <c r="D1952" s="4">
        <v>7205.7048000000004</v>
      </c>
      <c r="E1952" s="3" t="s">
        <v>2925</v>
      </c>
      <c r="F1952" s="3" t="s">
        <v>2926</v>
      </c>
      <c r="G1952" s="3" t="s">
        <v>3081</v>
      </c>
      <c r="H1952" s="3" t="s">
        <v>3081</v>
      </c>
      <c r="I1952" s="3" t="s">
        <v>3400</v>
      </c>
      <c r="J1952" s="4">
        <v>54.961128000000002</v>
      </c>
      <c r="K1952" s="4">
        <v>21.262115999999999</v>
      </c>
      <c r="L1952" s="5">
        <v>16.331980999999999</v>
      </c>
      <c r="M1952" s="4">
        <v>-0.26291199999999998</v>
      </c>
      <c r="N1952" s="4">
        <v>34.968778</v>
      </c>
      <c r="O1952" s="4">
        <v>85.839416</v>
      </c>
      <c r="P1952" s="4">
        <v>4.4562330000000001</v>
      </c>
      <c r="Q1952" s="4">
        <v>17.306488000000002</v>
      </c>
      <c r="R1952" s="4">
        <v>257.74174399999998</v>
      </c>
      <c r="S1952" s="3" t="s">
        <v>5661</v>
      </c>
      <c r="T1952" s="4">
        <v>117.6</v>
      </c>
      <c r="U1952" s="4">
        <v>7205.7048000000004</v>
      </c>
      <c r="V1952" s="10">
        <v>7459.3037999999997</v>
      </c>
      <c r="W1952" s="4">
        <v>0</v>
      </c>
      <c r="X1952" s="4">
        <v>120.03</v>
      </c>
      <c r="Y1952" s="4">
        <v>68.05</v>
      </c>
      <c r="Z1952" s="4">
        <v>34.968778</v>
      </c>
      <c r="AA1952" s="10">
        <v>32.722112468299997</v>
      </c>
      <c r="AB1952" s="10">
        <v>35.751526888100003</v>
      </c>
      <c r="AC1952" s="4">
        <v>3.3099940000000001</v>
      </c>
      <c r="AD1952" s="4">
        <v>3.0002386739669999</v>
      </c>
      <c r="AE1952" s="4">
        <v>3.2727212802883998</v>
      </c>
      <c r="AF1952" s="4">
        <v>17.306488000000002</v>
      </c>
      <c r="AG1952" s="4">
        <v>22.2833209309801</v>
      </c>
      <c r="AH1952" s="4">
        <v>24.354274141427599</v>
      </c>
      <c r="AI1952" s="4">
        <v>4.4562330000000001</v>
      </c>
      <c r="AJ1952" s="4">
        <v>7.6527620000000001</v>
      </c>
    </row>
    <row r="1953" spans="1:36" x14ac:dyDescent="0.3">
      <c r="A1953" s="1" t="s">
        <v>389</v>
      </c>
      <c r="B1953" s="2">
        <v>11221175</v>
      </c>
      <c r="C1953" s="3" t="s">
        <v>2935</v>
      </c>
      <c r="D1953" s="4">
        <v>7208.6389798800001</v>
      </c>
      <c r="E1953" s="3" t="s">
        <v>2930</v>
      </c>
      <c r="F1953" s="3" t="s">
        <v>2953</v>
      </c>
      <c r="G1953" s="3" t="s">
        <v>2954</v>
      </c>
      <c r="H1953" s="3" t="s">
        <v>2955</v>
      </c>
      <c r="I1953" s="3" t="s">
        <v>3254</v>
      </c>
      <c r="J1953" s="4">
        <v>20.369029999999999</v>
      </c>
      <c r="K1953" s="4">
        <v>10.165563000000001</v>
      </c>
      <c r="L1953" s="4">
        <v>3.5803240000000001</v>
      </c>
      <c r="M1953" s="4">
        <v>3.1947890000000001</v>
      </c>
      <c r="N1953" s="4">
        <v>9.2596720000000001</v>
      </c>
      <c r="O1953" s="4" t="s">
        <v>2924</v>
      </c>
      <c r="P1953" s="4">
        <v>1.2199770000000001</v>
      </c>
      <c r="Q1953" s="4" t="s">
        <v>2934</v>
      </c>
      <c r="R1953" s="4">
        <v>20.575006999999999</v>
      </c>
      <c r="S1953" s="3" t="s">
        <v>4134</v>
      </c>
      <c r="T1953" s="4">
        <v>33.270000000000003</v>
      </c>
      <c r="U1953" s="4">
        <v>7208.6389798800001</v>
      </c>
      <c r="V1953" s="10">
        <v>13390.386979000001</v>
      </c>
      <c r="W1953" s="4">
        <v>9.2575894198977995</v>
      </c>
      <c r="X1953" s="4">
        <v>33.479999999999997</v>
      </c>
      <c r="Y1953" s="4">
        <v>27.47</v>
      </c>
      <c r="Z1953" s="4">
        <v>9.2596720000000001</v>
      </c>
      <c r="AA1953" s="10">
        <v>10.1075464819</v>
      </c>
      <c r="AB1953" s="10">
        <v>9.4210326606999999</v>
      </c>
      <c r="AC1953" s="4">
        <v>10.473546000000001</v>
      </c>
      <c r="AD1953" s="4">
        <v>9.6493155121848009</v>
      </c>
      <c r="AE1953" s="4">
        <v>10.1386804033967</v>
      </c>
      <c r="AF1953" s="4" t="s">
        <v>2934</v>
      </c>
      <c r="AG1953" s="4" t="s">
        <v>2934</v>
      </c>
      <c r="AH1953" s="4" t="s">
        <v>2934</v>
      </c>
      <c r="AI1953" s="4">
        <v>1.2199770000000001</v>
      </c>
      <c r="AJ1953" s="4">
        <v>1.2199770000000001</v>
      </c>
    </row>
    <row r="1954" spans="1:36" x14ac:dyDescent="0.3">
      <c r="A1954" s="1" t="s">
        <v>2206</v>
      </c>
      <c r="B1954" s="2">
        <v>4054105</v>
      </c>
      <c r="C1954" s="3" t="s">
        <v>2935</v>
      </c>
      <c r="D1954" s="4">
        <v>7212.8822180999996</v>
      </c>
      <c r="E1954" s="3" t="s">
        <v>2936</v>
      </c>
      <c r="F1954" s="3" t="s">
        <v>2966</v>
      </c>
      <c r="G1954" s="3" t="s">
        <v>3082</v>
      </c>
      <c r="H1954" s="3" t="s">
        <v>3083</v>
      </c>
      <c r="I1954" s="3" t="s">
        <v>3139</v>
      </c>
      <c r="J1954" s="4">
        <v>-19.165150000000001</v>
      </c>
      <c r="K1954" s="4">
        <v>5.4920590000000002</v>
      </c>
      <c r="L1954" s="4">
        <v>-4.8594379999999999</v>
      </c>
      <c r="M1954" s="4">
        <v>-0.35053299999999998</v>
      </c>
      <c r="N1954" s="4">
        <v>25.843636</v>
      </c>
      <c r="O1954" s="4">
        <v>23.202742000000001</v>
      </c>
      <c r="P1954" s="4">
        <v>4.8939539999999999</v>
      </c>
      <c r="Q1954" s="4">
        <v>17.998467999999999</v>
      </c>
      <c r="R1954" s="4">
        <v>30.704733999999998</v>
      </c>
      <c r="S1954" s="3" t="s">
        <v>5945</v>
      </c>
      <c r="T1954" s="4">
        <v>71.069999999999993</v>
      </c>
      <c r="U1954" s="4">
        <v>7212.8822180999996</v>
      </c>
      <c r="V1954" s="10">
        <v>6881.3722180000004</v>
      </c>
      <c r="W1954" s="4">
        <v>2.9829745321513998</v>
      </c>
      <c r="X1954" s="4">
        <v>88.39</v>
      </c>
      <c r="Y1954" s="4">
        <v>57.05</v>
      </c>
      <c r="Z1954" s="4">
        <v>25.843636</v>
      </c>
      <c r="AA1954" s="10">
        <v>25.9550069388</v>
      </c>
      <c r="AB1954" s="10">
        <v>28.723159183700002</v>
      </c>
      <c r="AC1954" s="4">
        <v>1.169038</v>
      </c>
      <c r="AD1954" s="4">
        <v>1.1698754276717001</v>
      </c>
      <c r="AE1954" s="4">
        <v>1.1859594365181001</v>
      </c>
      <c r="AF1954" s="4">
        <v>17.998467999999999</v>
      </c>
      <c r="AG1954" s="4">
        <v>15.358909935724199</v>
      </c>
      <c r="AH1954" s="4">
        <v>17.255348437378402</v>
      </c>
      <c r="AI1954" s="4">
        <v>4.8939539999999999</v>
      </c>
      <c r="AJ1954" s="4">
        <v>5.8436110000000001</v>
      </c>
    </row>
    <row r="1955" spans="1:36" x14ac:dyDescent="0.3">
      <c r="A1955" s="1" t="s">
        <v>2282</v>
      </c>
      <c r="B1955" s="2">
        <v>5263639</v>
      </c>
      <c r="C1955" s="3" t="s">
        <v>2935</v>
      </c>
      <c r="D1955" s="4">
        <v>7214.1165403000005</v>
      </c>
      <c r="E1955" s="3" t="s">
        <v>2945</v>
      </c>
      <c r="F1955" s="3" t="s">
        <v>2946</v>
      </c>
      <c r="G1955" s="3" t="s">
        <v>2947</v>
      </c>
      <c r="H1955" s="3" t="s">
        <v>2948</v>
      </c>
      <c r="I1955" s="3" t="s">
        <v>2949</v>
      </c>
      <c r="J1955" s="4">
        <v>-18.185130999999998</v>
      </c>
      <c r="K1955" s="4">
        <v>-6.7691030000000003</v>
      </c>
      <c r="L1955" s="4">
        <v>-20.049858</v>
      </c>
      <c r="M1955" s="4">
        <v>8.9165999999999995E-2</v>
      </c>
      <c r="N1955" s="4" t="s">
        <v>2924</v>
      </c>
      <c r="O1955" s="4" t="s">
        <v>2924</v>
      </c>
      <c r="P1955" s="4">
        <v>4.3830530000000003</v>
      </c>
      <c r="Q1955" s="4" t="s">
        <v>2924</v>
      </c>
      <c r="R1955" s="4">
        <v>38.603718000000001</v>
      </c>
      <c r="S1955" s="3" t="s">
        <v>6021</v>
      </c>
      <c r="T1955" s="4">
        <v>22.45</v>
      </c>
      <c r="U1955" s="4">
        <v>7214.1165403000005</v>
      </c>
      <c r="V1955" s="10">
        <v>6573.9525400000002</v>
      </c>
      <c r="W1955" s="4">
        <v>0</v>
      </c>
      <c r="X1955" s="4">
        <v>30.76</v>
      </c>
      <c r="Y1955" s="4">
        <v>14.33</v>
      </c>
      <c r="Z1955" s="4" t="s">
        <v>2924</v>
      </c>
      <c r="AA1955" s="10">
        <v>161.3946800862</v>
      </c>
      <c r="AB1955" s="10" t="s">
        <v>2924</v>
      </c>
      <c r="AC1955" s="4">
        <v>8.5363260000000007</v>
      </c>
      <c r="AD1955" s="4">
        <v>6.7754741114005999</v>
      </c>
      <c r="AE1955" s="4">
        <v>8.0338617128512002</v>
      </c>
      <c r="AF1955" s="4" t="s">
        <v>2924</v>
      </c>
      <c r="AG1955" s="4">
        <v>253.216361731467</v>
      </c>
      <c r="AH1955" s="4" t="s">
        <v>2924</v>
      </c>
      <c r="AI1955" s="4">
        <v>4.3830530000000003</v>
      </c>
      <c r="AJ1955" s="4">
        <v>8.0207219999999992</v>
      </c>
    </row>
    <row r="1956" spans="1:36" x14ac:dyDescent="0.3">
      <c r="A1956" s="1" t="s">
        <v>2885</v>
      </c>
      <c r="B1956" s="2">
        <v>29331846</v>
      </c>
      <c r="C1956" s="3" t="s">
        <v>2935</v>
      </c>
      <c r="D1956" s="4">
        <v>7229.4710500000001</v>
      </c>
      <c r="E1956" s="3" t="s">
        <v>2925</v>
      </c>
      <c r="F1956" s="3" t="s">
        <v>3011</v>
      </c>
      <c r="G1956" s="3" t="s">
        <v>3443</v>
      </c>
      <c r="H1956" s="3" t="s">
        <v>3444</v>
      </c>
      <c r="I1956" s="3" t="s">
        <v>3257</v>
      </c>
      <c r="J1956" s="4">
        <v>3.3262559999999999</v>
      </c>
      <c r="K1956" s="4">
        <v>38.454244000000003</v>
      </c>
      <c r="L1956" s="4">
        <v>30.124777000000002</v>
      </c>
      <c r="M1956" s="4">
        <v>5.9891110000000003</v>
      </c>
      <c r="N1956" s="4" t="s">
        <v>2924</v>
      </c>
      <c r="O1956" s="4" t="s">
        <v>2934</v>
      </c>
      <c r="P1956" s="4" t="s">
        <v>2924</v>
      </c>
      <c r="Q1956" s="4" t="s">
        <v>2924</v>
      </c>
      <c r="R1956" s="4" t="s">
        <v>2934</v>
      </c>
      <c r="S1956" s="3" t="s">
        <v>6623</v>
      </c>
      <c r="T1956" s="4">
        <v>29.2</v>
      </c>
      <c r="U1956" s="4">
        <v>7229.4710500000001</v>
      </c>
      <c r="V1956" s="10">
        <v>6915.1348900000003</v>
      </c>
      <c r="W1956" s="4">
        <v>0</v>
      </c>
      <c r="X1956" s="4">
        <v>32.759900000000002</v>
      </c>
      <c r="Y1956" s="4">
        <v>13</v>
      </c>
      <c r="Z1956" s="4" t="s">
        <v>2924</v>
      </c>
      <c r="AA1956" s="10" t="s">
        <v>2924</v>
      </c>
      <c r="AB1956" s="10" t="s">
        <v>2924</v>
      </c>
      <c r="AC1956" s="4">
        <v>0.69800399999999996</v>
      </c>
      <c r="AD1956" s="4">
        <v>0.48585958207660002</v>
      </c>
      <c r="AE1956" s="4">
        <v>0.64762432632669997</v>
      </c>
      <c r="AF1956" s="4" t="s">
        <v>2924</v>
      </c>
      <c r="AG1956" s="4" t="s">
        <v>2924</v>
      </c>
      <c r="AH1956" s="4" t="s">
        <v>2924</v>
      </c>
      <c r="AI1956" s="4" t="s">
        <v>2924</v>
      </c>
      <c r="AJ1956" s="4" t="s">
        <v>2924</v>
      </c>
    </row>
    <row r="1957" spans="1:36" x14ac:dyDescent="0.3">
      <c r="A1957" s="1" t="s">
        <v>758</v>
      </c>
      <c r="B1957" s="2">
        <v>4094381</v>
      </c>
      <c r="C1957" s="3" t="s">
        <v>2935</v>
      </c>
      <c r="D1957" s="4">
        <v>7240.8618995999996</v>
      </c>
      <c r="E1957" s="3" t="s">
        <v>2925</v>
      </c>
      <c r="F1957" s="3" t="s">
        <v>2926</v>
      </c>
      <c r="G1957" s="3" t="s">
        <v>3081</v>
      </c>
      <c r="H1957" s="3" t="s">
        <v>3081</v>
      </c>
      <c r="I1957" s="3" t="s">
        <v>3396</v>
      </c>
      <c r="J1957" s="4">
        <v>12.790784</v>
      </c>
      <c r="K1957" s="4">
        <v>15.456597</v>
      </c>
      <c r="L1957" s="4">
        <v>1.7590129999999999</v>
      </c>
      <c r="M1957" s="4">
        <v>4.8211079999999997</v>
      </c>
      <c r="N1957" s="4">
        <v>11.711684</v>
      </c>
      <c r="O1957" s="4">
        <v>11.029604000000001</v>
      </c>
      <c r="P1957" s="4">
        <v>3.6879409999999999</v>
      </c>
      <c r="Q1957" s="4">
        <v>6.9357110000000004</v>
      </c>
      <c r="R1957" s="4">
        <v>13.118123000000001</v>
      </c>
      <c r="S1957" s="3" t="s">
        <v>4501</v>
      </c>
      <c r="T1957" s="4">
        <v>455.28</v>
      </c>
      <c r="U1957" s="4">
        <v>7240.8618995999996</v>
      </c>
      <c r="V1957" s="10">
        <v>6689.1948990000001</v>
      </c>
      <c r="W1957" s="4">
        <v>0.21964505359339301</v>
      </c>
      <c r="X1957" s="4">
        <v>476.48</v>
      </c>
      <c r="Y1957" s="4">
        <v>328</v>
      </c>
      <c r="Z1957" s="4">
        <v>11.711684</v>
      </c>
      <c r="AA1957" s="10">
        <v>14.686451612899999</v>
      </c>
      <c r="AB1957" s="10">
        <v>13.746376811499999</v>
      </c>
      <c r="AC1957" s="4">
        <v>0.99876399999999999</v>
      </c>
      <c r="AD1957" s="4">
        <v>1.0653075325351999</v>
      </c>
      <c r="AE1957" s="4">
        <v>1.0335521437551001</v>
      </c>
      <c r="AF1957" s="4">
        <v>6.9357110000000004</v>
      </c>
      <c r="AG1957" s="4">
        <v>9.2596097995904998</v>
      </c>
      <c r="AH1957" s="4">
        <v>7.5479358655602997</v>
      </c>
      <c r="AI1957" s="4">
        <v>3.6879409999999999</v>
      </c>
      <c r="AJ1957" s="4">
        <v>3.6879409999999999</v>
      </c>
    </row>
    <row r="1958" spans="1:36" x14ac:dyDescent="0.3">
      <c r="A1958" s="1" t="s">
        <v>2430</v>
      </c>
      <c r="B1958" s="2">
        <v>100440</v>
      </c>
      <c r="C1958" s="3" t="s">
        <v>2935</v>
      </c>
      <c r="D1958" s="4">
        <v>7251.8449665400003</v>
      </c>
      <c r="E1958" s="3" t="s">
        <v>2930</v>
      </c>
      <c r="F1958" s="3" t="s">
        <v>2931</v>
      </c>
      <c r="G1958" s="3" t="s">
        <v>2931</v>
      </c>
      <c r="H1958" s="3" t="s">
        <v>2932</v>
      </c>
      <c r="I1958" s="3" t="s">
        <v>2933</v>
      </c>
      <c r="J1958" s="4">
        <v>35.962814999999999</v>
      </c>
      <c r="K1958" s="4">
        <v>16.845469000000001</v>
      </c>
      <c r="L1958" s="4">
        <v>-10.896432000000001</v>
      </c>
      <c r="M1958" s="4">
        <v>1.6683220000000001</v>
      </c>
      <c r="N1958" s="4">
        <v>23.162895927601799</v>
      </c>
      <c r="O1958" s="4">
        <v>10.172893</v>
      </c>
      <c r="P1958" s="4">
        <v>1.5084280000000001</v>
      </c>
      <c r="Q1958" s="4" t="s">
        <v>2934</v>
      </c>
      <c r="R1958" s="4" t="s">
        <v>2934</v>
      </c>
      <c r="S1958" s="3" t="s">
        <v>6168</v>
      </c>
      <c r="T1958" s="4">
        <v>51.19</v>
      </c>
      <c r="U1958" s="4">
        <v>7251.8449665400003</v>
      </c>
      <c r="V1958" s="10" t="s">
        <v>2934</v>
      </c>
      <c r="W1958" s="4">
        <v>2.9693299472553201</v>
      </c>
      <c r="X1958" s="4">
        <v>59.92</v>
      </c>
      <c r="Y1958" s="4">
        <v>33.44</v>
      </c>
      <c r="Z1958" s="4">
        <v>23.268181999999999</v>
      </c>
      <c r="AA1958" s="10">
        <v>11.3614169034</v>
      </c>
      <c r="AB1958" s="10">
        <v>11.724502813699999</v>
      </c>
      <c r="AC1958" s="4" t="s">
        <v>2934</v>
      </c>
      <c r="AD1958" s="4" t="s">
        <v>2934</v>
      </c>
      <c r="AE1958" s="4" t="s">
        <v>2934</v>
      </c>
      <c r="AF1958" s="4" t="s">
        <v>2934</v>
      </c>
      <c r="AG1958" s="4" t="s">
        <v>2934</v>
      </c>
      <c r="AH1958" s="4" t="s">
        <v>2934</v>
      </c>
      <c r="AI1958" s="4">
        <v>1.5084280000000001</v>
      </c>
      <c r="AJ1958" s="4">
        <v>1.6899409999999999</v>
      </c>
    </row>
    <row r="1959" spans="1:36" x14ac:dyDescent="0.3">
      <c r="A1959" s="1" t="s">
        <v>1624</v>
      </c>
      <c r="B1959" s="2">
        <v>4061160</v>
      </c>
      <c r="C1959" s="3" t="s">
        <v>2935</v>
      </c>
      <c r="D1959" s="4">
        <v>7261.93173699</v>
      </c>
      <c r="E1959" s="3" t="s">
        <v>3031</v>
      </c>
      <c r="F1959" s="3" t="s">
        <v>3031</v>
      </c>
      <c r="G1959" s="3" t="s">
        <v>3566</v>
      </c>
      <c r="H1959" s="3" t="s">
        <v>3567</v>
      </c>
      <c r="I1959" s="3" t="s">
        <v>3454</v>
      </c>
      <c r="J1959" s="4">
        <v>45.969222000000002</v>
      </c>
      <c r="K1959" s="4">
        <v>-3.5541049999999998</v>
      </c>
      <c r="L1959" s="4">
        <v>-11.359738999999999</v>
      </c>
      <c r="M1959" s="4">
        <v>-0.96743299999999999</v>
      </c>
      <c r="N1959" s="4">
        <v>17.795180999999999</v>
      </c>
      <c r="O1959" s="4">
        <v>15.540357999999999</v>
      </c>
      <c r="P1959" s="4">
        <v>4.3441179999999999</v>
      </c>
      <c r="Q1959" s="4">
        <v>10.539308</v>
      </c>
      <c r="R1959" s="4">
        <v>19.109621000000001</v>
      </c>
      <c r="S1959" s="3" t="s">
        <v>5365</v>
      </c>
      <c r="T1959" s="4">
        <v>103.39</v>
      </c>
      <c r="U1959" s="4">
        <v>7261.93173699</v>
      </c>
      <c r="V1959" s="10">
        <v>7287.9317359999995</v>
      </c>
      <c r="W1959" s="4">
        <v>1.00589999032788</v>
      </c>
      <c r="X1959" s="4">
        <v>122.87</v>
      </c>
      <c r="Y1959" s="4">
        <v>63.76</v>
      </c>
      <c r="Z1959" s="4">
        <v>17.795180999999999</v>
      </c>
      <c r="AA1959" s="10">
        <v>19.790211128700001</v>
      </c>
      <c r="AB1959" s="10">
        <v>18.456501636900001</v>
      </c>
      <c r="AC1959" s="4">
        <v>2.4967220000000001</v>
      </c>
      <c r="AD1959" s="4">
        <v>2.4145281131992</v>
      </c>
      <c r="AE1959" s="4">
        <v>2.5014443285376</v>
      </c>
      <c r="AF1959" s="4">
        <v>10.539308</v>
      </c>
      <c r="AG1959" s="4">
        <v>11.9554902116788</v>
      </c>
      <c r="AH1959" s="4">
        <v>10.9176303900182</v>
      </c>
      <c r="AI1959" s="4">
        <v>4.3441179999999999</v>
      </c>
      <c r="AJ1959" s="4">
        <v>4.4757579999999999</v>
      </c>
    </row>
    <row r="1960" spans="1:36" x14ac:dyDescent="0.3">
      <c r="A1960" s="1" t="s">
        <v>63</v>
      </c>
      <c r="B1960" s="2">
        <v>103154</v>
      </c>
      <c r="C1960" s="3" t="s">
        <v>2935</v>
      </c>
      <c r="D1960" s="4">
        <v>7261.9672930999996</v>
      </c>
      <c r="E1960" s="3" t="s">
        <v>2976</v>
      </c>
      <c r="F1960" s="3" t="s">
        <v>2977</v>
      </c>
      <c r="G1960" s="3" t="s">
        <v>2978</v>
      </c>
      <c r="H1960" s="3" t="s">
        <v>2978</v>
      </c>
      <c r="I1960" s="3" t="s">
        <v>2979</v>
      </c>
      <c r="J1960" s="4">
        <v>11.675933000000001</v>
      </c>
      <c r="K1960" s="4">
        <v>-6.0537219999999996</v>
      </c>
      <c r="L1960" s="4">
        <v>-9.4655509999999996</v>
      </c>
      <c r="M1960" s="4">
        <v>0.18526400000000001</v>
      </c>
      <c r="N1960" s="4">
        <v>38.839779005524903</v>
      </c>
      <c r="O1960" s="4">
        <v>16.360251000000002</v>
      </c>
      <c r="P1960" s="4">
        <v>1.4186540000000001</v>
      </c>
      <c r="Q1960" s="4">
        <v>21.701027</v>
      </c>
      <c r="R1960" s="4">
        <v>24.636422</v>
      </c>
      <c r="S1960" s="3" t="s">
        <v>3810</v>
      </c>
      <c r="T1960" s="4">
        <v>70.3</v>
      </c>
      <c r="U1960" s="4">
        <v>7261.9672930999996</v>
      </c>
      <c r="V1960" s="10">
        <v>10128.390293</v>
      </c>
      <c r="W1960" s="4">
        <v>4.3186344238975796</v>
      </c>
      <c r="X1960" s="4">
        <v>78.385000000000005</v>
      </c>
      <c r="Y1960" s="4">
        <v>54.28</v>
      </c>
      <c r="Z1960" s="4">
        <v>38.861249000000001</v>
      </c>
      <c r="AA1960" s="10">
        <v>39.005714919799999</v>
      </c>
      <c r="AB1960" s="10">
        <v>39.098998887599997</v>
      </c>
      <c r="AC1960" s="4">
        <v>16.865864999999999</v>
      </c>
      <c r="AD1960" s="4">
        <v>15.080193511270201</v>
      </c>
      <c r="AE1960" s="4">
        <v>16.4424480131111</v>
      </c>
      <c r="AF1960" s="4">
        <v>21.701027</v>
      </c>
      <c r="AG1960" s="4">
        <v>18.129494686658902</v>
      </c>
      <c r="AH1960" s="4">
        <v>19.966148536033799</v>
      </c>
      <c r="AI1960" s="4">
        <v>1.4186540000000001</v>
      </c>
      <c r="AJ1960" s="4">
        <v>1.4186540000000001</v>
      </c>
    </row>
    <row r="1961" spans="1:36" x14ac:dyDescent="0.3">
      <c r="A1961" s="1" t="s">
        <v>159</v>
      </c>
      <c r="B1961" s="2">
        <v>4909522</v>
      </c>
      <c r="C1961" s="3" t="s">
        <v>2935</v>
      </c>
      <c r="D1961" s="4">
        <v>7272.8056399999996</v>
      </c>
      <c r="E1961" s="3" t="s">
        <v>3093</v>
      </c>
      <c r="F1961" s="3" t="s">
        <v>3093</v>
      </c>
      <c r="G1961" s="3" t="s">
        <v>3094</v>
      </c>
      <c r="H1961" s="3" t="s">
        <v>3145</v>
      </c>
      <c r="I1961" s="3" t="s">
        <v>3146</v>
      </c>
      <c r="J1961" s="4">
        <v>20.590582999999999</v>
      </c>
      <c r="K1961" s="4">
        <v>0.66622300000000001</v>
      </c>
      <c r="L1961" s="4">
        <v>-4.0634920000000001</v>
      </c>
      <c r="M1961" s="4">
        <v>0.66622300000000001</v>
      </c>
      <c r="N1961" s="4">
        <v>18.654320999999999</v>
      </c>
      <c r="O1961" s="4">
        <v>12.936643999999999</v>
      </c>
      <c r="P1961" s="4">
        <v>3.4146890000000001</v>
      </c>
      <c r="Q1961" s="4">
        <v>10.858594999999999</v>
      </c>
      <c r="R1961" s="4">
        <v>28.067005999999999</v>
      </c>
      <c r="S1961" s="3" t="s">
        <v>3906</v>
      </c>
      <c r="T1961" s="4">
        <v>15.11</v>
      </c>
      <c r="U1961" s="4">
        <v>7272.8056399999996</v>
      </c>
      <c r="V1961" s="10">
        <v>10444.469639999999</v>
      </c>
      <c r="W1961" s="4">
        <v>5.9563203176704196</v>
      </c>
      <c r="X1961" s="4">
        <v>16</v>
      </c>
      <c r="Y1961" s="4">
        <v>11.58</v>
      </c>
      <c r="Z1961" s="4">
        <v>18.654320999999999</v>
      </c>
      <c r="AA1961" s="10">
        <v>15.9809624537</v>
      </c>
      <c r="AB1961" s="10">
        <v>18.2604807425</v>
      </c>
      <c r="AC1961" s="4">
        <v>9.0856399999999997</v>
      </c>
      <c r="AD1961" s="4">
        <v>9.4537121032395994</v>
      </c>
      <c r="AE1961" s="4">
        <v>9.4880306117850992</v>
      </c>
      <c r="AF1961" s="4">
        <v>10.858594999999999</v>
      </c>
      <c r="AG1961" s="4">
        <v>9.7747058197595003</v>
      </c>
      <c r="AH1961" s="4">
        <v>9.9993256598692994</v>
      </c>
      <c r="AI1961" s="4">
        <v>3.4146890000000001</v>
      </c>
      <c r="AJ1961" s="4">
        <v>7.5174130000000003</v>
      </c>
    </row>
    <row r="1962" spans="1:36" x14ac:dyDescent="0.3">
      <c r="A1962" s="1" t="s">
        <v>1184</v>
      </c>
      <c r="B1962" s="2">
        <v>4001615</v>
      </c>
      <c r="C1962" s="3" t="s">
        <v>2935</v>
      </c>
      <c r="D1962" s="4">
        <v>7322.3817786600002</v>
      </c>
      <c r="E1962" s="3" t="s">
        <v>2925</v>
      </c>
      <c r="F1962" s="3" t="s">
        <v>2980</v>
      </c>
      <c r="G1962" s="3" t="s">
        <v>3016</v>
      </c>
      <c r="H1962" s="3" t="s">
        <v>3017</v>
      </c>
      <c r="I1962" s="3" t="s">
        <v>3494</v>
      </c>
      <c r="J1962" s="4">
        <v>10.461029999999999</v>
      </c>
      <c r="K1962" s="4">
        <v>-16.043368999999998</v>
      </c>
      <c r="L1962" s="4">
        <v>-9.9443789999999996</v>
      </c>
      <c r="M1962" s="4">
        <v>-2.357456</v>
      </c>
      <c r="N1962" s="4">
        <v>12.937046</v>
      </c>
      <c r="O1962" s="4">
        <v>11.385042</v>
      </c>
      <c r="P1962" s="4" t="s">
        <v>2924</v>
      </c>
      <c r="Q1962" s="4">
        <v>7.1496149999999998</v>
      </c>
      <c r="R1962" s="4">
        <v>14.864342000000001</v>
      </c>
      <c r="S1962" s="3" t="s">
        <v>4926</v>
      </c>
      <c r="T1962" s="4">
        <v>53.43</v>
      </c>
      <c r="U1962" s="4">
        <v>7322.3817786600002</v>
      </c>
      <c r="V1962" s="10">
        <v>8834.636778</v>
      </c>
      <c r="W1962" s="4">
        <v>2.80741156653565</v>
      </c>
      <c r="X1962" s="4">
        <v>68.45</v>
      </c>
      <c r="Y1962" s="4">
        <v>42.28</v>
      </c>
      <c r="Z1962" s="4">
        <v>13.009496</v>
      </c>
      <c r="AA1962" s="10">
        <v>10.4</v>
      </c>
      <c r="AB1962" s="10">
        <v>10.1001890359</v>
      </c>
      <c r="AC1962" s="4">
        <v>2.440267</v>
      </c>
      <c r="AD1962" s="4">
        <v>2.3726672688413002</v>
      </c>
      <c r="AE1962" s="4">
        <v>2.3754551446922001</v>
      </c>
      <c r="AF1962" s="4">
        <v>7.1496149999999998</v>
      </c>
      <c r="AG1962" s="4">
        <v>8.8025725273119999</v>
      </c>
      <c r="AH1962" s="4">
        <v>8.8781285100386</v>
      </c>
      <c r="AI1962" s="4" t="s">
        <v>2924</v>
      </c>
      <c r="AJ1962" s="4" t="s">
        <v>2924</v>
      </c>
    </row>
    <row r="1963" spans="1:36" x14ac:dyDescent="0.3">
      <c r="A1963" s="1" t="s">
        <v>904</v>
      </c>
      <c r="B1963" s="2">
        <v>105839130</v>
      </c>
      <c r="C1963" s="3" t="s">
        <v>2935</v>
      </c>
      <c r="D1963" s="4">
        <v>7339.0080703499998</v>
      </c>
      <c r="E1963" s="3" t="s">
        <v>2936</v>
      </c>
      <c r="F1963" s="3" t="s">
        <v>2937</v>
      </c>
      <c r="G1963" s="3" t="s">
        <v>3044</v>
      </c>
      <c r="H1963" s="3" t="s">
        <v>3066</v>
      </c>
      <c r="I1963" s="3" t="s">
        <v>3426</v>
      </c>
      <c r="J1963" s="4">
        <v>40.163933999999998</v>
      </c>
      <c r="K1963" s="4">
        <v>13.989297000000001</v>
      </c>
      <c r="L1963" s="4">
        <v>-5.3407140000000002</v>
      </c>
      <c r="M1963" s="4">
        <v>0.61324299999999998</v>
      </c>
      <c r="N1963" s="4">
        <v>27.283145999999999</v>
      </c>
      <c r="O1963" s="4">
        <v>24.070181999999999</v>
      </c>
      <c r="P1963" s="4">
        <v>3.9945379999999999</v>
      </c>
      <c r="Q1963" s="4">
        <v>14.891982</v>
      </c>
      <c r="R1963" s="4">
        <v>25.017683999999999</v>
      </c>
      <c r="S1963" s="3" t="s">
        <v>4647</v>
      </c>
      <c r="T1963" s="4">
        <v>121.41</v>
      </c>
      <c r="U1963" s="4">
        <v>7339.0080703499998</v>
      </c>
      <c r="V1963" s="10">
        <v>8297.5590699999993</v>
      </c>
      <c r="W1963" s="4">
        <v>0.26356972242813598</v>
      </c>
      <c r="X1963" s="4">
        <v>135.97</v>
      </c>
      <c r="Y1963" s="4">
        <v>82.44</v>
      </c>
      <c r="Z1963" s="4">
        <v>28.520085000000002</v>
      </c>
      <c r="AA1963" s="10">
        <v>23.132323521</v>
      </c>
      <c r="AB1963" s="10">
        <v>24.538624939599998</v>
      </c>
      <c r="AC1963" s="4">
        <v>3.0070209999999999</v>
      </c>
      <c r="AD1963" s="4">
        <v>3.1039334552827</v>
      </c>
      <c r="AE1963" s="4">
        <v>3.1944513343193002</v>
      </c>
      <c r="AF1963" s="4">
        <v>14.891982</v>
      </c>
      <c r="AG1963" s="4">
        <v>15.310796474971401</v>
      </c>
      <c r="AH1963" s="4">
        <v>16.319225958711101</v>
      </c>
      <c r="AI1963" s="4">
        <v>3.9945379999999999</v>
      </c>
      <c r="AJ1963" s="4" t="s">
        <v>2924</v>
      </c>
    </row>
    <row r="1964" spans="1:36" x14ac:dyDescent="0.3">
      <c r="A1964" s="1" t="s">
        <v>2532</v>
      </c>
      <c r="B1964" s="2">
        <v>4706100</v>
      </c>
      <c r="C1964" s="3" t="s">
        <v>2919</v>
      </c>
      <c r="D1964" s="4">
        <v>7347.0695196400002</v>
      </c>
      <c r="E1964" s="3" t="s">
        <v>2936</v>
      </c>
      <c r="F1964" s="3" t="s">
        <v>2937</v>
      </c>
      <c r="G1964" s="3" t="s">
        <v>3044</v>
      </c>
      <c r="H1964" s="3" t="s">
        <v>3066</v>
      </c>
      <c r="I1964" s="3" t="s">
        <v>3667</v>
      </c>
      <c r="J1964" s="4">
        <v>-7.1957599999999999</v>
      </c>
      <c r="K1964" s="4">
        <v>-3.620069</v>
      </c>
      <c r="L1964" s="4">
        <v>-3.6472660000000001</v>
      </c>
      <c r="M1964" s="4">
        <v>1.380641</v>
      </c>
      <c r="N1964" s="4">
        <v>18.812671999999999</v>
      </c>
      <c r="O1964" s="4">
        <v>11.266188</v>
      </c>
      <c r="P1964" s="4">
        <v>2.0440290000000001</v>
      </c>
      <c r="Q1964" s="4">
        <v>10.562498</v>
      </c>
      <c r="R1964" s="4">
        <v>14.902182</v>
      </c>
      <c r="S1964" s="3" t="s">
        <v>6270</v>
      </c>
      <c r="T1964" s="4">
        <v>136.58000000000001</v>
      </c>
      <c r="U1964" s="4">
        <v>7347.0695196400002</v>
      </c>
      <c r="V1964" s="10">
        <v>9168.7555190000003</v>
      </c>
      <c r="W1964" s="4">
        <v>0</v>
      </c>
      <c r="X1964" s="4">
        <v>161.01499999999999</v>
      </c>
      <c r="Y1964" s="4">
        <v>118.41</v>
      </c>
      <c r="Z1964" s="4">
        <v>18.812671999999999</v>
      </c>
      <c r="AA1964" s="10">
        <v>14.0776548923</v>
      </c>
      <c r="AB1964" s="10">
        <v>14.864895750900001</v>
      </c>
      <c r="AC1964" s="4">
        <v>2.369275</v>
      </c>
      <c r="AD1964" s="4">
        <v>2.3161465203196001</v>
      </c>
      <c r="AE1964" s="4">
        <v>2.3767200908177002</v>
      </c>
      <c r="AF1964" s="4">
        <v>10.562498</v>
      </c>
      <c r="AG1964" s="4">
        <v>10.286122618473099</v>
      </c>
      <c r="AH1964" s="4">
        <v>10.919189234357001</v>
      </c>
      <c r="AI1964" s="4">
        <v>2.0440290000000001</v>
      </c>
      <c r="AJ1964" s="4" t="s">
        <v>2924</v>
      </c>
    </row>
    <row r="1965" spans="1:36" x14ac:dyDescent="0.3">
      <c r="A1965" s="1" t="s">
        <v>1916</v>
      </c>
      <c r="B1965" s="2">
        <v>100391</v>
      </c>
      <c r="C1965" s="3" t="s">
        <v>2919</v>
      </c>
      <c r="D1965" s="4">
        <v>7358.6871056299997</v>
      </c>
      <c r="E1965" s="3" t="s">
        <v>2930</v>
      </c>
      <c r="F1965" s="3" t="s">
        <v>2931</v>
      </c>
      <c r="G1965" s="3" t="s">
        <v>2931</v>
      </c>
      <c r="H1965" s="3" t="s">
        <v>2932</v>
      </c>
      <c r="I1965" s="3" t="s">
        <v>2933</v>
      </c>
      <c r="J1965" s="4">
        <v>28.892835999999999</v>
      </c>
      <c r="K1965" s="4">
        <v>17.930661000000001</v>
      </c>
      <c r="L1965" s="4">
        <v>-5.9204840000000001</v>
      </c>
      <c r="M1965" s="4">
        <v>1.255814</v>
      </c>
      <c r="N1965" s="4">
        <v>13.193939393939401</v>
      </c>
      <c r="O1965" s="4">
        <v>16.125926</v>
      </c>
      <c r="P1965" s="4">
        <v>0.28287099999999998</v>
      </c>
      <c r="Q1965" s="4" t="s">
        <v>2934</v>
      </c>
      <c r="R1965" s="4" t="s">
        <v>2934</v>
      </c>
      <c r="S1965" s="3" t="s">
        <v>5656</v>
      </c>
      <c r="T1965" s="4">
        <v>21.77</v>
      </c>
      <c r="U1965" s="4">
        <v>7358.6871056299997</v>
      </c>
      <c r="V1965" s="10" t="s">
        <v>2934</v>
      </c>
      <c r="W1965" s="4">
        <v>2.5723472668810299</v>
      </c>
      <c r="X1965" s="4">
        <v>23.76</v>
      </c>
      <c r="Y1965" s="4">
        <v>15.36</v>
      </c>
      <c r="Z1965" s="4">
        <v>13.201941</v>
      </c>
      <c r="AA1965" s="10">
        <v>11.3562858633</v>
      </c>
      <c r="AB1965" s="10">
        <v>11.9071711033</v>
      </c>
      <c r="AC1965" s="4" t="s">
        <v>2934</v>
      </c>
      <c r="AD1965" s="4" t="s">
        <v>2934</v>
      </c>
      <c r="AE1965" s="4" t="s">
        <v>2934</v>
      </c>
      <c r="AF1965" s="4" t="s">
        <v>2934</v>
      </c>
      <c r="AG1965" s="4" t="s">
        <v>2934</v>
      </c>
      <c r="AH1965" s="4" t="s">
        <v>2934</v>
      </c>
      <c r="AI1965" s="4">
        <v>0.28287099999999998</v>
      </c>
      <c r="AJ1965" s="4">
        <v>0.45304100000000003</v>
      </c>
    </row>
    <row r="1966" spans="1:36" x14ac:dyDescent="0.3">
      <c r="A1966" s="1" t="s">
        <v>2292</v>
      </c>
      <c r="B1966" s="2">
        <v>4225979</v>
      </c>
      <c r="C1966" s="3" t="s">
        <v>2935</v>
      </c>
      <c r="D1966" s="4">
        <v>7360.4873733000004</v>
      </c>
      <c r="E1966" s="3" t="s">
        <v>2930</v>
      </c>
      <c r="F1966" s="3" t="s">
        <v>2953</v>
      </c>
      <c r="G1966" s="3" t="s">
        <v>2953</v>
      </c>
      <c r="H1966" s="3" t="s">
        <v>3040</v>
      </c>
      <c r="I1966" s="3" t="s">
        <v>3211</v>
      </c>
      <c r="J1966" s="4">
        <v>40.839387000000002</v>
      </c>
      <c r="K1966" s="4">
        <v>19.180420999999999</v>
      </c>
      <c r="L1966" s="4">
        <v>-8.9169199999999993</v>
      </c>
      <c r="M1966" s="4">
        <v>1.1398759999999999</v>
      </c>
      <c r="N1966" s="4">
        <v>55.869796999999998</v>
      </c>
      <c r="O1966" s="4">
        <v>23.528089999999999</v>
      </c>
      <c r="P1966" s="4">
        <v>8.8443989999999992</v>
      </c>
      <c r="Q1966" s="4">
        <v>19.233581000000001</v>
      </c>
      <c r="R1966" s="4">
        <v>23.247686000000002</v>
      </c>
      <c r="S1966" s="3" t="s">
        <v>6031</v>
      </c>
      <c r="T1966" s="4">
        <v>104.7</v>
      </c>
      <c r="U1966" s="4">
        <v>7360.4873733000004</v>
      </c>
      <c r="V1966" s="10">
        <v>9042.1873730000007</v>
      </c>
      <c r="W1966" s="4">
        <v>0</v>
      </c>
      <c r="X1966" s="4">
        <v>116.8446</v>
      </c>
      <c r="Y1966" s="4">
        <v>55.87</v>
      </c>
      <c r="Z1966" s="4">
        <v>55.869796999999998</v>
      </c>
      <c r="AA1966" s="10">
        <v>24.160609207299999</v>
      </c>
      <c r="AB1966" s="10">
        <v>28.3927583551</v>
      </c>
      <c r="AC1966" s="4">
        <v>2.8714469999999999</v>
      </c>
      <c r="AD1966" s="4">
        <v>2.1348043581592999</v>
      </c>
      <c r="AE1966" s="4">
        <v>2.6093032647287999</v>
      </c>
      <c r="AF1966" s="4">
        <v>19.233581000000001</v>
      </c>
      <c r="AG1966" s="4">
        <v>10.944484307239501</v>
      </c>
      <c r="AH1966" s="4">
        <v>13.3156484799962</v>
      </c>
      <c r="AI1966" s="4">
        <v>8.8443989999999992</v>
      </c>
      <c r="AJ1966" s="4" t="s">
        <v>2924</v>
      </c>
    </row>
    <row r="1967" spans="1:36" x14ac:dyDescent="0.3">
      <c r="A1967" s="1" t="s">
        <v>2197</v>
      </c>
      <c r="B1967" s="2">
        <v>4910572</v>
      </c>
      <c r="C1967" s="3" t="s">
        <v>2935</v>
      </c>
      <c r="D1967" s="4">
        <v>7405.2357033600001</v>
      </c>
      <c r="E1967" s="3" t="s">
        <v>2925</v>
      </c>
      <c r="F1967" s="3" t="s">
        <v>2926</v>
      </c>
      <c r="G1967" s="3" t="s">
        <v>2927</v>
      </c>
      <c r="H1967" s="3" t="s">
        <v>3177</v>
      </c>
      <c r="I1967" s="3" t="s">
        <v>3640</v>
      </c>
      <c r="J1967" s="4">
        <v>36.568547000000002</v>
      </c>
      <c r="K1967" s="4">
        <v>17.251840999999999</v>
      </c>
      <c r="L1967" s="4">
        <v>2.9775459999999998</v>
      </c>
      <c r="M1967" s="4">
        <v>-4.7708E-2</v>
      </c>
      <c r="N1967" s="4">
        <v>113.24893299999999</v>
      </c>
      <c r="O1967" s="4" t="s">
        <v>2924</v>
      </c>
      <c r="P1967" s="4" t="s">
        <v>2924</v>
      </c>
      <c r="Q1967" s="4">
        <v>18.713712000000001</v>
      </c>
      <c r="R1967" s="4" t="s">
        <v>2924</v>
      </c>
      <c r="S1967" s="3" t="s">
        <v>5936</v>
      </c>
      <c r="T1967" s="5">
        <v>398.07</v>
      </c>
      <c r="U1967" s="4">
        <v>7405.2357033600001</v>
      </c>
      <c r="V1967" s="10">
        <v>11178.916703000001</v>
      </c>
      <c r="W1967" s="4">
        <v>0</v>
      </c>
      <c r="X1967" s="4">
        <v>457.26</v>
      </c>
      <c r="Y1967" s="4">
        <v>212.43</v>
      </c>
      <c r="Z1967" s="4">
        <v>113.24893299999999</v>
      </c>
      <c r="AA1967" s="10">
        <v>35.8498892271</v>
      </c>
      <c r="AB1967" s="10">
        <v>69.145628437100001</v>
      </c>
      <c r="AC1967" s="4">
        <v>3.598433</v>
      </c>
      <c r="AD1967" s="4">
        <v>3.1389719945958001</v>
      </c>
      <c r="AE1967" s="4">
        <v>3.4933326950352002</v>
      </c>
      <c r="AF1967" s="4">
        <v>18.713712000000001</v>
      </c>
      <c r="AG1967" s="4">
        <v>14.7364078765955</v>
      </c>
      <c r="AH1967" s="4">
        <v>20.413572497309602</v>
      </c>
      <c r="AI1967" s="4" t="s">
        <v>2924</v>
      </c>
      <c r="AJ1967" s="4" t="s">
        <v>2924</v>
      </c>
    </row>
    <row r="1968" spans="1:36" x14ac:dyDescent="0.3">
      <c r="A1968" s="1" t="s">
        <v>1939</v>
      </c>
      <c r="B1968" s="2">
        <v>4093773</v>
      </c>
      <c r="C1968" s="3" t="s">
        <v>2919</v>
      </c>
      <c r="D1968" s="4">
        <v>7416.8178281399996</v>
      </c>
      <c r="E1968" s="3" t="s">
        <v>2945</v>
      </c>
      <c r="F1968" s="3" t="s">
        <v>2946</v>
      </c>
      <c r="G1968" s="3" t="s">
        <v>2947</v>
      </c>
      <c r="H1968" s="3" t="s">
        <v>2989</v>
      </c>
      <c r="I1968" s="3" t="s">
        <v>2949</v>
      </c>
      <c r="J1968" s="4">
        <v>-32.627319999999997</v>
      </c>
      <c r="K1968" s="4">
        <v>-14.445452</v>
      </c>
      <c r="L1968" s="4">
        <v>-7.4534159999999998</v>
      </c>
      <c r="M1968" s="4">
        <v>2.5724640000000001</v>
      </c>
      <c r="N1968" s="4">
        <v>16.345265999999999</v>
      </c>
      <c r="O1968" s="4">
        <v>11.238587000000001</v>
      </c>
      <c r="P1968" s="4">
        <v>1.7912049999999999</v>
      </c>
      <c r="Q1968" s="4">
        <v>8.0175230000000006</v>
      </c>
      <c r="R1968" s="4">
        <v>10.873894999999999</v>
      </c>
      <c r="S1968" s="3" t="s">
        <v>5679</v>
      </c>
      <c r="T1968" s="4">
        <v>28.31</v>
      </c>
      <c r="U1968" s="4">
        <v>7416.8178281399996</v>
      </c>
      <c r="V1968" s="10">
        <v>13098.515828</v>
      </c>
      <c r="W1968" s="4">
        <v>3.7089367714588501</v>
      </c>
      <c r="X1968" s="4">
        <v>45.47</v>
      </c>
      <c r="Y1968" s="4">
        <v>27.05</v>
      </c>
      <c r="Z1968" s="4">
        <v>16.345265999999999</v>
      </c>
      <c r="AA1968" s="10">
        <v>7.6891737736000003</v>
      </c>
      <c r="AB1968" s="10">
        <v>7.7404290456</v>
      </c>
      <c r="AC1968" s="4">
        <v>2.3335400000000002</v>
      </c>
      <c r="AD1968" s="4">
        <v>2.4493955194246002</v>
      </c>
      <c r="AE1968" s="4">
        <v>2.4650599562606001</v>
      </c>
      <c r="AF1968" s="4">
        <v>8.0175230000000006</v>
      </c>
      <c r="AG1968" s="4">
        <v>7.3152906440179004</v>
      </c>
      <c r="AH1968" s="4">
        <v>7.3248392113477996</v>
      </c>
      <c r="AI1968" s="4">
        <v>1.7912049999999999</v>
      </c>
      <c r="AJ1968" s="4" t="s">
        <v>2924</v>
      </c>
    </row>
    <row r="1969" spans="1:36" x14ac:dyDescent="0.3">
      <c r="A1969" s="1" t="s">
        <v>1735</v>
      </c>
      <c r="B1969" s="2">
        <v>25812711</v>
      </c>
      <c r="C1969" s="3" t="s">
        <v>2935</v>
      </c>
      <c r="D1969" s="4">
        <v>7418.6549624400004</v>
      </c>
      <c r="E1969" s="3" t="s">
        <v>2925</v>
      </c>
      <c r="F1969" s="3" t="s">
        <v>2926</v>
      </c>
      <c r="G1969" s="3" t="s">
        <v>3081</v>
      </c>
      <c r="H1969" s="3" t="s">
        <v>3081</v>
      </c>
      <c r="I1969" s="3" t="s">
        <v>3400</v>
      </c>
      <c r="J1969" s="4">
        <v>17.941177</v>
      </c>
      <c r="K1969" s="4">
        <v>40.455342000000002</v>
      </c>
      <c r="L1969" s="4">
        <v>30.124392</v>
      </c>
      <c r="M1969" s="4">
        <v>3.0848330000000002</v>
      </c>
      <c r="N1969" s="4">
        <v>19.526654000000001</v>
      </c>
      <c r="O1969" s="4" t="s">
        <v>2934</v>
      </c>
      <c r="P1969" s="5">
        <v>5.4669059999999998</v>
      </c>
      <c r="Q1969" s="4">
        <v>13.192083999999999</v>
      </c>
      <c r="R1969" s="4" t="s">
        <v>2934</v>
      </c>
      <c r="S1969" s="3" t="s">
        <v>5476</v>
      </c>
      <c r="T1969" s="4">
        <v>24.06</v>
      </c>
      <c r="U1969" s="4">
        <v>7418.6549624400004</v>
      </c>
      <c r="V1969" s="10">
        <v>6915.7606720000003</v>
      </c>
      <c r="W1969" s="4">
        <v>1.99667497921862</v>
      </c>
      <c r="X1969" s="4">
        <v>25.5</v>
      </c>
      <c r="Y1969" s="4">
        <v>12.51</v>
      </c>
      <c r="Z1969" s="4">
        <v>19.526654000000001</v>
      </c>
      <c r="AA1969" s="10">
        <v>17.495828060355201</v>
      </c>
      <c r="AB1969" s="10">
        <v>19.829304567702</v>
      </c>
      <c r="AC1969" s="4">
        <v>2.7643309999999999</v>
      </c>
      <c r="AD1969" s="4">
        <v>2.556836778568</v>
      </c>
      <c r="AE1969" s="4">
        <v>2.9251671380323998</v>
      </c>
      <c r="AF1969" s="4">
        <v>13.192083999999999</v>
      </c>
      <c r="AG1969" s="4">
        <v>10.613663823426601</v>
      </c>
      <c r="AH1969" s="4">
        <v>12.6463247369103</v>
      </c>
      <c r="AI1969" s="5">
        <v>5.4669059999999998</v>
      </c>
      <c r="AJ1969" s="5">
        <v>5.4855640000000001</v>
      </c>
    </row>
    <row r="1970" spans="1:36" x14ac:dyDescent="0.3">
      <c r="A1970" s="1" t="s">
        <v>1986</v>
      </c>
      <c r="B1970" s="2">
        <v>4074329</v>
      </c>
      <c r="C1970" s="3" t="s">
        <v>2919</v>
      </c>
      <c r="D1970" s="4">
        <v>7423.3459190800004</v>
      </c>
      <c r="E1970" s="3" t="s">
        <v>3102</v>
      </c>
      <c r="F1970" s="3" t="s">
        <v>3103</v>
      </c>
      <c r="G1970" s="3" t="s">
        <v>3292</v>
      </c>
      <c r="H1970" s="3" t="s">
        <v>3455</v>
      </c>
      <c r="I1970" s="3" t="s">
        <v>3456</v>
      </c>
      <c r="J1970" s="4">
        <v>-29.682217999999999</v>
      </c>
      <c r="K1970" s="4">
        <v>-3.6144579999999999</v>
      </c>
      <c r="L1970" s="4">
        <v>-3.4354689999999999</v>
      </c>
      <c r="M1970" s="4">
        <v>-2.4390239999999999</v>
      </c>
      <c r="N1970" s="4" t="s">
        <v>2924</v>
      </c>
      <c r="O1970" s="4">
        <v>9.5764270000000007</v>
      </c>
      <c r="P1970" s="4">
        <v>0.41716799999999998</v>
      </c>
      <c r="Q1970" s="4">
        <v>7.5359780000000001</v>
      </c>
      <c r="R1970" s="4">
        <v>1.2129399999999999</v>
      </c>
      <c r="S1970" s="3" t="s">
        <v>5725</v>
      </c>
      <c r="T1970" s="4">
        <v>10.4</v>
      </c>
      <c r="U1970" s="4">
        <v>7423.3459190800004</v>
      </c>
      <c r="V1970" s="10">
        <v>21123.345918999999</v>
      </c>
      <c r="W1970" s="4">
        <v>1.92307692307692</v>
      </c>
      <c r="X1970" s="4">
        <v>15.7</v>
      </c>
      <c r="Y1970" s="4">
        <v>9.5399999999999991</v>
      </c>
      <c r="Z1970" s="4" t="s">
        <v>2924</v>
      </c>
      <c r="AA1970" s="10">
        <v>7.7955175773000001</v>
      </c>
      <c r="AB1970" s="10">
        <v>5.7184017066999999</v>
      </c>
      <c r="AC1970" s="4">
        <v>0.73174700000000004</v>
      </c>
      <c r="AD1970" s="4">
        <v>0.71908364552210002</v>
      </c>
      <c r="AE1970" s="4">
        <v>0.71915871128880005</v>
      </c>
      <c r="AF1970" s="4">
        <v>7.5359780000000001</v>
      </c>
      <c r="AG1970" s="4">
        <v>6.9837821793249004</v>
      </c>
      <c r="AH1970" s="4">
        <v>6.4131495760927004</v>
      </c>
      <c r="AI1970" s="4">
        <v>0.41716799999999998</v>
      </c>
      <c r="AJ1970" s="4">
        <v>1.8902220000000001</v>
      </c>
    </row>
    <row r="1971" spans="1:36" x14ac:dyDescent="0.3">
      <c r="A1971" s="1" t="s">
        <v>257</v>
      </c>
      <c r="B1971" s="2">
        <v>4576086</v>
      </c>
      <c r="C1971" s="3" t="s">
        <v>2935</v>
      </c>
      <c r="D1971" s="4">
        <v>7433.3773049399997</v>
      </c>
      <c r="E1971" s="3" t="s">
        <v>2925</v>
      </c>
      <c r="F1971" s="3" t="s">
        <v>3011</v>
      </c>
      <c r="G1971" s="3" t="s">
        <v>3012</v>
      </c>
      <c r="H1971" s="3" t="s">
        <v>3013</v>
      </c>
      <c r="I1971" s="3" t="s">
        <v>3100</v>
      </c>
      <c r="J1971" s="4">
        <v>-14.338869000000001</v>
      </c>
      <c r="K1971" s="4">
        <v>-1.017198</v>
      </c>
      <c r="L1971" s="4">
        <v>-4.2697770000000004</v>
      </c>
      <c r="M1971" s="4">
        <v>2.7094670000000001</v>
      </c>
      <c r="N1971" s="4">
        <v>12.231437</v>
      </c>
      <c r="O1971" s="4">
        <v>15.583622</v>
      </c>
      <c r="P1971" s="4">
        <v>3.2488899999999998</v>
      </c>
      <c r="Q1971" s="4">
        <v>6.6005450000000003</v>
      </c>
      <c r="R1971" s="4">
        <v>18.523744000000001</v>
      </c>
      <c r="S1971" s="3" t="s">
        <v>4003</v>
      </c>
      <c r="T1971" s="4">
        <v>94.39</v>
      </c>
      <c r="U1971" s="4">
        <v>7433.3773049399997</v>
      </c>
      <c r="V1971" s="10">
        <v>9412.3773039999996</v>
      </c>
      <c r="W1971" s="4">
        <v>2.90284987816506</v>
      </c>
      <c r="X1971" s="4">
        <v>129.38</v>
      </c>
      <c r="Y1971" s="4">
        <v>89.51</v>
      </c>
      <c r="Z1971" s="4">
        <v>12.231437</v>
      </c>
      <c r="AA1971" s="10">
        <v>9.7807390214000005</v>
      </c>
      <c r="AB1971" s="10">
        <v>11.5439744831</v>
      </c>
      <c r="AC1971" s="4">
        <v>0.89428799999999997</v>
      </c>
      <c r="AD1971" s="4">
        <v>0.87767083182109995</v>
      </c>
      <c r="AE1971" s="4">
        <v>0.89760089519380004</v>
      </c>
      <c r="AF1971" s="4">
        <v>6.6005450000000003</v>
      </c>
      <c r="AG1971" s="4">
        <v>6.2122568246779997</v>
      </c>
      <c r="AH1971" s="4">
        <v>6.8230544697282998</v>
      </c>
      <c r="AI1971" s="4">
        <v>3.2488899999999998</v>
      </c>
      <c r="AJ1971" s="4">
        <v>8.2407889999999995</v>
      </c>
    </row>
    <row r="1972" spans="1:36" x14ac:dyDescent="0.3">
      <c r="A1972" s="1" t="s">
        <v>2191</v>
      </c>
      <c r="B1972" s="2">
        <v>5291924</v>
      </c>
      <c r="C1972" s="3" t="s">
        <v>2919</v>
      </c>
      <c r="D1972" s="4">
        <v>7436.9792761099998</v>
      </c>
      <c r="E1972" s="3" t="s">
        <v>2920</v>
      </c>
      <c r="F1972" s="3" t="s">
        <v>2921</v>
      </c>
      <c r="G1972" s="3" t="s">
        <v>2941</v>
      </c>
      <c r="H1972" s="3" t="s">
        <v>2941</v>
      </c>
      <c r="I1972" s="3" t="s">
        <v>3048</v>
      </c>
      <c r="J1972" s="4">
        <v>54.149233000000002</v>
      </c>
      <c r="K1972" s="4">
        <v>9.0559000000000001E-2</v>
      </c>
      <c r="L1972" s="4">
        <v>-24.530557000000002</v>
      </c>
      <c r="M1972" s="4">
        <v>0.340445</v>
      </c>
      <c r="N1972" s="4" t="s">
        <v>2924</v>
      </c>
      <c r="O1972" s="4" t="s">
        <v>2924</v>
      </c>
      <c r="P1972" s="4">
        <v>4.7349259999999997</v>
      </c>
      <c r="Q1972" s="4" t="s">
        <v>2924</v>
      </c>
      <c r="R1972" s="4" t="s">
        <v>2924</v>
      </c>
      <c r="S1972" s="3" t="s">
        <v>5930</v>
      </c>
      <c r="T1972" s="4">
        <v>44.21</v>
      </c>
      <c r="U1972" s="4">
        <v>7436.9792761099998</v>
      </c>
      <c r="V1972" s="10">
        <v>5974.2042760000004</v>
      </c>
      <c r="W1972" s="4">
        <v>0</v>
      </c>
      <c r="X1972" s="4">
        <v>62.4</v>
      </c>
      <c r="Y1972" s="4">
        <v>25.93</v>
      </c>
      <c r="Z1972" s="4" t="s">
        <v>2924</v>
      </c>
      <c r="AA1972" s="10" t="s">
        <v>2924</v>
      </c>
      <c r="AB1972" s="10" t="s">
        <v>2924</v>
      </c>
      <c r="AC1972" s="4" t="s">
        <v>2924</v>
      </c>
      <c r="AD1972" s="4" t="s">
        <v>2924</v>
      </c>
      <c r="AE1972" s="4" t="s">
        <v>2924</v>
      </c>
      <c r="AF1972" s="4" t="s">
        <v>2924</v>
      </c>
      <c r="AG1972" s="4" t="s">
        <v>2924</v>
      </c>
      <c r="AH1972" s="4" t="s">
        <v>2924</v>
      </c>
      <c r="AI1972" s="4">
        <v>4.7349259999999997</v>
      </c>
      <c r="AJ1972" s="4">
        <v>4.961284</v>
      </c>
    </row>
    <row r="1973" spans="1:36" x14ac:dyDescent="0.3">
      <c r="A1973" s="1" t="s">
        <v>1268</v>
      </c>
      <c r="B1973" s="2">
        <v>4436418</v>
      </c>
      <c r="C1973" s="3" t="s">
        <v>2935</v>
      </c>
      <c r="D1973" s="4">
        <v>7451.0102557399996</v>
      </c>
      <c r="E1973" s="3" t="s">
        <v>2936</v>
      </c>
      <c r="F1973" s="3" t="s">
        <v>2937</v>
      </c>
      <c r="G1973" s="3" t="s">
        <v>2951</v>
      </c>
      <c r="H1973" s="3" t="s">
        <v>2951</v>
      </c>
      <c r="I1973" s="3" t="s">
        <v>3512</v>
      </c>
      <c r="J1973" s="4">
        <v>-26.659991000000002</v>
      </c>
      <c r="K1973" s="4">
        <v>-27.616223999999999</v>
      </c>
      <c r="L1973" s="4">
        <v>-4.489141</v>
      </c>
      <c r="M1973" s="4">
        <v>-1.5751999999999999E-2</v>
      </c>
      <c r="N1973" s="4">
        <v>11.201176</v>
      </c>
      <c r="O1973" s="4">
        <v>41.127429999999997</v>
      </c>
      <c r="P1973" s="4">
        <v>1.772767</v>
      </c>
      <c r="Q1973" s="4">
        <v>8.5100639999999999</v>
      </c>
      <c r="R1973" s="4">
        <v>60.671162000000002</v>
      </c>
      <c r="S1973" s="3" t="s">
        <v>5010</v>
      </c>
      <c r="T1973" s="4">
        <v>190.42</v>
      </c>
      <c r="U1973" s="4">
        <v>7451.0102557399996</v>
      </c>
      <c r="V1973" s="10">
        <v>10261.010254999999</v>
      </c>
      <c r="W1973" s="4">
        <v>2.83583657178868</v>
      </c>
      <c r="X1973" s="5">
        <v>299.5</v>
      </c>
      <c r="Y1973" s="4">
        <v>184.29</v>
      </c>
      <c r="Z1973" s="4">
        <v>11.201176</v>
      </c>
      <c r="AA1973" s="10">
        <v>13.515220770299999</v>
      </c>
      <c r="AB1973" s="10">
        <v>13.2494567527</v>
      </c>
      <c r="AC1973" s="4">
        <v>0.87641000000000002</v>
      </c>
      <c r="AD1973" s="4">
        <v>0.86603600709270001</v>
      </c>
      <c r="AE1973" s="4">
        <v>0.88504568980630005</v>
      </c>
      <c r="AF1973" s="4">
        <v>8.5100639999999999</v>
      </c>
      <c r="AG1973" s="4">
        <v>10.265014637209999</v>
      </c>
      <c r="AH1973" s="4">
        <v>11.063411142859</v>
      </c>
      <c r="AI1973" s="4">
        <v>1.772767</v>
      </c>
      <c r="AJ1973" s="4">
        <v>9.6016539999999999</v>
      </c>
    </row>
    <row r="1974" spans="1:36" x14ac:dyDescent="0.3">
      <c r="A1974" s="1" t="s">
        <v>1002</v>
      </c>
      <c r="B1974" s="2">
        <v>5737242</v>
      </c>
      <c r="C1974" s="3" t="s">
        <v>2940</v>
      </c>
      <c r="D1974" s="4">
        <v>7460.8241290799997</v>
      </c>
      <c r="E1974" s="3" t="s">
        <v>2930</v>
      </c>
      <c r="F1974" s="3" t="s">
        <v>2953</v>
      </c>
      <c r="G1974" s="3" t="s">
        <v>2954</v>
      </c>
      <c r="H1974" s="3" t="s">
        <v>2955</v>
      </c>
      <c r="I1974" s="3"/>
      <c r="J1974" s="4">
        <v>19.873699999999999</v>
      </c>
      <c r="K1974" s="4">
        <v>9.0571140000000003</v>
      </c>
      <c r="L1974" s="4">
        <v>2.4444439999999998</v>
      </c>
      <c r="M1974" s="4">
        <v>0.78076199999999996</v>
      </c>
      <c r="N1974" s="4" t="s">
        <v>2934</v>
      </c>
      <c r="O1974" s="4" t="s">
        <v>2934</v>
      </c>
      <c r="P1974" s="4" t="s">
        <v>2934</v>
      </c>
      <c r="Q1974" s="4" t="s">
        <v>2934</v>
      </c>
      <c r="R1974" s="4" t="s">
        <v>2934</v>
      </c>
      <c r="S1974" s="3" t="s">
        <v>4744</v>
      </c>
      <c r="T1974" s="4">
        <v>64.540000000000006</v>
      </c>
      <c r="U1974" s="4">
        <v>7460.8241290799997</v>
      </c>
      <c r="V1974" s="10" t="s">
        <v>2934</v>
      </c>
      <c r="W1974" s="4">
        <v>0.50325379609544496</v>
      </c>
      <c r="X1974" s="4">
        <v>67.099999999999994</v>
      </c>
      <c r="Y1974" s="4">
        <v>50.524900000000002</v>
      </c>
      <c r="Z1974" s="4" t="s">
        <v>2934</v>
      </c>
      <c r="AA1974" s="10" t="s">
        <v>2934</v>
      </c>
      <c r="AB1974" s="10" t="s">
        <v>2934</v>
      </c>
      <c r="AC1974" s="4" t="s">
        <v>2934</v>
      </c>
      <c r="AD1974" s="4" t="s">
        <v>2934</v>
      </c>
      <c r="AE1974" s="4" t="s">
        <v>2934</v>
      </c>
      <c r="AF1974" s="4" t="s">
        <v>2934</v>
      </c>
      <c r="AG1974" s="4" t="s">
        <v>2934</v>
      </c>
      <c r="AH1974" s="4" t="s">
        <v>2934</v>
      </c>
      <c r="AI1974" s="4" t="s">
        <v>2934</v>
      </c>
      <c r="AJ1974" s="4" t="s">
        <v>2934</v>
      </c>
    </row>
    <row r="1975" spans="1:36" x14ac:dyDescent="0.3">
      <c r="A1975" s="1" t="s">
        <v>278</v>
      </c>
      <c r="B1975" s="2">
        <v>4080716</v>
      </c>
      <c r="C1975" s="3" t="s">
        <v>2935</v>
      </c>
      <c r="D1975" s="4">
        <v>7469.5910231600001</v>
      </c>
      <c r="E1975" s="3" t="s">
        <v>2930</v>
      </c>
      <c r="F1975" s="3" t="s">
        <v>2957</v>
      </c>
      <c r="G1975" s="3" t="s">
        <v>2957</v>
      </c>
      <c r="H1975" s="3" t="s">
        <v>3113</v>
      </c>
      <c r="I1975" s="3" t="s">
        <v>3125</v>
      </c>
      <c r="J1975" s="4">
        <v>61.26061</v>
      </c>
      <c r="K1975" s="4">
        <v>12.626135</v>
      </c>
      <c r="L1975" s="4">
        <v>-4.8588170000000002</v>
      </c>
      <c r="M1975" s="4">
        <v>-0.82194800000000001</v>
      </c>
      <c r="N1975" s="4">
        <v>12.3841886269071</v>
      </c>
      <c r="O1975" s="4">
        <v>4.4235819999999997</v>
      </c>
      <c r="P1975" s="4">
        <v>1.3498520000000001</v>
      </c>
      <c r="Q1975" s="4">
        <v>9.8211499999999994</v>
      </c>
      <c r="R1975" s="4">
        <v>4.7916309999999998</v>
      </c>
      <c r="S1975" s="3" t="s">
        <v>4023</v>
      </c>
      <c r="T1975" s="4">
        <v>89.29</v>
      </c>
      <c r="U1975" s="4">
        <v>7469.5910231600001</v>
      </c>
      <c r="V1975" s="10">
        <v>8544.1500230000001</v>
      </c>
      <c r="W1975" s="4">
        <v>1.9711053869414299</v>
      </c>
      <c r="X1975" s="4">
        <v>94.89</v>
      </c>
      <c r="Y1975" s="4">
        <v>53.88</v>
      </c>
      <c r="Z1975" s="5">
        <v>12.415184</v>
      </c>
      <c r="AA1975" s="10">
        <v>8.0864706255000005</v>
      </c>
      <c r="AB1975" s="10">
        <v>8.2866057490999996</v>
      </c>
      <c r="AC1975" s="4">
        <v>1.431856</v>
      </c>
      <c r="AD1975" s="4">
        <v>1.3692894166572001</v>
      </c>
      <c r="AE1975" s="4">
        <v>1.4570898203019</v>
      </c>
      <c r="AF1975" s="4">
        <v>9.8211499999999994</v>
      </c>
      <c r="AG1975" s="4" t="s">
        <v>2934</v>
      </c>
      <c r="AH1975" s="4" t="s">
        <v>2934</v>
      </c>
      <c r="AI1975" s="4">
        <v>1.3498520000000001</v>
      </c>
      <c r="AJ1975" s="4">
        <v>1.4216569999999999</v>
      </c>
    </row>
    <row r="1976" spans="1:36" x14ac:dyDescent="0.3">
      <c r="A1976" s="1" t="s">
        <v>518</v>
      </c>
      <c r="B1976" s="2">
        <v>4426762</v>
      </c>
      <c r="C1976" s="3" t="s">
        <v>2919</v>
      </c>
      <c r="D1976" s="4">
        <v>7474.7528912999996</v>
      </c>
      <c r="E1976" s="3" t="s">
        <v>2945</v>
      </c>
      <c r="F1976" s="3" t="s">
        <v>2946</v>
      </c>
      <c r="G1976" s="3" t="s">
        <v>2947</v>
      </c>
      <c r="H1976" s="3" t="s">
        <v>2989</v>
      </c>
      <c r="I1976" s="3" t="s">
        <v>2949</v>
      </c>
      <c r="J1976" s="4">
        <v>4.9165939999999999</v>
      </c>
      <c r="K1976" s="4">
        <v>7.3674749999999998</v>
      </c>
      <c r="L1976" s="4">
        <v>-5.2339409999999997</v>
      </c>
      <c r="M1976" s="4">
        <v>-0.82987599999999995</v>
      </c>
      <c r="N1976" s="4">
        <v>170.71428599999999</v>
      </c>
      <c r="O1976" s="4">
        <v>36.322187999999997</v>
      </c>
      <c r="P1976" s="4">
        <v>3.8511120000000001</v>
      </c>
      <c r="Q1976" s="4">
        <v>40.536391999999999</v>
      </c>
      <c r="R1976" s="4">
        <v>30.691281</v>
      </c>
      <c r="S1976" s="3" t="s">
        <v>4261</v>
      </c>
      <c r="T1976" s="4">
        <v>11.95</v>
      </c>
      <c r="U1976" s="4">
        <v>7474.7528912999996</v>
      </c>
      <c r="V1976" s="10">
        <v>8063.1748909999997</v>
      </c>
      <c r="W1976" s="4">
        <v>0</v>
      </c>
      <c r="X1976" s="4">
        <v>12.88</v>
      </c>
      <c r="Y1976" s="4">
        <v>9.7899999999999991</v>
      </c>
      <c r="Z1976" s="4">
        <v>170.71428599999999</v>
      </c>
      <c r="AA1976" s="10">
        <v>30.1996461966</v>
      </c>
      <c r="AB1976" s="10">
        <v>32.004070810599998</v>
      </c>
      <c r="AC1976" s="4">
        <v>8.6987299999999994</v>
      </c>
      <c r="AD1976" s="4">
        <v>8.0569992011122995</v>
      </c>
      <c r="AE1976" s="4">
        <v>8.5450064417332001</v>
      </c>
      <c r="AF1976" s="4">
        <v>40.536391999999999</v>
      </c>
      <c r="AG1976" s="4">
        <v>18.899242923953899</v>
      </c>
      <c r="AH1976" s="4">
        <v>20.401851047653899</v>
      </c>
      <c r="AI1976" s="4">
        <v>3.8511120000000001</v>
      </c>
      <c r="AJ1976" s="4" t="s">
        <v>2924</v>
      </c>
    </row>
    <row r="1977" spans="1:36" x14ac:dyDescent="0.3">
      <c r="A1977" s="1" t="s">
        <v>774</v>
      </c>
      <c r="B1977" s="2">
        <v>4160234</v>
      </c>
      <c r="C1977" s="3" t="s">
        <v>2935</v>
      </c>
      <c r="D1977" s="4">
        <v>7489.8022903199999</v>
      </c>
      <c r="E1977" s="3" t="s">
        <v>2945</v>
      </c>
      <c r="F1977" s="3" t="s">
        <v>2946</v>
      </c>
      <c r="G1977" s="3" t="s">
        <v>2947</v>
      </c>
      <c r="H1977" s="3" t="s">
        <v>2948</v>
      </c>
      <c r="I1977" s="3" t="s">
        <v>2949</v>
      </c>
      <c r="J1977" s="4">
        <v>-8.9347879999999993</v>
      </c>
      <c r="K1977" s="4">
        <v>3.7957939999999999</v>
      </c>
      <c r="L1977" s="4">
        <v>0.35805599999999999</v>
      </c>
      <c r="M1977" s="4">
        <v>1.5396559999999999</v>
      </c>
      <c r="N1977" s="4">
        <v>29.174721000000002</v>
      </c>
      <c r="O1977" s="4">
        <v>25.226614999999999</v>
      </c>
      <c r="P1977" s="4">
        <v>3.0221809999999998</v>
      </c>
      <c r="Q1977" s="4">
        <v>18.734147</v>
      </c>
      <c r="R1977" s="4">
        <v>30.124326</v>
      </c>
      <c r="S1977" s="3" t="s">
        <v>4517</v>
      </c>
      <c r="T1977" s="4">
        <v>78.48</v>
      </c>
      <c r="U1977" s="4">
        <v>7489.8022903199999</v>
      </c>
      <c r="V1977" s="10">
        <v>7064.47829</v>
      </c>
      <c r="W1977" s="4">
        <v>1.6819571865443399</v>
      </c>
      <c r="X1977" s="4">
        <v>86.78</v>
      </c>
      <c r="Y1977" s="4">
        <v>66.349999999999994</v>
      </c>
      <c r="Z1977" s="4">
        <v>29.174721000000002</v>
      </c>
      <c r="AA1977" s="10">
        <v>19.330049260999999</v>
      </c>
      <c r="AB1977" s="10">
        <v>19.330049260999999</v>
      </c>
      <c r="AC1977" s="4">
        <v>5.5463310000000003</v>
      </c>
      <c r="AD1977" s="4">
        <v>5.2124253697479999</v>
      </c>
      <c r="AE1977" s="4">
        <v>5.2124253697479999</v>
      </c>
      <c r="AF1977" s="4">
        <v>18.734147</v>
      </c>
      <c r="AG1977" s="4">
        <v>13.0993478397923</v>
      </c>
      <c r="AH1977" s="4">
        <v>13.0993478397923</v>
      </c>
      <c r="AI1977" s="4">
        <v>3.0221809999999998</v>
      </c>
      <c r="AJ1977" s="4">
        <v>4.9598690000000003</v>
      </c>
    </row>
    <row r="1978" spans="1:36" x14ac:dyDescent="0.3">
      <c r="A1978" s="1" t="s">
        <v>325</v>
      </c>
      <c r="B1978" s="2">
        <v>4635041</v>
      </c>
      <c r="C1978" s="3" t="s">
        <v>2935</v>
      </c>
      <c r="D1978" s="4">
        <v>7490.3040000000001</v>
      </c>
      <c r="E1978" s="3" t="s">
        <v>3031</v>
      </c>
      <c r="F1978" s="3" t="s">
        <v>3031</v>
      </c>
      <c r="G1978" s="3" t="s">
        <v>3115</v>
      </c>
      <c r="H1978" s="3" t="s">
        <v>3161</v>
      </c>
      <c r="I1978" s="3" t="s">
        <v>3240</v>
      </c>
      <c r="J1978" s="5">
        <v>-3.516842</v>
      </c>
      <c r="K1978" s="5">
        <v>-5.6039490000000001</v>
      </c>
      <c r="L1978" s="4">
        <v>-9.1518789999999992</v>
      </c>
      <c r="M1978" s="4">
        <v>1.2772589999999999</v>
      </c>
      <c r="N1978" s="4">
        <v>14.844749</v>
      </c>
      <c r="O1978" s="4">
        <v>8.7628029999999999</v>
      </c>
      <c r="P1978" s="4">
        <v>2.0724170000000002</v>
      </c>
      <c r="Q1978" s="4">
        <v>7.2773469999999998</v>
      </c>
      <c r="R1978" s="4">
        <v>14.799384</v>
      </c>
      <c r="S1978" s="3" t="s">
        <v>4070</v>
      </c>
      <c r="T1978" s="4">
        <v>65.02</v>
      </c>
      <c r="U1978" s="4">
        <v>7490.3040000000001</v>
      </c>
      <c r="V1978" s="10">
        <v>15515.304</v>
      </c>
      <c r="W1978" s="4">
        <v>1.9071055059981501</v>
      </c>
      <c r="X1978" s="4">
        <v>73.31</v>
      </c>
      <c r="Y1978" s="4">
        <v>54.06</v>
      </c>
      <c r="Z1978" s="4">
        <v>14.844749</v>
      </c>
      <c r="AA1978" s="10">
        <v>10.284898977899999</v>
      </c>
      <c r="AB1978" s="10">
        <v>10.284898977899999</v>
      </c>
      <c r="AC1978" s="4">
        <v>1.2657290000000001</v>
      </c>
      <c r="AD1978" s="4">
        <v>1.5128134170362</v>
      </c>
      <c r="AE1978" s="4">
        <v>1.5128134170362</v>
      </c>
      <c r="AF1978" s="4">
        <v>7.2773469999999998</v>
      </c>
      <c r="AG1978" s="4">
        <v>8.6296343043996995</v>
      </c>
      <c r="AH1978" s="4">
        <v>8.6296343043996995</v>
      </c>
      <c r="AI1978" s="4">
        <v>2.0724170000000002</v>
      </c>
      <c r="AJ1978" s="4" t="s">
        <v>2924</v>
      </c>
    </row>
    <row r="1979" spans="1:36" x14ac:dyDescent="0.3">
      <c r="A1979" s="1" t="s">
        <v>276</v>
      </c>
      <c r="B1979" s="2">
        <v>4985766</v>
      </c>
      <c r="C1979" s="3" t="s">
        <v>2935</v>
      </c>
      <c r="D1979" s="4">
        <v>7494.8336962800004</v>
      </c>
      <c r="E1979" s="3" t="s">
        <v>3031</v>
      </c>
      <c r="F1979" s="3" t="s">
        <v>3031</v>
      </c>
      <c r="G1979" s="3" t="s">
        <v>3032</v>
      </c>
      <c r="H1979" s="3" t="s">
        <v>3068</v>
      </c>
      <c r="I1979" s="3" t="s">
        <v>3214</v>
      </c>
      <c r="J1979" s="4">
        <v>1.1775100000000001</v>
      </c>
      <c r="K1979" s="4">
        <v>-7.7315440000000004</v>
      </c>
      <c r="L1979" s="4">
        <v>-15.198618</v>
      </c>
      <c r="M1979" s="4">
        <v>-8.7208999999999995E-2</v>
      </c>
      <c r="N1979" s="4">
        <v>23.082605999999998</v>
      </c>
      <c r="O1979" s="4">
        <v>14.606885</v>
      </c>
      <c r="P1979" s="4">
        <v>3.932944</v>
      </c>
      <c r="Q1979" s="4">
        <v>9.5479070000000004</v>
      </c>
      <c r="R1979" s="4">
        <v>15.835659</v>
      </c>
      <c r="S1979" s="3" t="s">
        <v>4021</v>
      </c>
      <c r="T1979" s="4">
        <v>34.369999999999997</v>
      </c>
      <c r="U1979" s="4">
        <v>7494.8336962800004</v>
      </c>
      <c r="V1979" s="10">
        <v>10499.833696</v>
      </c>
      <c r="W1979" s="4">
        <v>0</v>
      </c>
      <c r="X1979" s="4">
        <v>41.655000000000001</v>
      </c>
      <c r="Y1979" s="4">
        <v>30.4</v>
      </c>
      <c r="Z1979" s="4">
        <v>23.082605999999998</v>
      </c>
      <c r="AA1979" s="10">
        <v>15.019227407700001</v>
      </c>
      <c r="AB1979" s="10">
        <v>15.977723232500001</v>
      </c>
      <c r="AC1979" s="4">
        <v>1.9953689999999999</v>
      </c>
      <c r="AD1979" s="4">
        <v>1.9601653547010001</v>
      </c>
      <c r="AE1979" s="4">
        <v>1.9915424219139</v>
      </c>
      <c r="AF1979" s="4">
        <v>9.5479070000000004</v>
      </c>
      <c r="AG1979" s="4">
        <v>9.1428572264502996</v>
      </c>
      <c r="AH1979" s="4">
        <v>9.4853270335550999</v>
      </c>
      <c r="AI1979" s="4">
        <v>3.932944</v>
      </c>
      <c r="AJ1979" s="4" t="s">
        <v>2924</v>
      </c>
    </row>
    <row r="1980" spans="1:36" x14ac:dyDescent="0.3">
      <c r="A1980" s="1" t="s">
        <v>1745</v>
      </c>
      <c r="B1980" s="2">
        <v>4077651</v>
      </c>
      <c r="C1980" s="3" t="s">
        <v>2935</v>
      </c>
      <c r="D1980" s="4">
        <v>7500.0685884799996</v>
      </c>
      <c r="E1980" s="3" t="s">
        <v>2925</v>
      </c>
      <c r="F1980" s="3" t="s">
        <v>2996</v>
      </c>
      <c r="G1980" s="3" t="s">
        <v>3230</v>
      </c>
      <c r="H1980" s="3" t="s">
        <v>3428</v>
      </c>
      <c r="I1980" s="3" t="s">
        <v>3585</v>
      </c>
      <c r="J1980" s="4">
        <v>14.801932000000001</v>
      </c>
      <c r="K1980" s="4">
        <v>-25.181034</v>
      </c>
      <c r="L1980" s="4">
        <v>-14.579439000000001</v>
      </c>
      <c r="M1980" s="4">
        <v>-0.285331</v>
      </c>
      <c r="N1980" s="4">
        <v>14.852499999999999</v>
      </c>
      <c r="O1980" s="4">
        <v>15.130523</v>
      </c>
      <c r="P1980" s="4">
        <v>0.95516000000000001</v>
      </c>
      <c r="Q1980" s="4">
        <v>5.4504989999999998</v>
      </c>
      <c r="R1980" s="4">
        <v>18.532689999999999</v>
      </c>
      <c r="S1980" s="3" t="s">
        <v>5486</v>
      </c>
      <c r="T1980" s="4">
        <v>118.82</v>
      </c>
      <c r="U1980" s="4">
        <v>7500.0685884799996</v>
      </c>
      <c r="V1980" s="10">
        <v>9673.5685880000001</v>
      </c>
      <c r="W1980" s="4">
        <v>0</v>
      </c>
      <c r="X1980" s="4">
        <v>164.28899999999999</v>
      </c>
      <c r="Y1980" s="4">
        <v>96.28</v>
      </c>
      <c r="Z1980" s="4">
        <v>14.852499999999999</v>
      </c>
      <c r="AA1980" s="10">
        <v>11.4900735898</v>
      </c>
      <c r="AB1980" s="10">
        <v>12.3686958114</v>
      </c>
      <c r="AC1980" s="4">
        <v>0.89470499999999997</v>
      </c>
      <c r="AD1980" s="4">
        <v>0.89357918171749995</v>
      </c>
      <c r="AE1980" s="4">
        <v>0.90051559358269995</v>
      </c>
      <c r="AF1980" s="4">
        <v>5.4504989999999998</v>
      </c>
      <c r="AG1980" s="4">
        <v>6.6600003483677996</v>
      </c>
      <c r="AH1980" s="4">
        <v>6.7950059325843002</v>
      </c>
      <c r="AI1980" s="4">
        <v>0.95516000000000001</v>
      </c>
      <c r="AJ1980" s="4">
        <v>1.2859860000000001</v>
      </c>
    </row>
    <row r="1981" spans="1:36" x14ac:dyDescent="0.3">
      <c r="A1981" s="1" t="s">
        <v>521</v>
      </c>
      <c r="B1981" s="2">
        <v>4103411</v>
      </c>
      <c r="C1981" s="3" t="s">
        <v>2935</v>
      </c>
      <c r="D1981" s="4">
        <v>7516.3083159600001</v>
      </c>
      <c r="E1981" s="3" t="s">
        <v>3031</v>
      </c>
      <c r="F1981" s="3" t="s">
        <v>3031</v>
      </c>
      <c r="G1981" s="3" t="s">
        <v>3032</v>
      </c>
      <c r="H1981" s="3" t="s">
        <v>3068</v>
      </c>
      <c r="I1981" s="3" t="s">
        <v>3069</v>
      </c>
      <c r="J1981" s="4">
        <v>-55.744351999999999</v>
      </c>
      <c r="K1981" s="4">
        <v>-50.635365</v>
      </c>
      <c r="L1981" s="4">
        <v>-5.6919490000000001</v>
      </c>
      <c r="M1981" s="4">
        <v>0.74725299999999995</v>
      </c>
      <c r="N1981" s="4">
        <v>6.8760000000000003</v>
      </c>
      <c r="O1981" s="4">
        <v>8.8940629999999992</v>
      </c>
      <c r="P1981" s="4">
        <v>1.0328820000000001</v>
      </c>
      <c r="Q1981" s="4">
        <v>9.2457670000000007</v>
      </c>
      <c r="R1981" s="4">
        <v>19.258573999999999</v>
      </c>
      <c r="S1981" s="3" t="s">
        <v>4264</v>
      </c>
      <c r="T1981" s="4">
        <v>68.760000000000005</v>
      </c>
      <c r="U1981" s="4">
        <v>7516.3083159600001</v>
      </c>
      <c r="V1981" s="10">
        <v>20486.308314999998</v>
      </c>
      <c r="W1981" s="4">
        <v>4.0721349621873202</v>
      </c>
      <c r="X1981" s="4">
        <v>172.16</v>
      </c>
      <c r="Y1981" s="4">
        <v>66.73</v>
      </c>
      <c r="Z1981" s="4">
        <v>7.64</v>
      </c>
      <c r="AA1981" s="10">
        <v>8.5854486882999996</v>
      </c>
      <c r="AB1981" s="10">
        <v>8.4343674714999999</v>
      </c>
      <c r="AC1981" s="5">
        <v>1.954987</v>
      </c>
      <c r="AD1981" s="4">
        <v>1.9830641854183</v>
      </c>
      <c r="AE1981" s="4">
        <v>1.9904350314581001</v>
      </c>
      <c r="AF1981" s="4">
        <v>9.2457670000000007</v>
      </c>
      <c r="AG1981" s="4">
        <v>8.7303778548345008</v>
      </c>
      <c r="AH1981" s="4">
        <v>8.6428523463337008</v>
      </c>
      <c r="AI1981" s="4">
        <v>1.0328820000000001</v>
      </c>
      <c r="AJ1981" s="4" t="s">
        <v>2924</v>
      </c>
    </row>
    <row r="1982" spans="1:36" x14ac:dyDescent="0.3">
      <c r="A1982" s="1" t="s">
        <v>2590</v>
      </c>
      <c r="B1982" s="2">
        <v>4142451</v>
      </c>
      <c r="C1982" s="3" t="s">
        <v>2935</v>
      </c>
      <c r="D1982" s="4">
        <v>7532.2079449000003</v>
      </c>
      <c r="E1982" s="3" t="s">
        <v>2936</v>
      </c>
      <c r="F1982" s="3" t="s">
        <v>2937</v>
      </c>
      <c r="G1982" s="3" t="s">
        <v>2943</v>
      </c>
      <c r="H1982" s="3" t="s">
        <v>2943</v>
      </c>
      <c r="I1982" s="3" t="s">
        <v>3294</v>
      </c>
      <c r="J1982" s="4">
        <v>-15.086363</v>
      </c>
      <c r="K1982" s="4">
        <v>3.5498599999999998</v>
      </c>
      <c r="L1982" s="4">
        <v>-5.5488379999999999</v>
      </c>
      <c r="M1982" s="4">
        <v>0.128187</v>
      </c>
      <c r="N1982" s="4">
        <v>32.100456999999999</v>
      </c>
      <c r="O1982" s="4">
        <v>155.87583100000001</v>
      </c>
      <c r="P1982" s="4">
        <v>8.5429580000000005</v>
      </c>
      <c r="Q1982" s="4">
        <v>19.996189999999999</v>
      </c>
      <c r="R1982" s="4">
        <v>178.25141500000001</v>
      </c>
      <c r="S1982" s="3" t="s">
        <v>6328</v>
      </c>
      <c r="T1982" s="4">
        <v>70.3</v>
      </c>
      <c r="U1982" s="4">
        <v>7532.2079449000003</v>
      </c>
      <c r="V1982" s="10">
        <v>7625.7069439999996</v>
      </c>
      <c r="W1982" s="4">
        <v>0</v>
      </c>
      <c r="X1982" s="4">
        <v>101.91</v>
      </c>
      <c r="Y1982" s="4">
        <v>58.68</v>
      </c>
      <c r="Z1982" s="4">
        <v>32.100456999999999</v>
      </c>
      <c r="AA1982" s="10">
        <v>34.430404545000002</v>
      </c>
      <c r="AB1982" s="10">
        <v>34.495448857900001</v>
      </c>
      <c r="AC1982" s="4">
        <v>6.464836</v>
      </c>
      <c r="AD1982" s="4">
        <v>6.4970304669274999</v>
      </c>
      <c r="AE1982" s="4">
        <v>6.6709636321844998</v>
      </c>
      <c r="AF1982" s="4">
        <v>19.996189999999999</v>
      </c>
      <c r="AG1982" s="4">
        <v>21.580004997607301</v>
      </c>
      <c r="AH1982" s="4">
        <v>21.7312880363807</v>
      </c>
      <c r="AI1982" s="4">
        <v>8.5429580000000005</v>
      </c>
      <c r="AJ1982" s="4">
        <v>8.7340040000000005</v>
      </c>
    </row>
    <row r="1983" spans="1:36" x14ac:dyDescent="0.3">
      <c r="A1983" s="1" t="s">
        <v>1471</v>
      </c>
      <c r="B1983" s="2">
        <v>4812460</v>
      </c>
      <c r="C1983" s="3" t="s">
        <v>2919</v>
      </c>
      <c r="D1983" s="4">
        <v>7532.6421632000001</v>
      </c>
      <c r="E1983" s="3" t="s">
        <v>2920</v>
      </c>
      <c r="F1983" s="3" t="s">
        <v>2921</v>
      </c>
      <c r="G1983" s="3" t="s">
        <v>3109</v>
      </c>
      <c r="H1983" s="3" t="s">
        <v>3109</v>
      </c>
      <c r="I1983" s="3" t="s">
        <v>3048</v>
      </c>
      <c r="J1983" s="4">
        <v>1.300813</v>
      </c>
      <c r="K1983" s="4">
        <v>12.323086999999999</v>
      </c>
      <c r="L1983" s="4">
        <v>1.598174</v>
      </c>
      <c r="M1983" s="4">
        <v>1.3255269999999999</v>
      </c>
      <c r="N1983" s="4">
        <v>17.706409000000001</v>
      </c>
      <c r="O1983" s="4">
        <v>7.0511010000000001</v>
      </c>
      <c r="P1983" s="4">
        <v>1.805588</v>
      </c>
      <c r="Q1983" s="4">
        <v>7.2067259999999997</v>
      </c>
      <c r="R1983" s="4">
        <v>8.7571560000000002</v>
      </c>
      <c r="S1983" s="3" t="s">
        <v>5212</v>
      </c>
      <c r="T1983" s="4">
        <v>124.6</v>
      </c>
      <c r="U1983" s="4">
        <v>7532.6421632000001</v>
      </c>
      <c r="V1983" s="10">
        <v>11118.918163</v>
      </c>
      <c r="W1983" s="4">
        <v>0</v>
      </c>
      <c r="X1983" s="4">
        <v>134.16999999999999</v>
      </c>
      <c r="Y1983" s="4">
        <v>99.06</v>
      </c>
      <c r="Z1983" s="4">
        <v>17.706409000000001</v>
      </c>
      <c r="AA1983" s="10">
        <v>5.8274676705999999</v>
      </c>
      <c r="AB1983" s="10">
        <v>6.1708523799000004</v>
      </c>
      <c r="AC1983" s="4">
        <v>2.7848030000000001</v>
      </c>
      <c r="AD1983" s="4">
        <v>2.6364593314085001</v>
      </c>
      <c r="AE1983" s="4">
        <v>2.7526209997004001</v>
      </c>
      <c r="AF1983" s="4">
        <v>7.2067259999999997</v>
      </c>
      <c r="AG1983" s="4">
        <v>5.8169918533263996</v>
      </c>
      <c r="AH1983" s="4">
        <v>6.3595692019336996</v>
      </c>
      <c r="AI1983" s="4">
        <v>1.805588</v>
      </c>
      <c r="AJ1983" s="4" t="s">
        <v>2924</v>
      </c>
    </row>
    <row r="1984" spans="1:36" x14ac:dyDescent="0.3">
      <c r="A1984" s="1" t="s">
        <v>1103</v>
      </c>
      <c r="B1984" s="2">
        <v>4167663</v>
      </c>
      <c r="C1984" s="3" t="s">
        <v>2935</v>
      </c>
      <c r="D1984" s="4">
        <v>7567.6620527900004</v>
      </c>
      <c r="E1984" s="3" t="s">
        <v>2936</v>
      </c>
      <c r="F1984" s="3" t="s">
        <v>2966</v>
      </c>
      <c r="G1984" s="3" t="s">
        <v>3082</v>
      </c>
      <c r="H1984" s="3" t="s">
        <v>3275</v>
      </c>
      <c r="I1984" s="3" t="s">
        <v>3063</v>
      </c>
      <c r="J1984" s="4">
        <v>23.624316</v>
      </c>
      <c r="K1984" s="4">
        <v>10.735484</v>
      </c>
      <c r="L1984" s="4">
        <v>-7.7005809999999997</v>
      </c>
      <c r="M1984" s="4">
        <v>1.706566</v>
      </c>
      <c r="N1984" s="4">
        <v>11.727247999999999</v>
      </c>
      <c r="O1984" s="4">
        <v>14.816989</v>
      </c>
      <c r="P1984" s="4">
        <v>3.1600269999999999</v>
      </c>
      <c r="Q1984" s="4">
        <v>10.101587</v>
      </c>
      <c r="R1984" s="4">
        <v>19.462641999999999</v>
      </c>
      <c r="S1984" s="3" t="s">
        <v>4845</v>
      </c>
      <c r="T1984" s="4">
        <v>42.91</v>
      </c>
      <c r="U1984" s="4">
        <v>7567.6620527900004</v>
      </c>
      <c r="V1984" s="10">
        <v>8397.5000519999994</v>
      </c>
      <c r="W1984" s="4">
        <v>1.4215800512701</v>
      </c>
      <c r="X1984" s="4">
        <v>47.98</v>
      </c>
      <c r="Y1984" s="4">
        <v>30.23</v>
      </c>
      <c r="Z1984" s="4">
        <v>11.727247999999999</v>
      </c>
      <c r="AA1984" s="10">
        <v>12.6840082766</v>
      </c>
      <c r="AB1984" s="10">
        <v>13.270901437799999</v>
      </c>
      <c r="AC1984" s="4">
        <v>1.8002419999999999</v>
      </c>
      <c r="AD1984" s="4">
        <v>1.6915318084925</v>
      </c>
      <c r="AE1984" s="4">
        <v>1.7687053920155</v>
      </c>
      <c r="AF1984" s="4">
        <v>10.101587</v>
      </c>
      <c r="AG1984" s="4">
        <v>8.6079992037279993</v>
      </c>
      <c r="AH1984" s="4">
        <v>9.8335670421974992</v>
      </c>
      <c r="AI1984" s="4">
        <v>3.1600269999999999</v>
      </c>
      <c r="AJ1984" s="5">
        <v>11.157045999999999</v>
      </c>
    </row>
    <row r="1985" spans="1:36" x14ac:dyDescent="0.3">
      <c r="A1985" s="1" t="s">
        <v>2533</v>
      </c>
      <c r="B1985" s="2">
        <v>4097833</v>
      </c>
      <c r="C1985" s="3" t="s">
        <v>2935</v>
      </c>
      <c r="D1985" s="4">
        <v>7582.1928336000001</v>
      </c>
      <c r="E1985" s="3" t="s">
        <v>3031</v>
      </c>
      <c r="F1985" s="3" t="s">
        <v>3031</v>
      </c>
      <c r="G1985" s="3" t="s">
        <v>3032</v>
      </c>
      <c r="H1985" s="3" t="s">
        <v>3331</v>
      </c>
      <c r="I1985" s="3" t="s">
        <v>3367</v>
      </c>
      <c r="J1985" s="4">
        <v>-33.193395000000002</v>
      </c>
      <c r="K1985" s="4">
        <v>-11.658030999999999</v>
      </c>
      <c r="L1985" s="4">
        <v>-7.2289159999999999</v>
      </c>
      <c r="M1985" s="4">
        <v>-0.83091000000000004</v>
      </c>
      <c r="N1985" s="4">
        <v>20.738488</v>
      </c>
      <c r="O1985" s="4">
        <v>25.502137000000001</v>
      </c>
      <c r="P1985" s="4">
        <v>0.64254800000000001</v>
      </c>
      <c r="Q1985" s="4">
        <v>5.2377570000000002</v>
      </c>
      <c r="R1985" s="4">
        <v>124.111727</v>
      </c>
      <c r="S1985" s="3" t="s">
        <v>6271</v>
      </c>
      <c r="T1985" s="4">
        <v>23.87</v>
      </c>
      <c r="U1985" s="4">
        <v>7582.1928336000001</v>
      </c>
      <c r="V1985" s="10">
        <v>11711.492833</v>
      </c>
      <c r="W1985" s="4">
        <v>3.68663594470046</v>
      </c>
      <c r="X1985" s="4">
        <v>37.295000000000002</v>
      </c>
      <c r="Y1985" s="4">
        <v>23.6</v>
      </c>
      <c r="Z1985" s="4">
        <v>20.738488</v>
      </c>
      <c r="AA1985" s="10">
        <v>10.556808632899999</v>
      </c>
      <c r="AB1985" s="10">
        <v>10.8482248359</v>
      </c>
      <c r="AC1985" s="4">
        <v>1.0222659999999999</v>
      </c>
      <c r="AD1985" s="4">
        <v>0.98094387379379999</v>
      </c>
      <c r="AE1985" s="4">
        <v>1.0418089306342999</v>
      </c>
      <c r="AF1985" s="4">
        <v>5.2377570000000002</v>
      </c>
      <c r="AG1985" s="4">
        <v>5.2423540357242997</v>
      </c>
      <c r="AH1985" s="4">
        <v>5.3571889485152004</v>
      </c>
      <c r="AI1985" s="4">
        <v>0.64254800000000001</v>
      </c>
      <c r="AJ1985" s="4">
        <v>0.70969899999999997</v>
      </c>
    </row>
    <row r="1986" spans="1:36" x14ac:dyDescent="0.3">
      <c r="A1986" s="1" t="s">
        <v>1036</v>
      </c>
      <c r="B1986" s="2">
        <v>4992894</v>
      </c>
      <c r="C1986" s="3" t="s">
        <v>2935</v>
      </c>
      <c r="D1986" s="4">
        <v>7590.9329566200004</v>
      </c>
      <c r="E1986" s="3" t="s">
        <v>2936</v>
      </c>
      <c r="F1986" s="3" t="s">
        <v>2937</v>
      </c>
      <c r="G1986" s="3" t="s">
        <v>3044</v>
      </c>
      <c r="H1986" s="3" t="s">
        <v>3066</v>
      </c>
      <c r="I1986" s="3" t="s">
        <v>3450</v>
      </c>
      <c r="J1986" s="4">
        <v>40.174672999999999</v>
      </c>
      <c r="K1986" s="4">
        <v>12.4781</v>
      </c>
      <c r="L1986" s="4">
        <v>-4.8575660000000003</v>
      </c>
      <c r="M1986" s="4">
        <v>-0.48226000000000002</v>
      </c>
      <c r="N1986" s="4">
        <v>28.463054</v>
      </c>
      <c r="O1986" s="4">
        <v>21.656672</v>
      </c>
      <c r="P1986" s="4">
        <v>3.687065</v>
      </c>
      <c r="Q1986" s="4">
        <v>12.851233000000001</v>
      </c>
      <c r="R1986" s="4">
        <v>22.462494</v>
      </c>
      <c r="S1986" s="3" t="s">
        <v>4778</v>
      </c>
      <c r="T1986" s="4">
        <v>57.78</v>
      </c>
      <c r="U1986" s="4">
        <v>7590.9329566200004</v>
      </c>
      <c r="V1986" s="10">
        <v>8462.3149560000002</v>
      </c>
      <c r="W1986" s="4">
        <v>1.4537902388369699</v>
      </c>
      <c r="X1986" s="4">
        <v>62.319899999999997</v>
      </c>
      <c r="Y1986" s="4">
        <v>39.21</v>
      </c>
      <c r="Z1986" s="4">
        <v>28.463054</v>
      </c>
      <c r="AA1986" s="10">
        <v>18.4370911643</v>
      </c>
      <c r="AB1986" s="10">
        <v>21.371030381000001</v>
      </c>
      <c r="AC1986" s="4">
        <v>1.8628640000000001</v>
      </c>
      <c r="AD1986" s="4">
        <v>1.7444662991426001</v>
      </c>
      <c r="AE1986" s="4">
        <v>1.8453160681445</v>
      </c>
      <c r="AF1986" s="4">
        <v>12.851233000000001</v>
      </c>
      <c r="AG1986" s="4">
        <v>12.173367148581899</v>
      </c>
      <c r="AH1986" s="4">
        <v>13.5571329797588</v>
      </c>
      <c r="AI1986" s="4">
        <v>3.687065</v>
      </c>
      <c r="AJ1986" s="4">
        <v>10.129733999999999</v>
      </c>
    </row>
    <row r="1987" spans="1:36" x14ac:dyDescent="0.3">
      <c r="A1987" s="1" t="s">
        <v>1847</v>
      </c>
      <c r="B1987" s="2">
        <v>103064</v>
      </c>
      <c r="C1987" s="3" t="s">
        <v>2935</v>
      </c>
      <c r="D1987" s="4">
        <v>7596.6859974099998</v>
      </c>
      <c r="E1987" s="3" t="s">
        <v>2976</v>
      </c>
      <c r="F1987" s="3" t="s">
        <v>2977</v>
      </c>
      <c r="G1987" s="3" t="s">
        <v>2978</v>
      </c>
      <c r="H1987" s="3" t="s">
        <v>2978</v>
      </c>
      <c r="I1987" s="3" t="s">
        <v>2979</v>
      </c>
      <c r="J1987" s="4">
        <v>-6.0092809999999997</v>
      </c>
      <c r="K1987" s="4">
        <v>-15.867082</v>
      </c>
      <c r="L1987" s="4">
        <v>-8.7612609999999993</v>
      </c>
      <c r="M1987" s="4">
        <v>0.39652999999999999</v>
      </c>
      <c r="N1987" s="4">
        <v>18.754629629629601</v>
      </c>
      <c r="O1987" s="4">
        <v>11.557774999999999</v>
      </c>
      <c r="P1987" s="4">
        <v>1.7387760000000001</v>
      </c>
      <c r="Q1987" s="4">
        <v>14.913774</v>
      </c>
      <c r="R1987" s="4">
        <v>18.962081999999999</v>
      </c>
      <c r="S1987" s="3" t="s">
        <v>5587</v>
      </c>
      <c r="T1987" s="4">
        <v>40.51</v>
      </c>
      <c r="U1987" s="4">
        <v>7596.6859974099998</v>
      </c>
      <c r="V1987" s="10">
        <v>11795.452997</v>
      </c>
      <c r="W1987" s="4">
        <v>5.7269809923475696</v>
      </c>
      <c r="X1987" s="4">
        <v>49.57</v>
      </c>
      <c r="Y1987" s="4">
        <v>38.880000000000003</v>
      </c>
      <c r="Z1987" s="4">
        <v>18.754629999999999</v>
      </c>
      <c r="AA1987" s="10">
        <v>20.368042636599998</v>
      </c>
      <c r="AB1987" s="10">
        <v>19.214168492700001</v>
      </c>
      <c r="AC1987" s="4">
        <v>13.60467</v>
      </c>
      <c r="AD1987" s="4">
        <v>13.201882549729</v>
      </c>
      <c r="AE1987" s="4">
        <v>13.644239698997501</v>
      </c>
      <c r="AF1987" s="4">
        <v>14.913774</v>
      </c>
      <c r="AG1987" s="4">
        <v>14.3390219971236</v>
      </c>
      <c r="AH1987" s="4">
        <v>14.757405511536</v>
      </c>
      <c r="AI1987" s="4">
        <v>1.7387760000000001</v>
      </c>
      <c r="AJ1987" s="4">
        <v>1.752921</v>
      </c>
    </row>
    <row r="1988" spans="1:36" x14ac:dyDescent="0.3">
      <c r="A1988" s="1" t="s">
        <v>1014</v>
      </c>
      <c r="B1988" s="2">
        <v>8306170</v>
      </c>
      <c r="C1988" s="3" t="s">
        <v>2940</v>
      </c>
      <c r="D1988" s="4">
        <v>7597.0800718399996</v>
      </c>
      <c r="E1988" s="3" t="s">
        <v>2930</v>
      </c>
      <c r="F1988" s="3" t="s">
        <v>2953</v>
      </c>
      <c r="G1988" s="3" t="s">
        <v>2954</v>
      </c>
      <c r="H1988" s="3" t="s">
        <v>2955</v>
      </c>
      <c r="I1988" s="3"/>
      <c r="J1988" s="4">
        <v>9.6124500000000008</v>
      </c>
      <c r="K1988" s="4">
        <v>-0.91034499999999996</v>
      </c>
      <c r="L1988" s="4">
        <v>-9.8393569999999997</v>
      </c>
      <c r="M1988" s="4">
        <v>0.25118600000000002</v>
      </c>
      <c r="N1988" s="4" t="s">
        <v>2934</v>
      </c>
      <c r="O1988" s="4" t="s">
        <v>2934</v>
      </c>
      <c r="P1988" s="4" t="s">
        <v>2934</v>
      </c>
      <c r="Q1988" s="4" t="s">
        <v>2934</v>
      </c>
      <c r="R1988" s="4" t="s">
        <v>2934</v>
      </c>
      <c r="S1988" s="3" t="s">
        <v>4756</v>
      </c>
      <c r="T1988" s="4">
        <v>35.92</v>
      </c>
      <c r="U1988" s="4">
        <v>7597.0800718399996</v>
      </c>
      <c r="V1988" s="10" t="s">
        <v>2934</v>
      </c>
      <c r="W1988" s="4">
        <v>2.0278396436525599</v>
      </c>
      <c r="X1988" s="4">
        <v>40.596699999999998</v>
      </c>
      <c r="Y1988" s="4">
        <v>30.93</v>
      </c>
      <c r="Z1988" s="4" t="s">
        <v>2934</v>
      </c>
      <c r="AA1988" s="10" t="s">
        <v>2934</v>
      </c>
      <c r="AB1988" s="10" t="s">
        <v>2934</v>
      </c>
      <c r="AC1988" s="4" t="s">
        <v>2934</v>
      </c>
      <c r="AD1988" s="4" t="s">
        <v>2934</v>
      </c>
      <c r="AE1988" s="4" t="s">
        <v>2934</v>
      </c>
      <c r="AF1988" s="4" t="s">
        <v>2934</v>
      </c>
      <c r="AG1988" s="4" t="s">
        <v>2934</v>
      </c>
      <c r="AH1988" s="4" t="s">
        <v>2934</v>
      </c>
      <c r="AI1988" s="4" t="s">
        <v>2934</v>
      </c>
      <c r="AJ1988" s="4" t="s">
        <v>2934</v>
      </c>
    </row>
    <row r="1989" spans="1:36" x14ac:dyDescent="0.3">
      <c r="A1989" s="1" t="s">
        <v>1596</v>
      </c>
      <c r="B1989" s="2">
        <v>4161278</v>
      </c>
      <c r="C1989" s="3" t="s">
        <v>2919</v>
      </c>
      <c r="D1989" s="4">
        <v>7597.1274325799995</v>
      </c>
      <c r="E1989" s="3" t="s">
        <v>2925</v>
      </c>
      <c r="F1989" s="3" t="s">
        <v>2980</v>
      </c>
      <c r="G1989" s="3" t="s">
        <v>2981</v>
      </c>
      <c r="H1989" s="3" t="s">
        <v>2982</v>
      </c>
      <c r="I1989" s="3" t="s">
        <v>3432</v>
      </c>
      <c r="J1989" s="4">
        <v>4.7740840000000002</v>
      </c>
      <c r="K1989" s="4">
        <v>-6.8737820000000003</v>
      </c>
      <c r="L1989" s="4">
        <v>-11.382365</v>
      </c>
      <c r="M1989" s="4">
        <v>0.71411899999999995</v>
      </c>
      <c r="N1989" s="4">
        <v>26.808975</v>
      </c>
      <c r="O1989" s="4">
        <v>24.806805000000001</v>
      </c>
      <c r="P1989" s="5">
        <v>8.9242740000000005</v>
      </c>
      <c r="Q1989" s="4">
        <v>10.260907</v>
      </c>
      <c r="R1989" s="4">
        <v>17.768439999999998</v>
      </c>
      <c r="S1989" s="3" t="s">
        <v>5337</v>
      </c>
      <c r="T1989" s="4">
        <v>86.03</v>
      </c>
      <c r="U1989" s="4">
        <v>7597.1274325799995</v>
      </c>
      <c r="V1989" s="10">
        <v>11174.127431999999</v>
      </c>
      <c r="W1989" s="4">
        <v>0</v>
      </c>
      <c r="X1989" s="4">
        <v>115</v>
      </c>
      <c r="Y1989" s="4">
        <v>76.52</v>
      </c>
      <c r="Z1989" s="4">
        <v>26.808975</v>
      </c>
      <c r="AA1989" s="10">
        <v>17.903893779499999</v>
      </c>
      <c r="AB1989" s="10">
        <v>25.463058881999999</v>
      </c>
      <c r="AC1989" s="4">
        <v>3.5338799999999999</v>
      </c>
      <c r="AD1989" s="4">
        <v>3.3395453524154002</v>
      </c>
      <c r="AE1989" s="4">
        <v>3.5016926865308999</v>
      </c>
      <c r="AF1989" s="4">
        <v>10.260907</v>
      </c>
      <c r="AG1989" s="4">
        <v>8.4082161436210008</v>
      </c>
      <c r="AH1989" s="4">
        <v>9.0163457545029999</v>
      </c>
      <c r="AI1989" s="5">
        <v>8.9242740000000005</v>
      </c>
      <c r="AJ1989" s="4" t="s">
        <v>2924</v>
      </c>
    </row>
    <row r="1990" spans="1:36" x14ac:dyDescent="0.3">
      <c r="A1990" s="1" t="s">
        <v>2204</v>
      </c>
      <c r="B1990" s="2">
        <v>103386</v>
      </c>
      <c r="C1990" s="3" t="s">
        <v>2935</v>
      </c>
      <c r="D1990" s="4">
        <v>7601.3229947399996</v>
      </c>
      <c r="E1990" s="3" t="s">
        <v>2930</v>
      </c>
      <c r="F1990" s="3" t="s">
        <v>2957</v>
      </c>
      <c r="G1990" s="3" t="s">
        <v>2957</v>
      </c>
      <c r="H1990" s="3" t="s">
        <v>3113</v>
      </c>
      <c r="I1990" s="3" t="s">
        <v>3114</v>
      </c>
      <c r="J1990" s="4">
        <v>24.616886999999998</v>
      </c>
      <c r="K1990" s="4">
        <v>7.7627649999999999</v>
      </c>
      <c r="L1990" s="4">
        <v>-7.9616069999999999</v>
      </c>
      <c r="M1990" s="4">
        <v>-0.432147</v>
      </c>
      <c r="N1990" s="4">
        <v>18.229670329670299</v>
      </c>
      <c r="O1990" s="4">
        <v>13.913950464360299</v>
      </c>
      <c r="P1990" s="4">
        <v>4.3466529999999999</v>
      </c>
      <c r="Q1990" s="4">
        <v>14.063841999999999</v>
      </c>
      <c r="R1990" s="4">
        <v>18.520795</v>
      </c>
      <c r="S1990" s="3" t="s">
        <v>5943</v>
      </c>
      <c r="T1990" s="4">
        <v>165.89</v>
      </c>
      <c r="U1990" s="4">
        <v>7601.3229947399996</v>
      </c>
      <c r="V1990" s="10">
        <v>7657.0729940000001</v>
      </c>
      <c r="W1990" s="4">
        <v>0.69925854481885596</v>
      </c>
      <c r="X1990" s="4">
        <v>182.29</v>
      </c>
      <c r="Y1990" s="4">
        <v>132.16</v>
      </c>
      <c r="Z1990" s="4">
        <v>18.251733000000002</v>
      </c>
      <c r="AA1990" s="10">
        <v>29.335620435300001</v>
      </c>
      <c r="AB1990" s="10">
        <v>28.0588340758</v>
      </c>
      <c r="AC1990" s="4">
        <v>4.3388179999999998</v>
      </c>
      <c r="AD1990" s="4">
        <v>4.2673685701185997</v>
      </c>
      <c r="AE1990" s="4">
        <v>4.3337825874689999</v>
      </c>
      <c r="AF1990" s="4">
        <v>14.063841999999999</v>
      </c>
      <c r="AG1990" s="4" t="s">
        <v>2934</v>
      </c>
      <c r="AH1990" s="4" t="s">
        <v>2934</v>
      </c>
      <c r="AI1990" s="4">
        <v>4.3466529999999999</v>
      </c>
      <c r="AJ1990" s="4">
        <v>4.4839979999999997</v>
      </c>
    </row>
    <row r="1991" spans="1:36" x14ac:dyDescent="0.3">
      <c r="A1991" s="1" t="s">
        <v>1501</v>
      </c>
      <c r="B1991" s="2">
        <v>4236367</v>
      </c>
      <c r="C1991" s="3" t="s">
        <v>2935</v>
      </c>
      <c r="D1991" s="4">
        <v>7601.4561000000003</v>
      </c>
      <c r="E1991" s="3" t="s">
        <v>2936</v>
      </c>
      <c r="F1991" s="3" t="s">
        <v>2966</v>
      </c>
      <c r="G1991" s="3" t="s">
        <v>3082</v>
      </c>
      <c r="H1991" s="3" t="s">
        <v>3118</v>
      </c>
      <c r="I1991" s="3" t="s">
        <v>3422</v>
      </c>
      <c r="J1991" s="10">
        <v>2.9597549999999999</v>
      </c>
      <c r="K1991" s="10">
        <v>-11.10938</v>
      </c>
      <c r="L1991" s="10">
        <v>-6.750572</v>
      </c>
      <c r="M1991" s="10">
        <v>0.105282</v>
      </c>
      <c r="N1991" s="4">
        <v>23.910309999999999</v>
      </c>
      <c r="O1991" s="4">
        <v>17.673482</v>
      </c>
      <c r="P1991" s="4">
        <v>5.0571760000000001</v>
      </c>
      <c r="Q1991" s="4">
        <v>10.593214</v>
      </c>
      <c r="R1991" s="4">
        <v>15.100538999999999</v>
      </c>
      <c r="S1991" s="3" t="s">
        <v>5242</v>
      </c>
      <c r="T1991" s="4">
        <v>57.05</v>
      </c>
      <c r="U1991" s="4">
        <v>7601.4561000000003</v>
      </c>
      <c r="V1991" s="10">
        <v>9981.4560999999994</v>
      </c>
      <c r="W1991" s="4">
        <v>1.05170902716915</v>
      </c>
      <c r="X1991" s="4">
        <v>72.599999999999994</v>
      </c>
      <c r="Y1991" s="4">
        <v>51.6</v>
      </c>
      <c r="Z1991" s="4">
        <v>23.910309999999999</v>
      </c>
      <c r="AA1991" s="10">
        <v>15.5386081982</v>
      </c>
      <c r="AB1991" s="10">
        <v>17.506390369399998</v>
      </c>
      <c r="AC1991" s="4">
        <v>1.3580209999999999</v>
      </c>
      <c r="AD1991" s="4">
        <v>1.1658580981105999</v>
      </c>
      <c r="AE1991" s="4">
        <v>1.3082488552205001</v>
      </c>
      <c r="AF1991" s="4">
        <v>10.593214</v>
      </c>
      <c r="AG1991" s="4">
        <v>10.542724389696501</v>
      </c>
      <c r="AH1991" s="4">
        <v>11.5673015659598</v>
      </c>
      <c r="AI1991" s="4">
        <v>5.0571760000000001</v>
      </c>
      <c r="AJ1991" s="4" t="s">
        <v>2924</v>
      </c>
    </row>
    <row r="1992" spans="1:36" x14ac:dyDescent="0.3">
      <c r="A1992" s="1" t="s">
        <v>2506</v>
      </c>
      <c r="B1992" s="2">
        <v>4310438</v>
      </c>
      <c r="C1992" s="3" t="s">
        <v>2919</v>
      </c>
      <c r="D1992" s="4">
        <v>7623.9553143599996</v>
      </c>
      <c r="E1992" s="3" t="s">
        <v>2920</v>
      </c>
      <c r="F1992" s="3" t="s">
        <v>2960</v>
      </c>
      <c r="G1992" s="3" t="s">
        <v>2973</v>
      </c>
      <c r="H1992" s="3" t="s">
        <v>2974</v>
      </c>
      <c r="I1992" s="3" t="s">
        <v>3277</v>
      </c>
      <c r="J1992" s="4">
        <v>19.401122999999998</v>
      </c>
      <c r="K1992" s="4">
        <v>-7.0293530000000004</v>
      </c>
      <c r="L1992" s="4">
        <v>-8.2203040000000005</v>
      </c>
      <c r="M1992" s="5">
        <v>-0.45322800000000002</v>
      </c>
      <c r="N1992" s="4">
        <v>32.370137999999997</v>
      </c>
      <c r="O1992" s="4">
        <v>78.672929999999994</v>
      </c>
      <c r="P1992" s="4">
        <v>4.3621800000000004</v>
      </c>
      <c r="Q1992" s="4">
        <v>15.276362000000001</v>
      </c>
      <c r="R1992" s="4" t="s">
        <v>2924</v>
      </c>
      <c r="S1992" s="3" t="s">
        <v>6244</v>
      </c>
      <c r="T1992" s="4">
        <v>133.97999999999999</v>
      </c>
      <c r="U1992" s="4">
        <v>7623.9553143599996</v>
      </c>
      <c r="V1992" s="10">
        <v>9074.6323140000004</v>
      </c>
      <c r="W1992" s="4">
        <v>0.18659501418122099</v>
      </c>
      <c r="X1992" s="4">
        <v>158.44999999999999</v>
      </c>
      <c r="Y1992" s="4">
        <v>110.71</v>
      </c>
      <c r="Z1992" s="4">
        <v>32.370137999999997</v>
      </c>
      <c r="AA1992" s="10">
        <v>22.232178414900002</v>
      </c>
      <c r="AB1992" s="10">
        <v>24.405171754200001</v>
      </c>
      <c r="AC1992" s="4">
        <v>2.2086860000000001</v>
      </c>
      <c r="AD1992" s="4">
        <v>1.9495288767754</v>
      </c>
      <c r="AE1992" s="4">
        <v>2.1313675509748999</v>
      </c>
      <c r="AF1992" s="4">
        <v>15.276362000000001</v>
      </c>
      <c r="AG1992" s="4">
        <v>17.098538894675499</v>
      </c>
      <c r="AH1992" s="4">
        <v>18.7397612513439</v>
      </c>
      <c r="AI1992" s="4">
        <v>4.3621800000000004</v>
      </c>
      <c r="AJ1992" s="5">
        <v>4.582236</v>
      </c>
    </row>
    <row r="1993" spans="1:36" x14ac:dyDescent="0.3">
      <c r="A1993" s="1" t="s">
        <v>333</v>
      </c>
      <c r="B1993" s="2">
        <v>5295870</v>
      </c>
      <c r="C1993" s="3" t="s">
        <v>2919</v>
      </c>
      <c r="D1993" s="4">
        <v>7653.2673568800001</v>
      </c>
      <c r="E1993" s="3" t="s">
        <v>3102</v>
      </c>
      <c r="F1993" s="3" t="s">
        <v>3103</v>
      </c>
      <c r="G1993" s="3" t="s">
        <v>3104</v>
      </c>
      <c r="H1993" s="3" t="s">
        <v>3104</v>
      </c>
      <c r="I1993" s="3" t="s">
        <v>2949</v>
      </c>
      <c r="J1993" s="4">
        <v>54.806902000000001</v>
      </c>
      <c r="K1993" s="4">
        <v>-17.801047000000001</v>
      </c>
      <c r="L1993" s="4">
        <v>-0.15898300000000001</v>
      </c>
      <c r="M1993" s="4">
        <v>-3.828484</v>
      </c>
      <c r="N1993" s="4" t="s">
        <v>2924</v>
      </c>
      <c r="O1993" s="4" t="s">
        <v>2934</v>
      </c>
      <c r="P1993" s="4">
        <v>4.022805</v>
      </c>
      <c r="Q1993" s="4" t="s">
        <v>2924</v>
      </c>
      <c r="R1993" s="4" t="s">
        <v>2934</v>
      </c>
      <c r="S1993" s="3" t="s">
        <v>4078</v>
      </c>
      <c r="T1993" s="4">
        <v>18.84</v>
      </c>
      <c r="U1993" s="4">
        <v>7653.2673568800001</v>
      </c>
      <c r="V1993" s="10">
        <v>6093.670666</v>
      </c>
      <c r="W1993" s="4">
        <v>0</v>
      </c>
      <c r="X1993" s="4">
        <v>31.77</v>
      </c>
      <c r="Y1993" s="5">
        <v>8.8000000000000007</v>
      </c>
      <c r="Z1993" s="4" t="s">
        <v>2924</v>
      </c>
      <c r="AA1993" s="10">
        <v>65.689322057856998</v>
      </c>
      <c r="AB1993" s="10" t="s">
        <v>2924</v>
      </c>
      <c r="AC1993" s="4">
        <v>1.679764</v>
      </c>
      <c r="AD1993" s="4">
        <v>1.4931794727295999</v>
      </c>
      <c r="AE1993" s="4">
        <v>1.6644115649007001</v>
      </c>
      <c r="AF1993" s="4" t="s">
        <v>2924</v>
      </c>
      <c r="AG1993" s="4">
        <v>17.335381430657101</v>
      </c>
      <c r="AH1993" s="4">
        <v>37.838778311695499</v>
      </c>
      <c r="AI1993" s="4">
        <v>4.022805</v>
      </c>
      <c r="AJ1993" s="4">
        <v>7.1134230000000001</v>
      </c>
    </row>
    <row r="1994" spans="1:36" x14ac:dyDescent="0.3">
      <c r="A1994" s="1" t="s">
        <v>2351</v>
      </c>
      <c r="B1994" s="2">
        <v>1019950</v>
      </c>
      <c r="C1994" s="3" t="s">
        <v>2935</v>
      </c>
      <c r="D1994" s="4">
        <v>7676.0031722399999</v>
      </c>
      <c r="E1994" s="3" t="s">
        <v>2930</v>
      </c>
      <c r="F1994" s="3" t="s">
        <v>2931</v>
      </c>
      <c r="G1994" s="3" t="s">
        <v>2931</v>
      </c>
      <c r="H1994" s="3" t="s">
        <v>2932</v>
      </c>
      <c r="I1994" s="3" t="s">
        <v>2933</v>
      </c>
      <c r="J1994" s="4">
        <v>19.147424999999998</v>
      </c>
      <c r="K1994" s="4">
        <v>5.0861619999999998</v>
      </c>
      <c r="L1994" s="4">
        <v>-9.5550560000000004</v>
      </c>
      <c r="M1994" s="4">
        <v>0.40914099999999998</v>
      </c>
      <c r="N1994" s="4">
        <v>15.5277777777778</v>
      </c>
      <c r="O1994" s="4" t="s">
        <v>2924</v>
      </c>
      <c r="P1994" s="4">
        <v>1.299614</v>
      </c>
      <c r="Q1994" s="4" t="s">
        <v>2934</v>
      </c>
      <c r="R1994" s="4" t="s">
        <v>2934</v>
      </c>
      <c r="S1994" s="3" t="s">
        <v>6090</v>
      </c>
      <c r="T1994" s="4">
        <v>100.62</v>
      </c>
      <c r="U1994" s="4">
        <v>7676.0031722399999</v>
      </c>
      <c r="V1994" s="10" t="s">
        <v>2934</v>
      </c>
      <c r="W1994" s="4">
        <v>2.1466905187835401</v>
      </c>
      <c r="X1994" s="4">
        <v>114.265</v>
      </c>
      <c r="Y1994" s="4">
        <v>70.680000000000007</v>
      </c>
      <c r="Z1994" s="4">
        <v>15.525382</v>
      </c>
      <c r="AA1994" s="10">
        <v>14.0246707087</v>
      </c>
      <c r="AB1994" s="10">
        <v>14.3599667759</v>
      </c>
      <c r="AC1994" s="4" t="s">
        <v>2934</v>
      </c>
      <c r="AD1994" s="4" t="s">
        <v>2934</v>
      </c>
      <c r="AE1994" s="4" t="s">
        <v>2934</v>
      </c>
      <c r="AF1994" s="4" t="s">
        <v>2934</v>
      </c>
      <c r="AG1994" s="4" t="s">
        <v>2934</v>
      </c>
      <c r="AH1994" s="4" t="s">
        <v>2934</v>
      </c>
      <c r="AI1994" s="4">
        <v>1.299614</v>
      </c>
      <c r="AJ1994" s="4">
        <v>1.9627810000000001</v>
      </c>
    </row>
    <row r="1995" spans="1:36" x14ac:dyDescent="0.3">
      <c r="A1995" s="1" t="s">
        <v>965</v>
      </c>
      <c r="B1995" s="2">
        <v>5721794</v>
      </c>
      <c r="C1995" s="3" t="s">
        <v>2940</v>
      </c>
      <c r="D1995" s="4">
        <v>7676.76</v>
      </c>
      <c r="E1995" s="3" t="s">
        <v>2930</v>
      </c>
      <c r="F1995" s="3" t="s">
        <v>2953</v>
      </c>
      <c r="G1995" s="3" t="s">
        <v>2954</v>
      </c>
      <c r="H1995" s="3" t="s">
        <v>2955</v>
      </c>
      <c r="I1995" s="3"/>
      <c r="J1995" s="4">
        <v>31.161377000000002</v>
      </c>
      <c r="K1995" s="4">
        <v>8.7473759999999992</v>
      </c>
      <c r="L1995" s="4">
        <v>3.2832650000000001</v>
      </c>
      <c r="M1995" s="4">
        <v>0.634633</v>
      </c>
      <c r="N1995" s="4">
        <v>5.1337960000000002</v>
      </c>
      <c r="O1995" s="4" t="s">
        <v>2934</v>
      </c>
      <c r="P1995" s="4">
        <v>1.178326</v>
      </c>
      <c r="Q1995" s="4" t="s">
        <v>2934</v>
      </c>
      <c r="R1995" s="4" t="s">
        <v>2934</v>
      </c>
      <c r="S1995" s="3" t="s">
        <v>4707</v>
      </c>
      <c r="T1995" s="4">
        <v>77.7</v>
      </c>
      <c r="U1995" s="4">
        <v>7676.76</v>
      </c>
      <c r="V1995" s="10">
        <v>8019.8032400000002</v>
      </c>
      <c r="W1995" s="4">
        <v>0.86486486486486502</v>
      </c>
      <c r="X1995" s="4">
        <v>79.749899999999997</v>
      </c>
      <c r="Y1995" s="4">
        <v>57.05</v>
      </c>
      <c r="Z1995" s="4">
        <v>5.1337960000000002</v>
      </c>
      <c r="AA1995" s="10" t="s">
        <v>2934</v>
      </c>
      <c r="AB1995" s="10" t="s">
        <v>2934</v>
      </c>
      <c r="AC1995" s="4">
        <v>153.59202999999999</v>
      </c>
      <c r="AD1995" s="4" t="s">
        <v>2934</v>
      </c>
      <c r="AE1995" s="4" t="s">
        <v>2934</v>
      </c>
      <c r="AF1995" s="4" t="s">
        <v>2934</v>
      </c>
      <c r="AG1995" s="4" t="s">
        <v>2934</v>
      </c>
      <c r="AH1995" s="4" t="s">
        <v>2934</v>
      </c>
      <c r="AI1995" s="4">
        <v>1.178326</v>
      </c>
      <c r="AJ1995" s="4">
        <v>1.178326</v>
      </c>
    </row>
    <row r="1996" spans="1:36" x14ac:dyDescent="0.3">
      <c r="A1996" s="1" t="s">
        <v>13</v>
      </c>
      <c r="B1996" s="2">
        <v>4066681</v>
      </c>
      <c r="C1996" s="3" t="s">
        <v>2935</v>
      </c>
      <c r="D1996" s="4">
        <v>7751.34938332</v>
      </c>
      <c r="E1996" s="3" t="s">
        <v>2925</v>
      </c>
      <c r="F1996" s="3" t="s">
        <v>2926</v>
      </c>
      <c r="G1996" s="3" t="s">
        <v>2927</v>
      </c>
      <c r="H1996" s="3" t="s">
        <v>2964</v>
      </c>
      <c r="I1996" s="3" t="s">
        <v>2965</v>
      </c>
      <c r="J1996" s="4">
        <v>74.427566999999996</v>
      </c>
      <c r="K1996" s="4">
        <v>6.4913499999999997</v>
      </c>
      <c r="L1996" s="4">
        <v>3.581045</v>
      </c>
      <c r="M1996" s="4">
        <v>-0.43995899999999999</v>
      </c>
      <c r="N1996" s="4">
        <v>15.311443000000001</v>
      </c>
      <c r="O1996" s="4">
        <v>14.382652999999999</v>
      </c>
      <c r="P1996" s="4">
        <v>6.2151139999999998</v>
      </c>
      <c r="Q1996" s="4">
        <v>6.1432640000000003</v>
      </c>
      <c r="R1996" s="4">
        <v>16.164037</v>
      </c>
      <c r="S1996" s="3" t="s">
        <v>3760</v>
      </c>
      <c r="T1996" s="4">
        <v>153.88</v>
      </c>
      <c r="U1996" s="4">
        <v>7751.34938332</v>
      </c>
      <c r="V1996" s="10">
        <v>7971.0503829999998</v>
      </c>
      <c r="W1996" s="4">
        <v>0</v>
      </c>
      <c r="X1996" s="4">
        <v>196.99</v>
      </c>
      <c r="Y1996" s="4">
        <v>86.91</v>
      </c>
      <c r="Z1996" s="4">
        <v>15.311443000000001</v>
      </c>
      <c r="AA1996" s="10">
        <v>13.8699355536</v>
      </c>
      <c r="AB1996" s="10">
        <v>14.444445487399999</v>
      </c>
      <c r="AC1996" s="4">
        <v>1.6549199999999999</v>
      </c>
      <c r="AD1996" s="4">
        <v>1.5512714717453</v>
      </c>
      <c r="AE1996" s="4">
        <v>1.6188567858770999</v>
      </c>
      <c r="AF1996" s="4">
        <v>6.1432640000000003</v>
      </c>
      <c r="AG1996" s="4">
        <v>8.2367370441161007</v>
      </c>
      <c r="AH1996" s="4">
        <v>8.9114479486465008</v>
      </c>
      <c r="AI1996" s="4">
        <v>6.2151139999999998</v>
      </c>
      <c r="AJ1996" s="4">
        <v>6.2151139999999998</v>
      </c>
    </row>
    <row r="1997" spans="1:36" x14ac:dyDescent="0.3">
      <c r="A1997" s="1" t="s">
        <v>2719</v>
      </c>
      <c r="B1997" s="2">
        <v>5737609</v>
      </c>
      <c r="C1997" s="3" t="s">
        <v>2940</v>
      </c>
      <c r="D1997" s="4">
        <v>7787.5467843899996</v>
      </c>
      <c r="E1997" s="3" t="s">
        <v>2930</v>
      </c>
      <c r="F1997" s="3" t="s">
        <v>2953</v>
      </c>
      <c r="G1997" s="3" t="s">
        <v>2954</v>
      </c>
      <c r="H1997" s="3" t="s">
        <v>2955</v>
      </c>
      <c r="I1997" s="3"/>
      <c r="J1997" s="4">
        <v>2.3762970000000001</v>
      </c>
      <c r="K1997" s="4">
        <v>-7.701695</v>
      </c>
      <c r="L1997" s="4">
        <v>-2.6458810000000001</v>
      </c>
      <c r="M1997" s="4">
        <v>1.159162</v>
      </c>
      <c r="N1997" s="4" t="s">
        <v>2934</v>
      </c>
      <c r="O1997" s="4" t="s">
        <v>2934</v>
      </c>
      <c r="P1997" s="4" t="s">
        <v>2934</v>
      </c>
      <c r="Q1997" s="4" t="s">
        <v>2934</v>
      </c>
      <c r="R1997" s="4" t="s">
        <v>2934</v>
      </c>
      <c r="S1997" s="3" t="s">
        <v>6457</v>
      </c>
      <c r="T1997" s="4">
        <v>68.069999999999993</v>
      </c>
      <c r="U1997" s="4">
        <v>7787.5467843899996</v>
      </c>
      <c r="V1997" s="10" t="s">
        <v>2934</v>
      </c>
      <c r="W1997" s="4">
        <v>5.6688702805935103</v>
      </c>
      <c r="X1997" s="4">
        <v>74.28</v>
      </c>
      <c r="Y1997" s="4">
        <v>64.089200000000005</v>
      </c>
      <c r="Z1997" s="4" t="s">
        <v>2934</v>
      </c>
      <c r="AA1997" s="10" t="s">
        <v>2934</v>
      </c>
      <c r="AB1997" s="10" t="s">
        <v>2934</v>
      </c>
      <c r="AC1997" s="4" t="s">
        <v>2934</v>
      </c>
      <c r="AD1997" s="4" t="s">
        <v>2934</v>
      </c>
      <c r="AE1997" s="4" t="s">
        <v>2934</v>
      </c>
      <c r="AF1997" s="4" t="s">
        <v>2934</v>
      </c>
      <c r="AG1997" s="4" t="s">
        <v>2934</v>
      </c>
      <c r="AH1997" s="4" t="s">
        <v>2934</v>
      </c>
      <c r="AI1997" s="4" t="s">
        <v>2934</v>
      </c>
      <c r="AJ1997" s="4" t="s">
        <v>2934</v>
      </c>
    </row>
    <row r="1998" spans="1:36" x14ac:dyDescent="0.3">
      <c r="A1998" s="1" t="s">
        <v>548</v>
      </c>
      <c r="B1998" s="2">
        <v>4810683</v>
      </c>
      <c r="C1998" s="3" t="s">
        <v>2935</v>
      </c>
      <c r="D1998" s="4">
        <v>7804.1513711999996</v>
      </c>
      <c r="E1998" s="3" t="s">
        <v>2920</v>
      </c>
      <c r="F1998" s="3" t="s">
        <v>2960</v>
      </c>
      <c r="G1998" s="3" t="s">
        <v>2973</v>
      </c>
      <c r="H1998" s="3" t="s">
        <v>3004</v>
      </c>
      <c r="I1998" s="3" t="s">
        <v>3005</v>
      </c>
      <c r="J1998" s="4">
        <v>-10.594271000000001</v>
      </c>
      <c r="K1998" s="4">
        <v>-12.727029999999999</v>
      </c>
      <c r="L1998" s="4">
        <v>-8.4910119999999996</v>
      </c>
      <c r="M1998" s="4">
        <v>-6.8812999999999999E-2</v>
      </c>
      <c r="N1998" s="4">
        <v>26.426729999999999</v>
      </c>
      <c r="O1998" s="4">
        <v>25.230443000000001</v>
      </c>
      <c r="P1998" s="4">
        <v>6.3153059999999996</v>
      </c>
      <c r="Q1998" s="4">
        <v>15.665198</v>
      </c>
      <c r="R1998" s="4">
        <v>33.725346000000002</v>
      </c>
      <c r="S1998" s="3" t="s">
        <v>4291</v>
      </c>
      <c r="T1998" s="4">
        <v>522.79999999999995</v>
      </c>
      <c r="U1998" s="4">
        <v>7804.1513711999996</v>
      </c>
      <c r="V1998" s="10">
        <v>7713.6063709999999</v>
      </c>
      <c r="W1998" s="4">
        <v>0.38255547054322903</v>
      </c>
      <c r="X1998" s="4">
        <v>654.62</v>
      </c>
      <c r="Y1998" s="4">
        <v>512.12030000000004</v>
      </c>
      <c r="Z1998" s="4">
        <v>26.426729999999999</v>
      </c>
      <c r="AA1998" s="10">
        <v>21.549876339600001</v>
      </c>
      <c r="AB1998" s="10">
        <v>22.651646447099999</v>
      </c>
      <c r="AC1998" s="4">
        <v>3.2448199999999998</v>
      </c>
      <c r="AD1998" s="4">
        <v>3.0104776803292999</v>
      </c>
      <c r="AE1998" s="4">
        <v>3.1777356213566001</v>
      </c>
      <c r="AF1998" s="4">
        <v>15.665198</v>
      </c>
      <c r="AG1998" s="4">
        <v>14.6885966590021</v>
      </c>
      <c r="AH1998" s="4">
        <v>15.350537421600601</v>
      </c>
      <c r="AI1998" s="4">
        <v>6.3153059999999996</v>
      </c>
      <c r="AJ1998" s="4">
        <v>16.459402000000001</v>
      </c>
    </row>
    <row r="1999" spans="1:36" x14ac:dyDescent="0.3">
      <c r="A1999" s="1" t="s">
        <v>2605</v>
      </c>
      <c r="B1999" s="2">
        <v>100497235</v>
      </c>
      <c r="C1999" s="3" t="s">
        <v>2940</v>
      </c>
      <c r="D1999" s="4">
        <v>7822.0108647999996</v>
      </c>
      <c r="E1999" s="3" t="s">
        <v>3102</v>
      </c>
      <c r="F1999" s="3" t="s">
        <v>3103</v>
      </c>
      <c r="G1999" s="3" t="s">
        <v>3104</v>
      </c>
      <c r="H1999" s="3" t="s">
        <v>3104</v>
      </c>
      <c r="I1999" s="3" t="s">
        <v>3205</v>
      </c>
      <c r="J1999" s="4">
        <v>106.171429</v>
      </c>
      <c r="K1999" s="4">
        <v>144.61017000000001</v>
      </c>
      <c r="L1999" s="4">
        <v>18.528251999999998</v>
      </c>
      <c r="M1999" s="4">
        <v>3.9469889999999999</v>
      </c>
      <c r="N1999" s="4" t="s">
        <v>2924</v>
      </c>
      <c r="O1999" s="4" t="s">
        <v>2924</v>
      </c>
      <c r="P1999" s="4">
        <v>9.4723020000000009</v>
      </c>
      <c r="Q1999" s="4" t="s">
        <v>2924</v>
      </c>
      <c r="R1999" s="4" t="s">
        <v>2924</v>
      </c>
      <c r="S1999" s="3" t="s">
        <v>6343</v>
      </c>
      <c r="T1999" s="4">
        <v>36.08</v>
      </c>
      <c r="U1999" s="4">
        <v>7822.0108647999996</v>
      </c>
      <c r="V1999" s="10">
        <v>7161.4752639999997</v>
      </c>
      <c r="W1999" s="4">
        <v>0</v>
      </c>
      <c r="X1999" s="4">
        <v>79.38</v>
      </c>
      <c r="Y1999" s="4">
        <v>11.75</v>
      </c>
      <c r="Z1999" s="4" t="s">
        <v>2924</v>
      </c>
      <c r="AA1999" s="10" t="s">
        <v>2934</v>
      </c>
      <c r="AB1999" s="10" t="s">
        <v>2934</v>
      </c>
      <c r="AC1999" s="4" t="s">
        <v>2924</v>
      </c>
      <c r="AD1999" s="4" t="s">
        <v>2934</v>
      </c>
      <c r="AE1999" s="4" t="s">
        <v>2934</v>
      </c>
      <c r="AF1999" s="4" t="s">
        <v>2924</v>
      </c>
      <c r="AG1999" s="4" t="s">
        <v>2934</v>
      </c>
      <c r="AH1999" s="4" t="s">
        <v>2934</v>
      </c>
      <c r="AI1999" s="4">
        <v>9.4723020000000009</v>
      </c>
      <c r="AJ1999" s="4">
        <v>11.57152</v>
      </c>
    </row>
    <row r="2000" spans="1:36" x14ac:dyDescent="0.3">
      <c r="A2000" s="1" t="s">
        <v>2328</v>
      </c>
      <c r="B2000" s="2">
        <v>5128523</v>
      </c>
      <c r="C2000" s="3" t="s">
        <v>2935</v>
      </c>
      <c r="D2000" s="4">
        <v>7837.2990286200002</v>
      </c>
      <c r="E2000" s="3" t="s">
        <v>2945</v>
      </c>
      <c r="F2000" s="3" t="s">
        <v>2946</v>
      </c>
      <c r="G2000" s="3" t="s">
        <v>2947</v>
      </c>
      <c r="H2000" s="3" t="s">
        <v>2989</v>
      </c>
      <c r="I2000" s="3" t="s">
        <v>3063</v>
      </c>
      <c r="J2000" s="4">
        <v>17.06399</v>
      </c>
      <c r="K2000" s="4">
        <v>1.156487</v>
      </c>
      <c r="L2000" s="4">
        <v>-3.5714000000000003E-2</v>
      </c>
      <c r="M2000" s="4">
        <v>-5.3561999999999999E-2</v>
      </c>
      <c r="N2000" s="4" t="s">
        <v>2924</v>
      </c>
      <c r="O2000" s="4">
        <v>34.900249000000002</v>
      </c>
      <c r="P2000" s="4">
        <v>10.995875</v>
      </c>
      <c r="Q2000" s="4" t="s">
        <v>2924</v>
      </c>
      <c r="R2000" s="4">
        <v>24.145873999999999</v>
      </c>
      <c r="S2000" s="3" t="s">
        <v>6067</v>
      </c>
      <c r="T2000" s="4">
        <v>55.98</v>
      </c>
      <c r="U2000" s="4">
        <v>7837.2990286200002</v>
      </c>
      <c r="V2000" s="10">
        <v>7116.1360279999999</v>
      </c>
      <c r="W2000" s="4">
        <v>0</v>
      </c>
      <c r="X2000" s="4">
        <v>56.55</v>
      </c>
      <c r="Y2000" s="4">
        <v>35.520000000000003</v>
      </c>
      <c r="Z2000" s="4" t="s">
        <v>2924</v>
      </c>
      <c r="AA2000" s="10">
        <v>36.819258089900003</v>
      </c>
      <c r="AB2000" s="10">
        <v>39.002299170900002</v>
      </c>
      <c r="AC2000" s="4">
        <v>6.5694520000000001</v>
      </c>
      <c r="AD2000" s="4">
        <v>5.7340614936526002</v>
      </c>
      <c r="AE2000" s="4">
        <v>6.3360935901844</v>
      </c>
      <c r="AF2000" s="4" t="s">
        <v>2924</v>
      </c>
      <c r="AG2000" s="4">
        <v>28.489318423300901</v>
      </c>
      <c r="AH2000" s="4">
        <v>32.8742469430561</v>
      </c>
      <c r="AI2000" s="4">
        <v>10.995875</v>
      </c>
      <c r="AJ2000" s="4">
        <v>14.255157000000001</v>
      </c>
    </row>
    <row r="2001" spans="1:36" x14ac:dyDescent="0.3">
      <c r="A2001" s="1" t="s">
        <v>2310</v>
      </c>
      <c r="B2001" s="2">
        <v>4104069</v>
      </c>
      <c r="C2001" s="3" t="s">
        <v>2919</v>
      </c>
      <c r="D2001" s="4">
        <v>7845.7437634500002</v>
      </c>
      <c r="E2001" s="3" t="s">
        <v>3102</v>
      </c>
      <c r="F2001" s="3" t="s">
        <v>3103</v>
      </c>
      <c r="G2001" s="3" t="s">
        <v>3292</v>
      </c>
      <c r="H2001" s="3" t="s">
        <v>3293</v>
      </c>
      <c r="I2001" s="3" t="s">
        <v>3656</v>
      </c>
      <c r="J2001" s="4">
        <v>-57.714807999999998</v>
      </c>
      <c r="K2001" s="4">
        <v>-5.1271529999999998</v>
      </c>
      <c r="L2001" s="4">
        <v>-13.110443</v>
      </c>
      <c r="M2001" s="4">
        <v>0.216638</v>
      </c>
      <c r="N2001" s="4" t="s">
        <v>2924</v>
      </c>
      <c r="O2001" s="4">
        <v>9.6737769999999994</v>
      </c>
      <c r="P2001" s="4">
        <v>0.72209000000000001</v>
      </c>
      <c r="Q2001" s="4">
        <v>7.2134309999999999</v>
      </c>
      <c r="R2001" s="4">
        <v>17.946722000000001</v>
      </c>
      <c r="S2001" s="3" t="s">
        <v>6049</v>
      </c>
      <c r="T2001" s="4">
        <v>23.13</v>
      </c>
      <c r="U2001" s="4">
        <v>7845.7437634500002</v>
      </c>
      <c r="V2001" s="10">
        <v>18444.743762999999</v>
      </c>
      <c r="W2001" s="4">
        <v>4.6692607003891098</v>
      </c>
      <c r="X2001" s="4">
        <v>56.8</v>
      </c>
      <c r="Y2001" s="4">
        <v>20.47</v>
      </c>
      <c r="Z2001" s="4" t="s">
        <v>2924</v>
      </c>
      <c r="AA2001" s="10">
        <v>8.3725476000000008</v>
      </c>
      <c r="AB2001" s="10" t="s">
        <v>2924</v>
      </c>
      <c r="AC2001" s="4">
        <v>2.0962320000000001</v>
      </c>
      <c r="AD2001" s="4">
        <v>2.1541776792768998</v>
      </c>
      <c r="AE2001" s="4">
        <v>2.1242748921579002</v>
      </c>
      <c r="AF2001" s="4">
        <v>7.2134309999999999</v>
      </c>
      <c r="AG2001" s="4">
        <v>7.0177098955992001</v>
      </c>
      <c r="AH2001" s="4">
        <v>6.8210526588476004</v>
      </c>
      <c r="AI2001" s="4">
        <v>0.72209000000000001</v>
      </c>
      <c r="AJ2001" s="4" t="s">
        <v>2924</v>
      </c>
    </row>
    <row r="2002" spans="1:36" x14ac:dyDescent="0.3">
      <c r="A2002" s="1" t="s">
        <v>1059</v>
      </c>
      <c r="B2002" s="2">
        <v>9344892</v>
      </c>
      <c r="C2002" s="3" t="s">
        <v>2956</v>
      </c>
      <c r="D2002" s="4">
        <v>7863.8549815799997</v>
      </c>
      <c r="E2002" s="3" t="s">
        <v>2930</v>
      </c>
      <c r="F2002" s="3" t="s">
        <v>2953</v>
      </c>
      <c r="G2002" s="3" t="s">
        <v>2954</v>
      </c>
      <c r="H2002" s="3" t="s">
        <v>3244</v>
      </c>
      <c r="I2002" s="3" t="s">
        <v>3155</v>
      </c>
      <c r="J2002" s="4">
        <v>60.967742000000001</v>
      </c>
      <c r="K2002" s="4">
        <v>38.581499999999998</v>
      </c>
      <c r="L2002" s="4">
        <v>9.5499449999999992</v>
      </c>
      <c r="M2002" s="4">
        <v>2.0209169999999999</v>
      </c>
      <c r="N2002" s="4">
        <v>22.8096198437715</v>
      </c>
      <c r="O2002" s="4">
        <v>12.030851215289699</v>
      </c>
      <c r="P2002" s="4">
        <v>6.2342029999999999</v>
      </c>
      <c r="Q2002" s="4" t="s">
        <v>2934</v>
      </c>
      <c r="R2002" s="4" t="s">
        <v>2934</v>
      </c>
      <c r="S2002" s="3" t="s">
        <v>4801</v>
      </c>
      <c r="T2002" s="4">
        <v>129.74</v>
      </c>
      <c r="U2002" s="4">
        <v>7863.8549815799997</v>
      </c>
      <c r="V2002" s="10" t="s">
        <v>2934</v>
      </c>
      <c r="W2002" s="4">
        <v>0</v>
      </c>
      <c r="X2002" s="4">
        <v>134</v>
      </c>
      <c r="Y2002" s="4">
        <v>64</v>
      </c>
      <c r="Z2002" s="4">
        <v>22.833508999999999</v>
      </c>
      <c r="AA2002" s="10">
        <v>12.2965517241</v>
      </c>
      <c r="AB2002" s="10">
        <v>12.2965517241</v>
      </c>
      <c r="AC2002" s="4" t="s">
        <v>2934</v>
      </c>
      <c r="AD2002" s="4" t="s">
        <v>2934</v>
      </c>
      <c r="AE2002" s="4" t="s">
        <v>2934</v>
      </c>
      <c r="AF2002" s="4" t="s">
        <v>2934</v>
      </c>
      <c r="AG2002" s="4" t="s">
        <v>2934</v>
      </c>
      <c r="AH2002" s="4" t="s">
        <v>2934</v>
      </c>
      <c r="AI2002" s="4">
        <v>6.2342029999999999</v>
      </c>
      <c r="AJ2002" s="4">
        <v>6.7675130000000001</v>
      </c>
    </row>
    <row r="2003" spans="1:36" x14ac:dyDescent="0.3">
      <c r="A2003" s="1" t="s">
        <v>240</v>
      </c>
      <c r="B2003" s="2">
        <v>4121020</v>
      </c>
      <c r="C2003" s="3" t="s">
        <v>2935</v>
      </c>
      <c r="D2003" s="4">
        <v>7909.5315600499998</v>
      </c>
      <c r="E2003" s="3" t="s">
        <v>3031</v>
      </c>
      <c r="F2003" s="3" t="s">
        <v>3031</v>
      </c>
      <c r="G2003" s="3" t="s">
        <v>3051</v>
      </c>
      <c r="H2003" s="3" t="s">
        <v>3079</v>
      </c>
      <c r="I2003" s="3" t="s">
        <v>3194</v>
      </c>
      <c r="J2003" s="4">
        <v>21.948537999999999</v>
      </c>
      <c r="K2003" s="4">
        <v>-16.327147</v>
      </c>
      <c r="L2003" s="4">
        <v>-7.767798</v>
      </c>
      <c r="M2003" s="4">
        <v>1.8178479999999999</v>
      </c>
      <c r="N2003" s="4">
        <v>21.253354000000002</v>
      </c>
      <c r="O2003" s="4">
        <v>35.431310000000003</v>
      </c>
      <c r="P2003" s="4">
        <v>4.414809</v>
      </c>
      <c r="Q2003" s="4">
        <v>16.278991999999999</v>
      </c>
      <c r="R2003" s="4">
        <v>73.519045000000006</v>
      </c>
      <c r="S2003" s="3" t="s">
        <v>3987</v>
      </c>
      <c r="T2003" s="4">
        <v>55.45</v>
      </c>
      <c r="U2003" s="4">
        <v>7909.5315600499998</v>
      </c>
      <c r="V2003" s="10">
        <v>9506.9315600000009</v>
      </c>
      <c r="W2003" s="4">
        <v>0</v>
      </c>
      <c r="X2003" s="4">
        <v>68.92</v>
      </c>
      <c r="Y2003" s="4">
        <v>38.04</v>
      </c>
      <c r="Z2003" s="4">
        <v>21.253354000000002</v>
      </c>
      <c r="AA2003" s="10">
        <v>21.049235090900002</v>
      </c>
      <c r="AB2003" s="10">
        <v>24.481020035099998</v>
      </c>
      <c r="AC2003" s="4">
        <v>2.2351369999999999</v>
      </c>
      <c r="AD2003" s="4" t="s">
        <v>2934</v>
      </c>
      <c r="AE2003" s="4">
        <v>2.2303809620160999</v>
      </c>
      <c r="AF2003" s="4">
        <v>16.278991999999999</v>
      </c>
      <c r="AG2003" s="4">
        <v>12.0540713499148</v>
      </c>
      <c r="AH2003" s="4">
        <v>13.310058497757201</v>
      </c>
      <c r="AI2003" s="4">
        <v>4.414809</v>
      </c>
      <c r="AJ2003" s="4">
        <v>5.0560770000000002</v>
      </c>
    </row>
    <row r="2004" spans="1:36" x14ac:dyDescent="0.3">
      <c r="A2004" s="1" t="s">
        <v>1203</v>
      </c>
      <c r="B2004" s="2">
        <v>4095387</v>
      </c>
      <c r="C2004" s="3" t="s">
        <v>2919</v>
      </c>
      <c r="D2004" s="4">
        <v>7909.7304006000004</v>
      </c>
      <c r="E2004" s="3" t="s">
        <v>2925</v>
      </c>
      <c r="F2004" s="3" t="s">
        <v>2996</v>
      </c>
      <c r="G2004" s="3" t="s">
        <v>2997</v>
      </c>
      <c r="H2004" s="3" t="s">
        <v>2997</v>
      </c>
      <c r="I2004" s="3" t="s">
        <v>3467</v>
      </c>
      <c r="J2004" s="4">
        <v>11.045828</v>
      </c>
      <c r="K2004" s="4">
        <v>-21.359223</v>
      </c>
      <c r="L2004" s="4">
        <v>-11.253717</v>
      </c>
      <c r="M2004" s="4">
        <v>-1.528308</v>
      </c>
      <c r="N2004" s="4" t="s">
        <v>2924</v>
      </c>
      <c r="O2004" s="4">
        <v>10.081792</v>
      </c>
      <c r="P2004" s="4">
        <v>6.1443430000000001</v>
      </c>
      <c r="Q2004" s="4">
        <v>12.594226000000001</v>
      </c>
      <c r="R2004" s="4">
        <v>8.0003949999999993</v>
      </c>
      <c r="S2004" s="3" t="s">
        <v>4945</v>
      </c>
      <c r="T2004" s="4">
        <v>56.7</v>
      </c>
      <c r="U2004" s="4">
        <v>7909.7304006000004</v>
      </c>
      <c r="V2004" s="10">
        <v>10741.930399999999</v>
      </c>
      <c r="W2004" s="4">
        <v>4.9382716049382704</v>
      </c>
      <c r="X2004" s="4">
        <v>73.459999999999994</v>
      </c>
      <c r="Y2004" s="4">
        <v>46.09</v>
      </c>
      <c r="Z2004" s="4" t="s">
        <v>2924</v>
      </c>
      <c r="AA2004" s="10">
        <v>13.6973064379</v>
      </c>
      <c r="AB2004" s="10">
        <v>14.565875262600001</v>
      </c>
      <c r="AC2004" s="4">
        <v>2.484947</v>
      </c>
      <c r="AD2004" s="4">
        <v>2.5716380480504002</v>
      </c>
      <c r="AE2004" s="4">
        <v>2.6454704024839</v>
      </c>
      <c r="AF2004" s="4">
        <v>12.594226000000001</v>
      </c>
      <c r="AG2004" s="4">
        <v>10.007678068555901</v>
      </c>
      <c r="AH2004" s="4">
        <v>10.478897907012399</v>
      </c>
      <c r="AI2004" s="4">
        <v>6.1443430000000001</v>
      </c>
      <c r="AJ2004" s="4" t="s">
        <v>2924</v>
      </c>
    </row>
    <row r="2005" spans="1:36" x14ac:dyDescent="0.3">
      <c r="A2005" s="1" t="s">
        <v>2863</v>
      </c>
      <c r="B2005" s="2">
        <v>10348007</v>
      </c>
      <c r="C2005" s="3" t="s">
        <v>2935</v>
      </c>
      <c r="D2005" s="4">
        <v>7910.3947305199999</v>
      </c>
      <c r="E2005" s="3" t="s">
        <v>2925</v>
      </c>
      <c r="F2005" s="3" t="s">
        <v>2980</v>
      </c>
      <c r="G2005" s="3" t="s">
        <v>2981</v>
      </c>
      <c r="H2005" s="3" t="s">
        <v>3059</v>
      </c>
      <c r="I2005" s="3" t="s">
        <v>3203</v>
      </c>
      <c r="J2005" s="4">
        <v>26.464369999999999</v>
      </c>
      <c r="K2005" s="4">
        <v>25.869537999999999</v>
      </c>
      <c r="L2005" s="4">
        <v>4.1798999999999999</v>
      </c>
      <c r="M2005" s="4">
        <v>1.3959520000000001</v>
      </c>
      <c r="N2005" s="4">
        <v>32.385350000000003</v>
      </c>
      <c r="O2005" s="4">
        <v>33.308221000000003</v>
      </c>
      <c r="P2005" s="4">
        <v>13.605834</v>
      </c>
      <c r="Q2005" s="4">
        <v>16.816604000000002</v>
      </c>
      <c r="R2005" s="4">
        <v>23.028479999999998</v>
      </c>
      <c r="S2005" s="3" t="s">
        <v>6601</v>
      </c>
      <c r="T2005" s="4">
        <v>101.69</v>
      </c>
      <c r="U2005" s="4">
        <v>7910.3947305199999</v>
      </c>
      <c r="V2005" s="10">
        <v>10325.39473</v>
      </c>
      <c r="W2005" s="4">
        <v>1.4947389123807699</v>
      </c>
      <c r="X2005" s="4">
        <v>105.16</v>
      </c>
      <c r="Y2005" s="4">
        <v>67.67</v>
      </c>
      <c r="Z2005" s="4">
        <v>32.385350000000003</v>
      </c>
      <c r="AA2005" s="10">
        <v>21.8340705114</v>
      </c>
      <c r="AB2005" s="10">
        <v>23.734003645600001</v>
      </c>
      <c r="AC2005" s="4">
        <v>7.4659399999999998</v>
      </c>
      <c r="AD2005" s="4">
        <v>6.9881768831148001</v>
      </c>
      <c r="AE2005" s="4">
        <v>7.2907105409491004</v>
      </c>
      <c r="AF2005" s="4">
        <v>16.816604000000002</v>
      </c>
      <c r="AG2005" s="4">
        <v>14.144291089204399</v>
      </c>
      <c r="AH2005" s="4">
        <v>14.8692986484043</v>
      </c>
      <c r="AI2005" s="4">
        <v>13.605834</v>
      </c>
      <c r="AJ2005" s="4" t="s">
        <v>2924</v>
      </c>
    </row>
    <row r="2006" spans="1:36" x14ac:dyDescent="0.3">
      <c r="A2006" s="1" t="s">
        <v>1377</v>
      </c>
      <c r="B2006" s="2">
        <v>103661</v>
      </c>
      <c r="C2006" s="3" t="s">
        <v>2935</v>
      </c>
      <c r="D2006" s="4">
        <v>7946.0983513600004</v>
      </c>
      <c r="E2006" s="3" t="s">
        <v>2930</v>
      </c>
      <c r="F2006" s="3" t="s">
        <v>2953</v>
      </c>
      <c r="G2006" s="3" t="s">
        <v>2954</v>
      </c>
      <c r="H2006" s="3" t="s">
        <v>2955</v>
      </c>
      <c r="I2006" s="3" t="s">
        <v>3097</v>
      </c>
      <c r="J2006" s="4">
        <v>-0.89686100000000002</v>
      </c>
      <c r="K2006" s="4">
        <v>0.22675699999999999</v>
      </c>
      <c r="L2006" s="4">
        <v>-1.995565</v>
      </c>
      <c r="M2006" s="4">
        <v>2.0196190000000001</v>
      </c>
      <c r="N2006" s="4" t="s">
        <v>2924</v>
      </c>
      <c r="O2006" s="4">
        <v>6.5312150000000004</v>
      </c>
      <c r="P2006" s="4">
        <v>0.73959399999999997</v>
      </c>
      <c r="Q2006" s="4">
        <v>10.941129999999999</v>
      </c>
      <c r="R2006" s="4" t="s">
        <v>2924</v>
      </c>
      <c r="S2006" s="3" t="s">
        <v>5119</v>
      </c>
      <c r="T2006" s="4">
        <v>17.68</v>
      </c>
      <c r="U2006" s="4">
        <v>7946.0983513600004</v>
      </c>
      <c r="V2006" s="10">
        <v>12954.298350999999</v>
      </c>
      <c r="W2006" s="4">
        <v>4.6380090497737596</v>
      </c>
      <c r="X2006" s="4">
        <v>18.940000000000001</v>
      </c>
      <c r="Y2006" s="4">
        <v>14.16</v>
      </c>
      <c r="Z2006" s="4" t="s">
        <v>2934</v>
      </c>
      <c r="AA2006" s="10">
        <v>9.4606164383000007</v>
      </c>
      <c r="AB2006" s="10">
        <v>10.5285097513</v>
      </c>
      <c r="AC2006" s="4">
        <v>2.2003430000000002</v>
      </c>
      <c r="AD2006" s="4">
        <v>2.8109872984664999</v>
      </c>
      <c r="AE2006" s="4">
        <v>2.9449321289367001</v>
      </c>
      <c r="AF2006" s="4">
        <v>10.941129999999999</v>
      </c>
      <c r="AG2006" s="4">
        <v>8.4173478564002995</v>
      </c>
      <c r="AH2006" s="4">
        <v>8.4515754188622001</v>
      </c>
      <c r="AI2006" s="4">
        <v>0.73959399999999997</v>
      </c>
      <c r="AJ2006" s="4" t="s">
        <v>2924</v>
      </c>
    </row>
    <row r="2007" spans="1:36" x14ac:dyDescent="0.3">
      <c r="A2007" s="1" t="s">
        <v>948</v>
      </c>
      <c r="B2007" s="2">
        <v>4967574</v>
      </c>
      <c r="C2007" s="3" t="s">
        <v>2935</v>
      </c>
      <c r="D2007" s="4">
        <v>7959.7133793599996</v>
      </c>
      <c r="E2007" s="3" t="s">
        <v>2945</v>
      </c>
      <c r="F2007" s="3" t="s">
        <v>3021</v>
      </c>
      <c r="G2007" s="3" t="s">
        <v>3027</v>
      </c>
      <c r="H2007" s="3" t="s">
        <v>3238</v>
      </c>
      <c r="I2007" s="3" t="s">
        <v>3233</v>
      </c>
      <c r="J2007" s="4">
        <v>15.310250999999999</v>
      </c>
      <c r="K2007" s="4">
        <v>-8.4664470000000005</v>
      </c>
      <c r="L2007" s="4">
        <v>-2.824884</v>
      </c>
      <c r="M2007" s="4">
        <v>-0.80900300000000003</v>
      </c>
      <c r="N2007" s="4">
        <v>25.975854999999999</v>
      </c>
      <c r="O2007" s="4">
        <v>27.038315000000001</v>
      </c>
      <c r="P2007" s="4">
        <v>4.3576759999999997</v>
      </c>
      <c r="Q2007" s="4">
        <v>20.563199999999998</v>
      </c>
      <c r="R2007" s="4">
        <v>45.488495</v>
      </c>
      <c r="S2007" s="3" t="s">
        <v>4690</v>
      </c>
      <c r="T2007" s="4">
        <v>219.47</v>
      </c>
      <c r="U2007" s="4">
        <v>7959.7133793599996</v>
      </c>
      <c r="V2007" s="10">
        <v>7055.6863789999998</v>
      </c>
      <c r="W2007" s="4">
        <v>0</v>
      </c>
      <c r="X2007" s="4">
        <v>278.38</v>
      </c>
      <c r="Y2007" s="4">
        <v>159.69</v>
      </c>
      <c r="Z2007" s="4">
        <v>25.975854999999999</v>
      </c>
      <c r="AA2007" s="10">
        <v>21.059752622000001</v>
      </c>
      <c r="AB2007" s="10">
        <v>21.700160672300001</v>
      </c>
      <c r="AC2007" s="4">
        <v>2.350549</v>
      </c>
      <c r="AD2007" s="4">
        <v>2.0958224887174</v>
      </c>
      <c r="AE2007" s="4">
        <v>2.1214862289187999</v>
      </c>
      <c r="AF2007" s="4">
        <v>20.563199999999998</v>
      </c>
      <c r="AG2007" s="4">
        <v>17.165031940153298</v>
      </c>
      <c r="AH2007" s="4">
        <v>17.2752628687882</v>
      </c>
      <c r="AI2007" s="4">
        <v>4.3576759999999997</v>
      </c>
      <c r="AJ2007" s="4">
        <v>4.3628739999999997</v>
      </c>
    </row>
    <row r="2008" spans="1:36" x14ac:dyDescent="0.3">
      <c r="A2008" s="1" t="s">
        <v>2781</v>
      </c>
      <c r="B2008" s="2">
        <v>103050</v>
      </c>
      <c r="C2008" s="3" t="s">
        <v>2935</v>
      </c>
      <c r="D2008" s="4">
        <v>7967.2242591900003</v>
      </c>
      <c r="E2008" s="3" t="s">
        <v>2976</v>
      </c>
      <c r="F2008" s="3" t="s">
        <v>2977</v>
      </c>
      <c r="G2008" s="3" t="s">
        <v>3269</v>
      </c>
      <c r="H2008" s="3" t="s">
        <v>3269</v>
      </c>
      <c r="I2008" s="3" t="s">
        <v>2979</v>
      </c>
      <c r="J2008" s="4">
        <v>47.929203999999999</v>
      </c>
      <c r="K2008" s="4">
        <v>7.4845680000000003</v>
      </c>
      <c r="L2008" s="4">
        <v>-3.776192</v>
      </c>
      <c r="M2008" s="4">
        <v>0.67453600000000002</v>
      </c>
      <c r="N2008" s="4" t="s">
        <v>2924</v>
      </c>
      <c r="O2008" s="4">
        <v>16.557051999999999</v>
      </c>
      <c r="P2008" s="4">
        <v>1.9453499999999999</v>
      </c>
      <c r="Q2008" s="4">
        <v>21.331564</v>
      </c>
      <c r="R2008" s="4">
        <v>27.070257000000002</v>
      </c>
      <c r="S2008" s="3" t="s">
        <v>6519</v>
      </c>
      <c r="T2008" s="4">
        <v>41.79</v>
      </c>
      <c r="U2008" s="4">
        <v>7967.2242591900003</v>
      </c>
      <c r="V2008" s="10">
        <v>18348.078259000002</v>
      </c>
      <c r="W2008" s="4">
        <v>1.7707585546781499</v>
      </c>
      <c r="X2008" s="4">
        <v>46.63</v>
      </c>
      <c r="Y2008" s="4">
        <v>22.42</v>
      </c>
      <c r="Z2008" s="4" t="s">
        <v>2924</v>
      </c>
      <c r="AA2008" s="10" t="s">
        <v>2924</v>
      </c>
      <c r="AB2008" s="10" t="s">
        <v>2924</v>
      </c>
      <c r="AC2008" s="4">
        <v>9.8056239999999999</v>
      </c>
      <c r="AD2008" s="4">
        <v>10.096125322490799</v>
      </c>
      <c r="AE2008" s="4">
        <v>10.315209752947601</v>
      </c>
      <c r="AF2008" s="4">
        <v>21.331564</v>
      </c>
      <c r="AG2008" s="4">
        <v>26.048476904577299</v>
      </c>
      <c r="AH2008" s="4">
        <v>25.920421451427799</v>
      </c>
      <c r="AI2008" s="4">
        <v>1.9453499999999999</v>
      </c>
      <c r="AJ2008" s="4">
        <v>2.0042200000000001</v>
      </c>
    </row>
    <row r="2009" spans="1:36" x14ac:dyDescent="0.3">
      <c r="A2009" s="1" t="s">
        <v>824</v>
      </c>
      <c r="B2009" s="2">
        <v>102947</v>
      </c>
      <c r="C2009" s="3" t="s">
        <v>2935</v>
      </c>
      <c r="D2009" s="4">
        <v>7973.2924610800001</v>
      </c>
      <c r="E2009" s="3" t="s">
        <v>2976</v>
      </c>
      <c r="F2009" s="3" t="s">
        <v>2977</v>
      </c>
      <c r="G2009" s="3" t="s">
        <v>3137</v>
      </c>
      <c r="H2009" s="3" t="s">
        <v>3137</v>
      </c>
      <c r="I2009" s="3" t="s">
        <v>2979</v>
      </c>
      <c r="J2009" s="4">
        <v>-12.106353</v>
      </c>
      <c r="K2009" s="4">
        <v>-14.045183</v>
      </c>
      <c r="L2009" s="4">
        <v>-7.2020249999999999</v>
      </c>
      <c r="M2009" s="4">
        <v>-7.4330999999999994E-2</v>
      </c>
      <c r="N2009" s="4">
        <v>33.330578512396698</v>
      </c>
      <c r="O2009" s="4">
        <v>19.301268</v>
      </c>
      <c r="P2009" s="4">
        <v>2.7979259999999999</v>
      </c>
      <c r="Q2009" s="4">
        <v>23.156628000000001</v>
      </c>
      <c r="R2009" s="4">
        <v>29.459382999999999</v>
      </c>
      <c r="S2009" s="3" t="s">
        <v>4567</v>
      </c>
      <c r="T2009" s="4">
        <v>161.32</v>
      </c>
      <c r="U2009" s="4">
        <v>7973.2924610800001</v>
      </c>
      <c r="V2009" s="10">
        <v>9586.1494610000009</v>
      </c>
      <c r="W2009" s="4">
        <v>3.47136126952641</v>
      </c>
      <c r="X2009" s="4">
        <v>192.61</v>
      </c>
      <c r="Y2009" s="4">
        <v>155.22499999999999</v>
      </c>
      <c r="Z2009" s="4">
        <v>33.371949000000001</v>
      </c>
      <c r="AA2009" s="10">
        <v>34.3848580441</v>
      </c>
      <c r="AB2009" s="10">
        <v>35.172329589</v>
      </c>
      <c r="AC2009" s="4">
        <v>15.268993999999999</v>
      </c>
      <c r="AD2009" s="4">
        <v>13.804604757546199</v>
      </c>
      <c r="AE2009" s="4">
        <v>14.9285726759739</v>
      </c>
      <c r="AF2009" s="4">
        <v>23.156628000000001</v>
      </c>
      <c r="AG2009" s="4">
        <v>19.501146759810698</v>
      </c>
      <c r="AH2009" s="4">
        <v>21.505935029532701</v>
      </c>
      <c r="AI2009" s="4">
        <v>2.7979259999999999</v>
      </c>
      <c r="AJ2009" s="5">
        <v>2.8220559999999999</v>
      </c>
    </row>
    <row r="2010" spans="1:36" x14ac:dyDescent="0.3">
      <c r="A2010" s="1" t="s">
        <v>1305</v>
      </c>
      <c r="B2010" s="2">
        <v>11210307</v>
      </c>
      <c r="C2010" s="3" t="s">
        <v>2935</v>
      </c>
      <c r="D2010" s="4">
        <v>8006.8100525999998</v>
      </c>
      <c r="E2010" s="3" t="s">
        <v>2945</v>
      </c>
      <c r="F2010" s="3" t="s">
        <v>2946</v>
      </c>
      <c r="G2010" s="3" t="s">
        <v>2947</v>
      </c>
      <c r="H2010" s="3" t="s">
        <v>2989</v>
      </c>
      <c r="I2010" s="3" t="s">
        <v>2949</v>
      </c>
      <c r="J2010" s="4">
        <v>-7.6435370000000002</v>
      </c>
      <c r="K2010" s="4">
        <v>3.9239000000000002</v>
      </c>
      <c r="L2010" s="4">
        <v>-0.64418299999999995</v>
      </c>
      <c r="M2010" s="4">
        <v>-2.3827250000000002</v>
      </c>
      <c r="N2010" s="4">
        <v>123.098592</v>
      </c>
      <c r="O2010" s="4">
        <v>21.741294</v>
      </c>
      <c r="P2010" s="4">
        <v>3.3248799999999998</v>
      </c>
      <c r="Q2010" s="4">
        <v>28.615469999999998</v>
      </c>
      <c r="R2010" s="4">
        <v>21.320567</v>
      </c>
      <c r="S2010" s="3" t="s">
        <v>5047</v>
      </c>
      <c r="T2010" s="4">
        <v>26.22</v>
      </c>
      <c r="U2010" s="4">
        <v>8006.8100525999998</v>
      </c>
      <c r="V2010" s="10">
        <v>8636.8070520000001</v>
      </c>
      <c r="W2010" s="4">
        <v>0</v>
      </c>
      <c r="X2010" s="4">
        <v>39.799999999999997</v>
      </c>
      <c r="Y2010" s="4">
        <v>22.074999999999999</v>
      </c>
      <c r="Z2010" s="4">
        <v>123.098592</v>
      </c>
      <c r="AA2010" s="10">
        <v>21.656892706600001</v>
      </c>
      <c r="AB2010" s="10">
        <v>23.7106969425</v>
      </c>
      <c r="AC2010" s="4">
        <v>5.2126590000000004</v>
      </c>
      <c r="AD2010" s="4">
        <v>4.9381189343098999</v>
      </c>
      <c r="AE2010" s="4">
        <v>5.1740779767685003</v>
      </c>
      <c r="AF2010" s="4">
        <v>28.615469999999998</v>
      </c>
      <c r="AG2010" s="4">
        <v>14.362081282848401</v>
      </c>
      <c r="AH2010" s="4">
        <v>15.3382586966913</v>
      </c>
      <c r="AI2010" s="4">
        <v>3.3248799999999998</v>
      </c>
      <c r="AJ2010" s="4" t="s">
        <v>2924</v>
      </c>
    </row>
    <row r="2011" spans="1:36" x14ac:dyDescent="0.3">
      <c r="A2011" s="1" t="s">
        <v>2234</v>
      </c>
      <c r="B2011" s="2">
        <v>4250588</v>
      </c>
      <c r="C2011" s="3" t="s">
        <v>2935</v>
      </c>
      <c r="D2011" s="4">
        <v>8009.7316438500002</v>
      </c>
      <c r="E2011" s="3" t="s">
        <v>2930</v>
      </c>
      <c r="F2011" s="3" t="s">
        <v>2957</v>
      </c>
      <c r="G2011" s="3" t="s">
        <v>2957</v>
      </c>
      <c r="H2011" s="3" t="s">
        <v>2958</v>
      </c>
      <c r="I2011" s="3" t="s">
        <v>3149</v>
      </c>
      <c r="J2011" s="4">
        <v>48.744770000000003</v>
      </c>
      <c r="K2011" s="4">
        <v>-3.045455</v>
      </c>
      <c r="L2011" s="4">
        <v>-14.782261</v>
      </c>
      <c r="M2011" s="4">
        <v>-3.1244999999999998E-2</v>
      </c>
      <c r="N2011" s="4">
        <v>83.103896103896105</v>
      </c>
      <c r="O2011" s="4">
        <v>25.9683654623766</v>
      </c>
      <c r="P2011" s="4">
        <v>12.648745</v>
      </c>
      <c r="Q2011" s="4">
        <v>16.768028000000001</v>
      </c>
      <c r="R2011" s="4">
        <v>22.241540000000001</v>
      </c>
      <c r="S2011" s="3" t="s">
        <v>5973</v>
      </c>
      <c r="T2011" s="4">
        <v>63.99</v>
      </c>
      <c r="U2011" s="4">
        <v>8009.7316438500002</v>
      </c>
      <c r="V2011" s="10">
        <v>11093.073643</v>
      </c>
      <c r="W2011" s="4">
        <v>0.68760743866229102</v>
      </c>
      <c r="X2011" s="4">
        <v>75.97</v>
      </c>
      <c r="Y2011" s="4">
        <v>41.65</v>
      </c>
      <c r="Z2011" s="4">
        <v>82.674419</v>
      </c>
      <c r="AA2011" s="10">
        <v>30.305470044900002</v>
      </c>
      <c r="AB2011" s="10">
        <v>35.638105315899999</v>
      </c>
      <c r="AC2011" s="4">
        <v>4.7712510000000004</v>
      </c>
      <c r="AD2011" s="4">
        <v>3.8478408920548999</v>
      </c>
      <c r="AE2011" s="4">
        <v>4.4181656907873998</v>
      </c>
      <c r="AF2011" s="4">
        <v>16.768028000000001</v>
      </c>
      <c r="AG2011" s="4">
        <v>11.4406343956218</v>
      </c>
      <c r="AH2011" s="4">
        <v>13.679535345043201</v>
      </c>
      <c r="AI2011" s="4">
        <v>12.648745</v>
      </c>
      <c r="AJ2011" s="4" t="s">
        <v>2924</v>
      </c>
    </row>
    <row r="2012" spans="1:36" x14ac:dyDescent="0.3">
      <c r="A2012" s="1" t="s">
        <v>2893</v>
      </c>
      <c r="B2012" s="2">
        <v>100501</v>
      </c>
      <c r="C2012" s="3" t="s">
        <v>2919</v>
      </c>
      <c r="D2012" s="4">
        <v>8076.8494002400003</v>
      </c>
      <c r="E2012" s="3" t="s">
        <v>2930</v>
      </c>
      <c r="F2012" s="3" t="s">
        <v>2931</v>
      </c>
      <c r="G2012" s="3" t="s">
        <v>2931</v>
      </c>
      <c r="H2012" s="3" t="s">
        <v>2932</v>
      </c>
      <c r="I2012" s="3" t="s">
        <v>2933</v>
      </c>
      <c r="J2012" s="4">
        <v>24.640985000000001</v>
      </c>
      <c r="K2012" s="4">
        <v>17.692639</v>
      </c>
      <c r="L2012" s="4">
        <v>-9.8879370000000009</v>
      </c>
      <c r="M2012" s="4">
        <v>1.8818710000000001</v>
      </c>
      <c r="N2012" s="4">
        <v>12.455580865603601</v>
      </c>
      <c r="O2012" s="4">
        <v>27.969308999999999</v>
      </c>
      <c r="P2012" s="4">
        <v>1.358476</v>
      </c>
      <c r="Q2012" s="4" t="s">
        <v>2934</v>
      </c>
      <c r="R2012" s="4" t="s">
        <v>2934</v>
      </c>
      <c r="S2012" s="3" t="s">
        <v>6631</v>
      </c>
      <c r="T2012" s="4">
        <v>54.68</v>
      </c>
      <c r="U2012" s="4">
        <v>8076.8494002400003</v>
      </c>
      <c r="V2012" s="10" t="s">
        <v>2934</v>
      </c>
      <c r="W2012" s="4">
        <v>3.1455742501828801</v>
      </c>
      <c r="X2012" s="4">
        <v>63.22</v>
      </c>
      <c r="Y2012" s="4">
        <v>37.755000000000003</v>
      </c>
      <c r="Z2012" s="4">
        <v>12.469783</v>
      </c>
      <c r="AA2012" s="10">
        <v>11.253807524400001</v>
      </c>
      <c r="AB2012" s="10">
        <v>11.2577463918</v>
      </c>
      <c r="AC2012" s="4" t="s">
        <v>2934</v>
      </c>
      <c r="AD2012" s="4" t="s">
        <v>2934</v>
      </c>
      <c r="AE2012" s="4" t="s">
        <v>2934</v>
      </c>
      <c r="AF2012" s="4" t="s">
        <v>2934</v>
      </c>
      <c r="AG2012" s="4" t="s">
        <v>2934</v>
      </c>
      <c r="AH2012" s="4" t="s">
        <v>2934</v>
      </c>
      <c r="AI2012" s="4">
        <v>1.358476</v>
      </c>
      <c r="AJ2012" s="4">
        <v>1.6509160000000001</v>
      </c>
    </row>
    <row r="2013" spans="1:36" x14ac:dyDescent="0.3">
      <c r="A2013" s="1" t="s">
        <v>1418</v>
      </c>
      <c r="B2013" s="2">
        <v>5738194</v>
      </c>
      <c r="C2013" s="3" t="s">
        <v>2940</v>
      </c>
      <c r="D2013" s="4">
        <v>8080.2449999999999</v>
      </c>
      <c r="E2013" s="3" t="s">
        <v>2930</v>
      </c>
      <c r="F2013" s="3" t="s">
        <v>2953</v>
      </c>
      <c r="G2013" s="3" t="s">
        <v>2954</v>
      </c>
      <c r="H2013" s="3" t="s">
        <v>2955</v>
      </c>
      <c r="I2013" s="3"/>
      <c r="J2013" s="4">
        <v>1.3899919999999999</v>
      </c>
      <c r="K2013" s="4">
        <v>-9.2535550000000004</v>
      </c>
      <c r="L2013" s="4">
        <v>-2.1088960000000001</v>
      </c>
      <c r="M2013" s="4">
        <v>1.322926</v>
      </c>
      <c r="N2013" s="4" t="s">
        <v>2934</v>
      </c>
      <c r="O2013" s="4" t="s">
        <v>2934</v>
      </c>
      <c r="P2013" s="4" t="s">
        <v>2934</v>
      </c>
      <c r="Q2013" s="4" t="s">
        <v>2934</v>
      </c>
      <c r="R2013" s="4" t="s">
        <v>2934</v>
      </c>
      <c r="S2013" s="3" t="s">
        <v>5160</v>
      </c>
      <c r="T2013" s="4">
        <v>76.59</v>
      </c>
      <c r="U2013" s="4">
        <v>8080.2449999999999</v>
      </c>
      <c r="V2013" s="10" t="s">
        <v>2934</v>
      </c>
      <c r="W2013" s="4">
        <v>2.6245123384253799</v>
      </c>
      <c r="X2013" s="4">
        <v>85.037000000000006</v>
      </c>
      <c r="Y2013" s="4">
        <v>72.835099999999997</v>
      </c>
      <c r="Z2013" s="4" t="s">
        <v>2934</v>
      </c>
      <c r="AA2013" s="10" t="s">
        <v>2934</v>
      </c>
      <c r="AB2013" s="10" t="s">
        <v>2934</v>
      </c>
      <c r="AC2013" s="4" t="s">
        <v>2934</v>
      </c>
      <c r="AD2013" s="4" t="s">
        <v>2934</v>
      </c>
      <c r="AE2013" s="4" t="s">
        <v>2934</v>
      </c>
      <c r="AF2013" s="4" t="s">
        <v>2934</v>
      </c>
      <c r="AG2013" s="4" t="s">
        <v>2934</v>
      </c>
      <c r="AH2013" s="4" t="s">
        <v>2934</v>
      </c>
      <c r="AI2013" s="4" t="s">
        <v>2934</v>
      </c>
      <c r="AJ2013" s="4" t="s">
        <v>2934</v>
      </c>
    </row>
    <row r="2014" spans="1:36" x14ac:dyDescent="0.3">
      <c r="A2014" s="1" t="s">
        <v>1548</v>
      </c>
      <c r="B2014" s="2">
        <v>29724772</v>
      </c>
      <c r="C2014" s="3" t="s">
        <v>2935</v>
      </c>
      <c r="D2014" s="4">
        <v>8089.9965615600004</v>
      </c>
      <c r="E2014" s="3" t="s">
        <v>2945</v>
      </c>
      <c r="F2014" s="3" t="s">
        <v>2946</v>
      </c>
      <c r="G2014" s="3" t="s">
        <v>2984</v>
      </c>
      <c r="H2014" s="3" t="s">
        <v>2985</v>
      </c>
      <c r="I2014" s="3" t="s">
        <v>3262</v>
      </c>
      <c r="J2014" s="4">
        <v>67.61309</v>
      </c>
      <c r="K2014" s="4">
        <v>51.368969999999997</v>
      </c>
      <c r="L2014" s="4">
        <v>2.8719000000000001E-2</v>
      </c>
      <c r="M2014" s="4">
        <v>0.92726799999999998</v>
      </c>
      <c r="N2014" s="4" t="s">
        <v>2924</v>
      </c>
      <c r="O2014" s="4">
        <v>160.506912</v>
      </c>
      <c r="P2014" s="4">
        <v>7.5931980000000001</v>
      </c>
      <c r="Q2014" s="4">
        <v>7.2800240000000001</v>
      </c>
      <c r="R2014" s="4">
        <v>4.7992109999999997</v>
      </c>
      <c r="S2014" s="3" t="s">
        <v>5289</v>
      </c>
      <c r="T2014" s="4">
        <v>34.83</v>
      </c>
      <c r="U2014" s="4">
        <v>8089.9965615600004</v>
      </c>
      <c r="V2014" s="10">
        <v>10970.996561</v>
      </c>
      <c r="W2014" s="4">
        <v>0</v>
      </c>
      <c r="X2014" s="4">
        <v>36.43</v>
      </c>
      <c r="Y2014" s="4">
        <v>19.190000000000001</v>
      </c>
      <c r="Z2014" s="4" t="s">
        <v>2924</v>
      </c>
      <c r="AA2014" s="10">
        <v>18.942731277499998</v>
      </c>
      <c r="AB2014" s="10">
        <v>30.057993026999998</v>
      </c>
      <c r="AC2014" s="4">
        <v>0.71710499999999999</v>
      </c>
      <c r="AD2014" s="4">
        <v>0.71435418454699995</v>
      </c>
      <c r="AE2014" s="4">
        <v>0.71923045520310003</v>
      </c>
      <c r="AF2014" s="4">
        <v>7.2800240000000001</v>
      </c>
      <c r="AG2014" s="4">
        <v>4.0596356861588996</v>
      </c>
      <c r="AH2014" s="4">
        <v>4.4291594524587996</v>
      </c>
      <c r="AI2014" s="4">
        <v>7.5931980000000001</v>
      </c>
      <c r="AJ2014" s="4">
        <v>168.26087000000001</v>
      </c>
    </row>
    <row r="2015" spans="1:36" x14ac:dyDescent="0.3">
      <c r="A2015" s="1" t="s">
        <v>2012</v>
      </c>
      <c r="B2015" s="2">
        <v>4093995</v>
      </c>
      <c r="C2015" s="3" t="s">
        <v>2919</v>
      </c>
      <c r="D2015" s="4">
        <v>8100.3047036799999</v>
      </c>
      <c r="E2015" s="3" t="s">
        <v>2945</v>
      </c>
      <c r="F2015" s="3" t="s">
        <v>2946</v>
      </c>
      <c r="G2015" s="3" t="s">
        <v>2947</v>
      </c>
      <c r="H2015" s="3" t="s">
        <v>2989</v>
      </c>
      <c r="I2015" s="3" t="s">
        <v>2949</v>
      </c>
      <c r="J2015" s="4">
        <v>93.327876000000003</v>
      </c>
      <c r="K2015" s="4">
        <v>30.812906999999999</v>
      </c>
      <c r="L2015" s="4">
        <v>-5.2905000000000001E-2</v>
      </c>
      <c r="M2015" s="4">
        <v>-0.81898400000000005</v>
      </c>
      <c r="N2015" s="4">
        <v>69.506990000000002</v>
      </c>
      <c r="O2015" s="4">
        <v>24.753668999999999</v>
      </c>
      <c r="P2015" s="4">
        <v>17.134046999999999</v>
      </c>
      <c r="Q2015" s="4">
        <v>36.246613000000004</v>
      </c>
      <c r="R2015" s="4">
        <v>20.085920000000002</v>
      </c>
      <c r="S2015" s="3" t="s">
        <v>5751</v>
      </c>
      <c r="T2015" s="4">
        <v>94.46</v>
      </c>
      <c r="U2015" s="4">
        <v>8100.3047036799999</v>
      </c>
      <c r="V2015" s="10">
        <v>7980.2717030000003</v>
      </c>
      <c r="W2015" s="4">
        <v>0.12703789964005899</v>
      </c>
      <c r="X2015" s="4">
        <v>97.94</v>
      </c>
      <c r="Y2015" s="4">
        <v>44.07</v>
      </c>
      <c r="Z2015" s="4">
        <v>69.506990000000002</v>
      </c>
      <c r="AA2015" s="10">
        <v>31.151271312199999</v>
      </c>
      <c r="AB2015" s="10">
        <v>32.741427298799998</v>
      </c>
      <c r="AC2015" s="4">
        <v>5.3899520000000001</v>
      </c>
      <c r="AD2015" s="4">
        <v>5.1518096910117004</v>
      </c>
      <c r="AE2015" s="4">
        <v>5.4021080291269001</v>
      </c>
      <c r="AF2015" s="4">
        <v>36.246613000000004</v>
      </c>
      <c r="AG2015" s="4">
        <v>23.463823729174401</v>
      </c>
      <c r="AH2015" s="4">
        <v>24.667043963768698</v>
      </c>
      <c r="AI2015" s="4">
        <v>17.134046999999999</v>
      </c>
      <c r="AJ2015" s="4">
        <v>20.949213</v>
      </c>
    </row>
    <row r="2016" spans="1:36" x14ac:dyDescent="0.3">
      <c r="A2016" s="1" t="s">
        <v>545</v>
      </c>
      <c r="B2016" s="2">
        <v>4295886</v>
      </c>
      <c r="C2016" s="3" t="s">
        <v>2935</v>
      </c>
      <c r="D2016" s="4">
        <v>8111.4976617000002</v>
      </c>
      <c r="E2016" s="3" t="s">
        <v>2936</v>
      </c>
      <c r="F2016" s="3" t="s">
        <v>2937</v>
      </c>
      <c r="G2016" s="3" t="s">
        <v>3044</v>
      </c>
      <c r="H2016" s="3" t="s">
        <v>3066</v>
      </c>
      <c r="I2016" s="3" t="s">
        <v>3333</v>
      </c>
      <c r="J2016" s="4">
        <v>41.494902000000003</v>
      </c>
      <c r="K2016" s="4">
        <v>53.460621000000003</v>
      </c>
      <c r="L2016" s="4">
        <v>-1.380368</v>
      </c>
      <c r="M2016" s="4">
        <v>4.366174</v>
      </c>
      <c r="N2016" s="4">
        <v>59.925443000000001</v>
      </c>
      <c r="O2016" s="4">
        <v>39.707698999999998</v>
      </c>
      <c r="P2016" s="4">
        <v>2.7299359999999999</v>
      </c>
      <c r="Q2016" s="4">
        <v>12.701922</v>
      </c>
      <c r="R2016" s="4">
        <v>18.145327000000002</v>
      </c>
      <c r="S2016" s="3" t="s">
        <v>4288</v>
      </c>
      <c r="T2016" s="5">
        <v>192.9</v>
      </c>
      <c r="U2016" s="4">
        <v>8111.4976617000002</v>
      </c>
      <c r="V2016" s="10">
        <v>11948.697661</v>
      </c>
      <c r="W2016" s="4">
        <v>0</v>
      </c>
      <c r="X2016" s="4">
        <v>204.23</v>
      </c>
      <c r="Y2016" s="4">
        <v>101.601</v>
      </c>
      <c r="Z2016" s="4">
        <v>60.224789000000001</v>
      </c>
      <c r="AA2016" s="10">
        <v>16.4990249409</v>
      </c>
      <c r="AB2016" s="10">
        <v>21.4150353753</v>
      </c>
      <c r="AC2016" s="4">
        <v>2.9368799999999999</v>
      </c>
      <c r="AD2016" s="4">
        <v>2.6052183394569002</v>
      </c>
      <c r="AE2016" s="4">
        <v>2.8227999579552998</v>
      </c>
      <c r="AF2016" s="4">
        <v>12.701922</v>
      </c>
      <c r="AG2016" s="4">
        <v>10.525242777310901</v>
      </c>
      <c r="AH2016" s="4">
        <v>11.6198333693766</v>
      </c>
      <c r="AI2016" s="4">
        <v>2.7299359999999999</v>
      </c>
      <c r="AJ2016" s="4" t="s">
        <v>2924</v>
      </c>
    </row>
    <row r="2017" spans="1:36" x14ac:dyDescent="0.3">
      <c r="A2017" s="1" t="s">
        <v>780</v>
      </c>
      <c r="B2017" s="2">
        <v>4991702</v>
      </c>
      <c r="C2017" s="3" t="s">
        <v>2935</v>
      </c>
      <c r="D2017" s="4">
        <v>8120.8689240000003</v>
      </c>
      <c r="E2017" s="3" t="s">
        <v>2936</v>
      </c>
      <c r="F2017" s="3" t="s">
        <v>2937</v>
      </c>
      <c r="G2017" s="3" t="s">
        <v>3044</v>
      </c>
      <c r="H2017" s="3" t="s">
        <v>3066</v>
      </c>
      <c r="I2017" s="3" t="s">
        <v>3401</v>
      </c>
      <c r="J2017" s="4">
        <v>4.0550879999999996</v>
      </c>
      <c r="K2017" s="4">
        <v>-7.884042</v>
      </c>
      <c r="L2017" s="4">
        <v>-12.41628</v>
      </c>
      <c r="M2017" s="4">
        <v>-2.9402999999999999E-2</v>
      </c>
      <c r="N2017" s="4">
        <v>19.767441999999999</v>
      </c>
      <c r="O2017" s="4">
        <v>24.08785</v>
      </c>
      <c r="P2017" s="4">
        <v>5.2651960000000004</v>
      </c>
      <c r="Q2017" s="4">
        <v>12.151755</v>
      </c>
      <c r="R2017" s="4">
        <v>26.554133</v>
      </c>
      <c r="S2017" s="3" t="s">
        <v>4523</v>
      </c>
      <c r="T2017" s="4">
        <v>68</v>
      </c>
      <c r="U2017" s="4">
        <v>8120.8689240000003</v>
      </c>
      <c r="V2017" s="10">
        <v>8541.4689240000007</v>
      </c>
      <c r="W2017" s="4">
        <v>1.5882352941176501</v>
      </c>
      <c r="X2017" s="4">
        <v>78.95</v>
      </c>
      <c r="Y2017" s="4">
        <v>61.79</v>
      </c>
      <c r="Z2017" s="4">
        <v>19.767441999999999</v>
      </c>
      <c r="AA2017" s="10">
        <v>18.1454302868</v>
      </c>
      <c r="AB2017" s="10">
        <v>18.732782369100001</v>
      </c>
      <c r="AC2017" s="4">
        <v>2.3464930000000002</v>
      </c>
      <c r="AD2017" s="4">
        <v>2.2449145722989998</v>
      </c>
      <c r="AE2017" s="4">
        <v>2.2846461351245999</v>
      </c>
      <c r="AF2017" s="4">
        <v>12.151755</v>
      </c>
      <c r="AG2017" s="4">
        <v>11.949068404346299</v>
      </c>
      <c r="AH2017" s="4">
        <v>12.302636664188601</v>
      </c>
      <c r="AI2017" s="4">
        <v>5.2651960000000004</v>
      </c>
      <c r="AJ2017" s="4">
        <v>9.0799839999999996</v>
      </c>
    </row>
    <row r="2018" spans="1:36" x14ac:dyDescent="0.3">
      <c r="A2018" s="1" t="s">
        <v>621</v>
      </c>
      <c r="B2018" s="2">
        <v>100206</v>
      </c>
      <c r="C2018" s="3" t="s">
        <v>2935</v>
      </c>
      <c r="D2018" s="4">
        <v>8123.6307750599999</v>
      </c>
      <c r="E2018" s="3" t="s">
        <v>2930</v>
      </c>
      <c r="F2018" s="3" t="s">
        <v>2931</v>
      </c>
      <c r="G2018" s="3" t="s">
        <v>2931</v>
      </c>
      <c r="H2018" s="3" t="s">
        <v>3225</v>
      </c>
      <c r="I2018" s="3" t="s">
        <v>2933</v>
      </c>
      <c r="J2018" s="4">
        <v>10.67909</v>
      </c>
      <c r="K2018" s="4">
        <v>4.0249240000000004</v>
      </c>
      <c r="L2018" s="4">
        <v>-14.587942999999999</v>
      </c>
      <c r="M2018" s="4">
        <v>0.99738400000000005</v>
      </c>
      <c r="N2018" s="4">
        <v>15.442500000000001</v>
      </c>
      <c r="O2018" s="4">
        <v>4.3709309999999997</v>
      </c>
      <c r="P2018" s="4">
        <v>1.175899</v>
      </c>
      <c r="Q2018" s="4" t="s">
        <v>2934</v>
      </c>
      <c r="R2018" s="4" t="s">
        <v>2934</v>
      </c>
      <c r="S2018" s="3" t="s">
        <v>4364</v>
      </c>
      <c r="T2018" s="4">
        <v>61.77</v>
      </c>
      <c r="U2018" s="4">
        <v>8123.6307750599999</v>
      </c>
      <c r="V2018" s="10" t="s">
        <v>2934</v>
      </c>
      <c r="W2018" s="4">
        <v>4.5977011494252897</v>
      </c>
      <c r="X2018" s="4">
        <v>73.45</v>
      </c>
      <c r="Y2018" s="4">
        <v>45.32</v>
      </c>
      <c r="Z2018" s="4">
        <v>15.419371</v>
      </c>
      <c r="AA2018" s="10">
        <v>11.8439974689</v>
      </c>
      <c r="AB2018" s="10">
        <v>11.5671341334</v>
      </c>
      <c r="AC2018" s="4" t="s">
        <v>2934</v>
      </c>
      <c r="AD2018" s="4" t="s">
        <v>2934</v>
      </c>
      <c r="AE2018" s="4" t="s">
        <v>2934</v>
      </c>
      <c r="AF2018" s="4" t="s">
        <v>2934</v>
      </c>
      <c r="AG2018" s="4" t="s">
        <v>2934</v>
      </c>
      <c r="AH2018" s="4" t="s">
        <v>2934</v>
      </c>
      <c r="AI2018" s="4">
        <v>1.175899</v>
      </c>
      <c r="AJ2018" s="4">
        <v>1.2949409999999999</v>
      </c>
    </row>
    <row r="2019" spans="1:36" x14ac:dyDescent="0.3">
      <c r="A2019" s="1" t="s">
        <v>1562</v>
      </c>
      <c r="B2019" s="2">
        <v>4079718</v>
      </c>
      <c r="C2019" s="3" t="s">
        <v>2919</v>
      </c>
      <c r="D2019" s="4">
        <v>8134.7814803199999</v>
      </c>
      <c r="E2019" s="3" t="s">
        <v>2945</v>
      </c>
      <c r="F2019" s="3" t="s">
        <v>2990</v>
      </c>
      <c r="G2019" s="3" t="s">
        <v>2990</v>
      </c>
      <c r="H2019" s="3" t="s">
        <v>3029</v>
      </c>
      <c r="I2019" s="3" t="s">
        <v>3030</v>
      </c>
      <c r="J2019" s="18">
        <v>-14.538339000000001</v>
      </c>
      <c r="K2019" s="18">
        <v>10.164425</v>
      </c>
      <c r="L2019" s="18">
        <v>4.6875</v>
      </c>
      <c r="M2019" s="18">
        <v>1.883532</v>
      </c>
      <c r="N2019" s="4">
        <v>57.578125</v>
      </c>
      <c r="O2019" s="4">
        <v>61.609195</v>
      </c>
      <c r="P2019" s="4">
        <v>11.558517999999999</v>
      </c>
      <c r="Q2019" s="4">
        <v>54.469580000000001</v>
      </c>
      <c r="R2019" s="4">
        <v>64.973220999999995</v>
      </c>
      <c r="S2019" s="3" t="s">
        <v>5303</v>
      </c>
      <c r="T2019" s="4">
        <v>58.96</v>
      </c>
      <c r="U2019" s="4">
        <v>8134.7814803199999</v>
      </c>
      <c r="V2019" s="10">
        <v>8031.6484799999998</v>
      </c>
      <c r="W2019" s="4">
        <v>0</v>
      </c>
      <c r="X2019" s="18">
        <v>85.69</v>
      </c>
      <c r="Y2019" s="18">
        <v>40.65</v>
      </c>
      <c r="Z2019" s="4">
        <v>57.578125</v>
      </c>
      <c r="AA2019" s="10">
        <v>64.212589849699995</v>
      </c>
      <c r="AB2019" s="10">
        <v>62.906099629700002</v>
      </c>
      <c r="AC2019" s="4">
        <v>14.276507000000001</v>
      </c>
      <c r="AD2019" s="4">
        <v>16.267568821693999</v>
      </c>
      <c r="AE2019" s="4">
        <v>15.772921884523999</v>
      </c>
      <c r="AF2019" s="4">
        <v>54.469580000000001</v>
      </c>
      <c r="AG2019" s="4">
        <v>49.946416442741601</v>
      </c>
      <c r="AH2019" s="4">
        <v>46.920236779971802</v>
      </c>
      <c r="AI2019" s="4">
        <v>11.558517999999999</v>
      </c>
      <c r="AJ2019" s="4">
        <v>22.07413</v>
      </c>
    </row>
    <row r="2020" spans="1:36" x14ac:dyDescent="0.3">
      <c r="A2020" s="1" t="s">
        <v>2181</v>
      </c>
      <c r="B2020" s="2">
        <v>4325751</v>
      </c>
      <c r="C2020" s="3" t="s">
        <v>2919</v>
      </c>
      <c r="D2020" s="4">
        <v>8154.1295565</v>
      </c>
      <c r="E2020" s="3" t="s">
        <v>2920</v>
      </c>
      <c r="F2020" s="3" t="s">
        <v>2921</v>
      </c>
      <c r="G2020" s="3" t="s">
        <v>2922</v>
      </c>
      <c r="H2020" s="3" t="s">
        <v>2922</v>
      </c>
      <c r="I2020" s="3" t="s">
        <v>3208</v>
      </c>
      <c r="J2020" s="4">
        <v>-19.054504999999999</v>
      </c>
      <c r="K2020" s="4">
        <v>-0.26725100000000002</v>
      </c>
      <c r="L2020" s="4">
        <v>-2.9668649999999999</v>
      </c>
      <c r="M2020" s="4">
        <v>0.74761200000000005</v>
      </c>
      <c r="N2020" s="4" t="s">
        <v>2934</v>
      </c>
      <c r="O2020" s="4" t="s">
        <v>2934</v>
      </c>
      <c r="P2020" s="4" t="s">
        <v>2934</v>
      </c>
      <c r="Q2020" s="4" t="s">
        <v>2934</v>
      </c>
      <c r="R2020" s="4" t="s">
        <v>2934</v>
      </c>
      <c r="S2020" s="3" t="s">
        <v>5920</v>
      </c>
      <c r="T2020" s="4">
        <v>145.54</v>
      </c>
      <c r="U2020" s="4">
        <v>8154.1295565</v>
      </c>
      <c r="V2020" s="10">
        <v>8042.6365560000004</v>
      </c>
      <c r="W2020" s="4">
        <v>0</v>
      </c>
      <c r="X2020" s="4">
        <v>211.13</v>
      </c>
      <c r="Y2020" s="5">
        <v>113.5</v>
      </c>
      <c r="Z2020" s="4" t="s">
        <v>2934</v>
      </c>
      <c r="AA2020" s="10">
        <v>88.901105613499993</v>
      </c>
      <c r="AB2020" s="10">
        <v>94.517541011199995</v>
      </c>
      <c r="AC2020" s="4" t="s">
        <v>2934</v>
      </c>
      <c r="AD2020" s="4">
        <v>11.9006288189938</v>
      </c>
      <c r="AE2020" s="4">
        <v>12.6859784217892</v>
      </c>
      <c r="AF2020" s="4" t="s">
        <v>2934</v>
      </c>
      <c r="AG2020" s="4">
        <v>61.086083820001001</v>
      </c>
      <c r="AH2020" s="4">
        <v>70.492647423983399</v>
      </c>
      <c r="AI2020" s="4" t="s">
        <v>2934</v>
      </c>
      <c r="AJ2020" s="4" t="s">
        <v>2934</v>
      </c>
    </row>
    <row r="2021" spans="1:36" x14ac:dyDescent="0.3">
      <c r="A2021" s="1" t="s">
        <v>162</v>
      </c>
      <c r="B2021" s="2">
        <v>4010203</v>
      </c>
      <c r="C2021" s="3" t="s">
        <v>2919</v>
      </c>
      <c r="D2021" s="4">
        <v>8172.13923677</v>
      </c>
      <c r="E2021" s="3" t="s">
        <v>3093</v>
      </c>
      <c r="F2021" s="3" t="s">
        <v>3093</v>
      </c>
      <c r="G2021" s="3" t="s">
        <v>3094</v>
      </c>
      <c r="H2021" s="3" t="s">
        <v>3147</v>
      </c>
      <c r="I2021" s="3" t="s">
        <v>3148</v>
      </c>
      <c r="J2021" s="4">
        <v>-38.433667999999997</v>
      </c>
      <c r="K2021" s="4">
        <v>-9.9470039999999997</v>
      </c>
      <c r="L2021" s="4">
        <v>-1.9094139999999999</v>
      </c>
      <c r="M2021" s="4">
        <v>4.990494</v>
      </c>
      <c r="N2021" s="4">
        <v>3.681667</v>
      </c>
      <c r="O2021" s="4">
        <v>9.0644229999999997</v>
      </c>
      <c r="P2021" s="4">
        <v>1.5978300000000001</v>
      </c>
      <c r="Q2021" s="4">
        <v>3.0487609999999998</v>
      </c>
      <c r="R2021" s="4">
        <v>15.402725</v>
      </c>
      <c r="S2021" s="3" t="s">
        <v>3909</v>
      </c>
      <c r="T2021" s="4">
        <v>22.09</v>
      </c>
      <c r="U2021" s="4">
        <v>8172.13923677</v>
      </c>
      <c r="V2021" s="10">
        <v>15624.139236000001</v>
      </c>
      <c r="W2021" s="4">
        <v>4.5269352648257097</v>
      </c>
      <c r="X2021" s="4">
        <v>36.905000000000001</v>
      </c>
      <c r="Y2021" s="4">
        <v>20.319800000000001</v>
      </c>
      <c r="Z2021" s="4">
        <v>3.681667</v>
      </c>
      <c r="AA2021" s="10">
        <v>6.4575537885000003</v>
      </c>
      <c r="AB2021" s="10">
        <v>5.4628322150999997</v>
      </c>
      <c r="AC2021" s="4">
        <v>1.744739</v>
      </c>
      <c r="AD2021" s="4">
        <v>1.8969042039255</v>
      </c>
      <c r="AE2021" s="4">
        <v>1.6973701654249</v>
      </c>
      <c r="AF2021" s="4">
        <v>3.0487609999999998</v>
      </c>
      <c r="AG2021" s="4">
        <v>2.9222728429117999</v>
      </c>
      <c r="AH2021" s="4">
        <v>2.6728698333794001</v>
      </c>
      <c r="AI2021" s="4">
        <v>1.5978300000000001</v>
      </c>
      <c r="AJ2021" s="4">
        <v>1.5978300000000001</v>
      </c>
    </row>
    <row r="2022" spans="1:36" x14ac:dyDescent="0.3">
      <c r="A2022" s="1" t="s">
        <v>2550</v>
      </c>
      <c r="B2022" s="2">
        <v>4107956</v>
      </c>
      <c r="C2022" s="3" t="s">
        <v>2935</v>
      </c>
      <c r="D2022" s="4">
        <v>8198.9571845400005</v>
      </c>
      <c r="E2022" s="3" t="s">
        <v>2936</v>
      </c>
      <c r="F2022" s="3" t="s">
        <v>2937</v>
      </c>
      <c r="G2022" s="3" t="s">
        <v>3044</v>
      </c>
      <c r="H2022" s="3" t="s">
        <v>3045</v>
      </c>
      <c r="I2022" s="3" t="s">
        <v>3046</v>
      </c>
      <c r="J2022" s="4">
        <v>-15.584956999999999</v>
      </c>
      <c r="K2022" s="4">
        <v>-6.4858630000000002</v>
      </c>
      <c r="L2022" s="4">
        <v>-6.7334250000000004</v>
      </c>
      <c r="M2022" s="4">
        <v>-0.55228299999999997</v>
      </c>
      <c r="N2022" s="4" t="s">
        <v>2934</v>
      </c>
      <c r="O2022" s="4" t="s">
        <v>2934</v>
      </c>
      <c r="P2022" s="4" t="s">
        <v>2934</v>
      </c>
      <c r="Q2022" s="4" t="s">
        <v>2934</v>
      </c>
      <c r="R2022" s="4" t="s">
        <v>2934</v>
      </c>
      <c r="S2022" s="3" t="s">
        <v>6288</v>
      </c>
      <c r="T2022" s="4">
        <v>81.03</v>
      </c>
      <c r="U2022" s="4">
        <v>8198.9571845400005</v>
      </c>
      <c r="V2022" s="10">
        <v>9040.6571839999997</v>
      </c>
      <c r="W2022" s="4">
        <v>1.8758484511909199</v>
      </c>
      <c r="X2022" s="4">
        <v>100.925</v>
      </c>
      <c r="Y2022" s="4">
        <v>77.150000000000006</v>
      </c>
      <c r="Z2022" s="4" t="s">
        <v>2934</v>
      </c>
      <c r="AA2022" s="10">
        <v>18.664357135700001</v>
      </c>
      <c r="AB2022" s="10">
        <v>18.664357135700001</v>
      </c>
      <c r="AC2022" s="4" t="s">
        <v>2934</v>
      </c>
      <c r="AD2022" s="4">
        <v>1.9611253649085001</v>
      </c>
      <c r="AE2022" s="4">
        <v>1.9611253649085001</v>
      </c>
      <c r="AF2022" s="4" t="s">
        <v>2934</v>
      </c>
      <c r="AG2022" s="4">
        <v>12.509142056995501</v>
      </c>
      <c r="AH2022" s="4">
        <v>12.509142056995501</v>
      </c>
      <c r="AI2022" s="4" t="s">
        <v>2934</v>
      </c>
      <c r="AJ2022" s="4" t="s">
        <v>2934</v>
      </c>
    </row>
    <row r="2023" spans="1:36" x14ac:dyDescent="0.3">
      <c r="A2023" s="1" t="s">
        <v>223</v>
      </c>
      <c r="B2023" s="2">
        <v>4811760</v>
      </c>
      <c r="C2023" s="3" t="s">
        <v>2919</v>
      </c>
      <c r="D2023" s="4">
        <v>8217.0569250000008</v>
      </c>
      <c r="E2023" s="3" t="s">
        <v>2920</v>
      </c>
      <c r="F2023" s="3" t="s">
        <v>2921</v>
      </c>
      <c r="G2023" s="3" t="s">
        <v>2941</v>
      </c>
      <c r="H2023" s="3" t="s">
        <v>2941</v>
      </c>
      <c r="I2023" s="3" t="s">
        <v>2942</v>
      </c>
      <c r="J2023" s="4">
        <v>9.1703060000000001</v>
      </c>
      <c r="K2023" s="4">
        <v>-4.9232469999999999</v>
      </c>
      <c r="L2023" s="4">
        <v>0.86931000000000003</v>
      </c>
      <c r="M2023" s="4">
        <v>0.82123500000000005</v>
      </c>
      <c r="N2023" s="4" t="s">
        <v>2924</v>
      </c>
      <c r="O2023" s="4" t="s">
        <v>2924</v>
      </c>
      <c r="P2023" s="4" t="s">
        <v>2924</v>
      </c>
      <c r="Q2023" s="4" t="s">
        <v>2924</v>
      </c>
      <c r="R2023" s="4">
        <v>205.883095</v>
      </c>
      <c r="S2023" s="3" t="s">
        <v>3970</v>
      </c>
      <c r="T2023" s="4">
        <v>137.5</v>
      </c>
      <c r="U2023" s="4">
        <v>8217.0569250000008</v>
      </c>
      <c r="V2023" s="10">
        <v>8399.0187850000002</v>
      </c>
      <c r="W2023" s="4">
        <v>0</v>
      </c>
      <c r="X2023" s="4">
        <v>161</v>
      </c>
      <c r="Y2023" s="4">
        <v>111.09</v>
      </c>
      <c r="Z2023" s="4" t="s">
        <v>2924</v>
      </c>
      <c r="AA2023" s="10" t="s">
        <v>2924</v>
      </c>
      <c r="AB2023" s="10" t="s">
        <v>2924</v>
      </c>
      <c r="AC2023" s="4">
        <v>22.999203999999999</v>
      </c>
      <c r="AD2023" s="4">
        <v>18.053534871265398</v>
      </c>
      <c r="AE2023" s="4">
        <v>27.1749558597357</v>
      </c>
      <c r="AF2023" s="4" t="s">
        <v>2924</v>
      </c>
      <c r="AG2023" s="4" t="s">
        <v>2924</v>
      </c>
      <c r="AH2023" s="4" t="s">
        <v>2924</v>
      </c>
      <c r="AI2023" s="4" t="s">
        <v>2924</v>
      </c>
      <c r="AJ2023" s="4" t="s">
        <v>2924</v>
      </c>
    </row>
    <row r="2024" spans="1:36" x14ac:dyDescent="0.3">
      <c r="A2024" s="1" t="s">
        <v>2741</v>
      </c>
      <c r="B2024" s="2">
        <v>6216370</v>
      </c>
      <c r="C2024" s="3" t="s">
        <v>2940</v>
      </c>
      <c r="D2024" s="4">
        <v>8220.6494915999992</v>
      </c>
      <c r="E2024" s="3" t="s">
        <v>2945</v>
      </c>
      <c r="F2024" s="3" t="s">
        <v>2946</v>
      </c>
      <c r="G2024" s="3" t="s">
        <v>2947</v>
      </c>
      <c r="H2024" s="3" t="s">
        <v>2989</v>
      </c>
      <c r="I2024" s="3" t="s">
        <v>2949</v>
      </c>
      <c r="J2024" s="4">
        <v>95.657015999999999</v>
      </c>
      <c r="K2024" s="4">
        <v>43.50667</v>
      </c>
      <c r="L2024" s="4">
        <v>-2.8387099999999998</v>
      </c>
      <c r="M2024" s="4">
        <v>-1.5318510000000001</v>
      </c>
      <c r="N2024" s="4">
        <v>275.96858600000002</v>
      </c>
      <c r="O2024" s="4">
        <v>91.829267999999999</v>
      </c>
      <c r="P2024" s="4">
        <v>31.714801000000001</v>
      </c>
      <c r="Q2024" s="4">
        <v>293.04653100000002</v>
      </c>
      <c r="R2024" s="4">
        <v>110.952118</v>
      </c>
      <c r="S2024" s="3" t="s">
        <v>6479</v>
      </c>
      <c r="T2024" s="4">
        <v>52.71</v>
      </c>
      <c r="U2024" s="4">
        <v>8220.6494915999992</v>
      </c>
      <c r="V2024" s="10">
        <v>8286.4034909999991</v>
      </c>
      <c r="W2024" s="4">
        <v>0</v>
      </c>
      <c r="X2024" s="4">
        <v>57.74</v>
      </c>
      <c r="Y2024" s="4">
        <v>23.31</v>
      </c>
      <c r="Z2024" s="4">
        <v>275.96858600000002</v>
      </c>
      <c r="AA2024" s="10">
        <v>81.581798483200004</v>
      </c>
      <c r="AB2024" s="10">
        <v>87.968757823000004</v>
      </c>
      <c r="AC2024" s="4">
        <v>12.882409000000001</v>
      </c>
      <c r="AD2024" s="4">
        <v>11.237158944897599</v>
      </c>
      <c r="AE2024" s="4">
        <v>12.457547390721899</v>
      </c>
      <c r="AF2024" s="4">
        <v>293.04653100000002</v>
      </c>
      <c r="AG2024" s="4">
        <v>52.7601490595831</v>
      </c>
      <c r="AH2024" s="4">
        <v>55.430710911411502</v>
      </c>
      <c r="AI2024" s="4">
        <v>31.714801000000001</v>
      </c>
      <c r="AJ2024" s="4" t="s">
        <v>2924</v>
      </c>
    </row>
    <row r="2025" spans="1:36" x14ac:dyDescent="0.3">
      <c r="A2025" s="1" t="s">
        <v>1156</v>
      </c>
      <c r="B2025" s="2">
        <v>4239834</v>
      </c>
      <c r="C2025" s="3" t="s">
        <v>2935</v>
      </c>
      <c r="D2025" s="4">
        <v>8238.8462665499992</v>
      </c>
      <c r="E2025" s="3" t="s">
        <v>3031</v>
      </c>
      <c r="F2025" s="3" t="s">
        <v>3031</v>
      </c>
      <c r="G2025" s="3" t="s">
        <v>3115</v>
      </c>
      <c r="H2025" s="3" t="s">
        <v>3116</v>
      </c>
      <c r="I2025" s="3" t="s">
        <v>3482</v>
      </c>
      <c r="J2025" s="4">
        <v>11.359026</v>
      </c>
      <c r="K2025" s="4">
        <v>-6.9491529999999999</v>
      </c>
      <c r="L2025" s="4">
        <v>-8.5304900000000004</v>
      </c>
      <c r="M2025" s="4">
        <v>2.463606</v>
      </c>
      <c r="N2025" s="4">
        <v>11.725758000000001</v>
      </c>
      <c r="O2025" s="4" t="s">
        <v>2924</v>
      </c>
      <c r="P2025" s="4">
        <v>2.7381549999999999</v>
      </c>
      <c r="Q2025" s="4">
        <v>7.1980009999999996</v>
      </c>
      <c r="R2025" s="4">
        <v>110.237278</v>
      </c>
      <c r="S2025" s="3" t="s">
        <v>4898</v>
      </c>
      <c r="T2025" s="4">
        <v>27.45</v>
      </c>
      <c r="U2025" s="4">
        <v>8238.8462665499992</v>
      </c>
      <c r="V2025" s="10">
        <v>13517.846266</v>
      </c>
      <c r="W2025" s="4">
        <v>1.4571948998178501</v>
      </c>
      <c r="X2025" s="4">
        <v>30.7</v>
      </c>
      <c r="Y2025" s="4">
        <v>23.465</v>
      </c>
      <c r="Z2025" s="4">
        <v>11.725758000000001</v>
      </c>
      <c r="AA2025" s="10">
        <v>10.543904125299999</v>
      </c>
      <c r="AB2025" s="10">
        <v>10.874991086</v>
      </c>
      <c r="AC2025" s="4">
        <v>1.5085200000000001</v>
      </c>
      <c r="AD2025" s="4">
        <v>1.5174951075156999</v>
      </c>
      <c r="AE2025" s="4">
        <v>1.5253000016175</v>
      </c>
      <c r="AF2025" s="4">
        <v>7.1980009999999996</v>
      </c>
      <c r="AG2025" s="4">
        <v>7.8596657900464004</v>
      </c>
      <c r="AH2025" s="4">
        <v>7.9722810731312004</v>
      </c>
      <c r="AI2025" s="4">
        <v>2.7381549999999999</v>
      </c>
      <c r="AJ2025" s="4">
        <v>31.551724</v>
      </c>
    </row>
    <row r="2026" spans="1:36" x14ac:dyDescent="0.3">
      <c r="A2026" s="1" t="s">
        <v>61</v>
      </c>
      <c r="B2026" s="2">
        <v>4199629</v>
      </c>
      <c r="C2026" s="3" t="s">
        <v>2919</v>
      </c>
      <c r="D2026" s="4">
        <v>8263.0196418899995</v>
      </c>
      <c r="E2026" s="3" t="s">
        <v>2930</v>
      </c>
      <c r="F2026" s="3" t="s">
        <v>2953</v>
      </c>
      <c r="G2026" s="3" t="s">
        <v>3049</v>
      </c>
      <c r="H2026" s="3" t="s">
        <v>3050</v>
      </c>
      <c r="I2026" s="3" t="s">
        <v>2971</v>
      </c>
      <c r="J2026" s="4">
        <v>-4.8929660000000004</v>
      </c>
      <c r="K2026" s="4">
        <v>-11.396011</v>
      </c>
      <c r="L2026" s="4">
        <v>-4.4057380000000004</v>
      </c>
      <c r="M2026" s="4">
        <v>-1.269841</v>
      </c>
      <c r="N2026" s="4">
        <v>6.4791666666666696</v>
      </c>
      <c r="O2026" s="4" t="s">
        <v>2924</v>
      </c>
      <c r="P2026" s="4">
        <v>0.98189899999999997</v>
      </c>
      <c r="Q2026" s="4" t="s">
        <v>2934</v>
      </c>
      <c r="R2026" s="4" t="s">
        <v>2934</v>
      </c>
      <c r="S2026" s="3" t="s">
        <v>3808</v>
      </c>
      <c r="T2026" s="4">
        <v>9.33</v>
      </c>
      <c r="U2026" s="4">
        <v>8263.0196418899995</v>
      </c>
      <c r="V2026" s="10" t="s">
        <v>2934</v>
      </c>
      <c r="W2026" s="4">
        <v>15.434083601286201</v>
      </c>
      <c r="X2026" s="4">
        <v>10.85</v>
      </c>
      <c r="Y2026" s="4">
        <v>8.92</v>
      </c>
      <c r="Z2026" s="4">
        <v>6.6690490000000002</v>
      </c>
      <c r="AA2026" s="10">
        <v>5.4168601949999999</v>
      </c>
      <c r="AB2026" s="10">
        <v>4.7299900633999998</v>
      </c>
      <c r="AC2026" s="4" t="s">
        <v>2934</v>
      </c>
      <c r="AD2026" s="4" t="s">
        <v>2934</v>
      </c>
      <c r="AE2026" s="4" t="s">
        <v>2934</v>
      </c>
      <c r="AF2026" s="4" t="s">
        <v>2934</v>
      </c>
      <c r="AG2026" s="4" t="s">
        <v>2934</v>
      </c>
      <c r="AH2026" s="4" t="s">
        <v>2934</v>
      </c>
      <c r="AI2026" s="4">
        <v>0.98189899999999997</v>
      </c>
      <c r="AJ2026" s="5">
        <v>1.050794</v>
      </c>
    </row>
    <row r="2027" spans="1:36" x14ac:dyDescent="0.3">
      <c r="A2027" s="1" t="s">
        <v>307</v>
      </c>
      <c r="B2027" s="2">
        <v>4069317</v>
      </c>
      <c r="C2027" s="3" t="s">
        <v>2935</v>
      </c>
      <c r="D2027" s="4">
        <v>8269.1045398200004</v>
      </c>
      <c r="E2027" s="3" t="s">
        <v>2925</v>
      </c>
      <c r="F2027" s="3" t="s">
        <v>2926</v>
      </c>
      <c r="G2027" s="3" t="s">
        <v>2927</v>
      </c>
      <c r="H2027" s="3" t="s">
        <v>2928</v>
      </c>
      <c r="I2027" s="3" t="s">
        <v>2965</v>
      </c>
      <c r="J2027" s="4">
        <v>-11.538462000000001</v>
      </c>
      <c r="K2027" s="4">
        <v>17.875888</v>
      </c>
      <c r="L2027" s="4">
        <v>6.350975</v>
      </c>
      <c r="M2027" s="4">
        <v>-2.7756560000000001</v>
      </c>
      <c r="N2027" s="4">
        <v>9.2669899999999998</v>
      </c>
      <c r="O2027" s="4">
        <v>13.270768</v>
      </c>
      <c r="P2027" s="4" t="s">
        <v>2924</v>
      </c>
      <c r="Q2027" s="4">
        <v>6.7775499999999997</v>
      </c>
      <c r="R2027" s="4">
        <v>17.036276999999998</v>
      </c>
      <c r="S2027" s="3" t="s">
        <v>4052</v>
      </c>
      <c r="T2027" s="4">
        <v>38.18</v>
      </c>
      <c r="U2027" s="4">
        <v>8269.1045398200004</v>
      </c>
      <c r="V2027" s="10">
        <v>13433.104539</v>
      </c>
      <c r="W2027" s="4">
        <v>2.0953378732320602</v>
      </c>
      <c r="X2027" s="4">
        <v>52.984999999999999</v>
      </c>
      <c r="Y2027" s="4">
        <v>26.204999999999998</v>
      </c>
      <c r="Z2027" s="4">
        <v>9.2669899999999998</v>
      </c>
      <c r="AA2027" s="10">
        <v>10.9911621613</v>
      </c>
      <c r="AB2027" s="10">
        <v>11.7245318478</v>
      </c>
      <c r="AC2027" s="4">
        <v>1.8074680000000001</v>
      </c>
      <c r="AD2027" s="4">
        <v>1.8090064846175999</v>
      </c>
      <c r="AE2027" s="4">
        <v>1.8395495749268</v>
      </c>
      <c r="AF2027" s="4">
        <v>6.7775499999999997</v>
      </c>
      <c r="AG2027" s="4">
        <v>8.6020723315116996</v>
      </c>
      <c r="AH2027" s="4">
        <v>8.7374763849960004</v>
      </c>
      <c r="AI2027" s="4" t="s">
        <v>2924</v>
      </c>
      <c r="AJ2027" s="4" t="s">
        <v>2924</v>
      </c>
    </row>
    <row r="2028" spans="1:36" x14ac:dyDescent="0.3">
      <c r="A2028" s="1" t="s">
        <v>1910</v>
      </c>
      <c r="B2028" s="2">
        <v>4057055</v>
      </c>
      <c r="C2028" s="3" t="s">
        <v>2935</v>
      </c>
      <c r="D2028" s="4">
        <v>8299.1474027000004</v>
      </c>
      <c r="E2028" s="3" t="s">
        <v>3090</v>
      </c>
      <c r="F2028" s="3" t="s">
        <v>3090</v>
      </c>
      <c r="G2028" s="3" t="s">
        <v>3091</v>
      </c>
      <c r="H2028" s="3" t="s">
        <v>3091</v>
      </c>
      <c r="I2028" s="3" t="s">
        <v>3098</v>
      </c>
      <c r="J2028" s="4">
        <v>18.236473</v>
      </c>
      <c r="K2028" s="4">
        <v>1.126347</v>
      </c>
      <c r="L2028" s="4">
        <v>-6.3067149999999996</v>
      </c>
      <c r="M2028" s="4">
        <v>0.70714500000000002</v>
      </c>
      <c r="N2028" s="4">
        <v>21.398963999999999</v>
      </c>
      <c r="O2028" s="4" t="s">
        <v>2924</v>
      </c>
      <c r="P2028" s="4">
        <v>1.79745</v>
      </c>
      <c r="Q2028" s="4">
        <v>11.525672</v>
      </c>
      <c r="R2028" s="4" t="s">
        <v>2924</v>
      </c>
      <c r="S2028" s="3" t="s">
        <v>5650</v>
      </c>
      <c r="T2028" s="4">
        <v>41.3</v>
      </c>
      <c r="U2028" s="4">
        <v>8299.1474027000004</v>
      </c>
      <c r="V2028" s="10">
        <v>13557.647402000001</v>
      </c>
      <c r="W2028" s="4">
        <v>4.0799031476997598</v>
      </c>
      <c r="X2028" s="4">
        <v>44.41</v>
      </c>
      <c r="Y2028" s="4">
        <v>32.06</v>
      </c>
      <c r="Z2028" s="4">
        <v>21.398963999999999</v>
      </c>
      <c r="AA2028" s="10">
        <v>16.745732473699999</v>
      </c>
      <c r="AB2028" s="10">
        <v>19.1250630941</v>
      </c>
      <c r="AC2028" s="4">
        <v>4.8567609999999997</v>
      </c>
      <c r="AD2028" s="4">
        <v>4.3983901181520002</v>
      </c>
      <c r="AE2028" s="4">
        <v>4.8098287650042</v>
      </c>
      <c r="AF2028" s="4">
        <v>11.525672</v>
      </c>
      <c r="AG2028" s="4">
        <v>10.2089057903877</v>
      </c>
      <c r="AH2028" s="4">
        <v>10.7776033177757</v>
      </c>
      <c r="AI2028" s="4">
        <v>1.79745</v>
      </c>
      <c r="AJ2028" s="4">
        <v>1.79745</v>
      </c>
    </row>
    <row r="2029" spans="1:36" x14ac:dyDescent="0.3">
      <c r="A2029" s="1" t="s">
        <v>2791</v>
      </c>
      <c r="B2029" s="2">
        <v>4695380</v>
      </c>
      <c r="C2029" s="3" t="s">
        <v>2919</v>
      </c>
      <c r="D2029" s="4">
        <v>8317.6167905999991</v>
      </c>
      <c r="E2029" s="3" t="s">
        <v>3006</v>
      </c>
      <c r="F2029" s="3" t="s">
        <v>3070</v>
      </c>
      <c r="G2029" s="3" t="s">
        <v>3070</v>
      </c>
      <c r="H2029" s="3" t="s">
        <v>3490</v>
      </c>
      <c r="I2029" s="3" t="s">
        <v>3491</v>
      </c>
      <c r="J2029" s="4">
        <v>-63.155878999999999</v>
      </c>
      <c r="K2029" s="4">
        <v>6.1810159999999996</v>
      </c>
      <c r="L2029" s="4">
        <v>6.1810159999999996</v>
      </c>
      <c r="M2029" s="4">
        <v>0.73298399999999997</v>
      </c>
      <c r="N2029" s="4" t="s">
        <v>2924</v>
      </c>
      <c r="O2029" s="4" t="s">
        <v>2924</v>
      </c>
      <c r="P2029" s="4">
        <v>0.74</v>
      </c>
      <c r="Q2029" s="4">
        <v>5.0074420000000002</v>
      </c>
      <c r="R2029" s="4">
        <v>11.935369</v>
      </c>
      <c r="S2029" s="3" t="s">
        <v>6529</v>
      </c>
      <c r="T2029" s="4">
        <v>9.6199999999999992</v>
      </c>
      <c r="U2029" s="4">
        <v>8317.6167905999991</v>
      </c>
      <c r="V2029" s="10">
        <v>40790.61679</v>
      </c>
      <c r="W2029" s="4">
        <v>10.3950103950104</v>
      </c>
      <c r="X2029" s="4">
        <v>27.05</v>
      </c>
      <c r="Y2029" s="5">
        <v>8.08</v>
      </c>
      <c r="Z2029" s="4" t="s">
        <v>2924</v>
      </c>
      <c r="AA2029" s="10">
        <v>6.2977486530000002</v>
      </c>
      <c r="AB2029" s="10">
        <v>6.2977486530000002</v>
      </c>
      <c r="AC2029" s="4">
        <v>0.27625100000000002</v>
      </c>
      <c r="AD2029" s="4">
        <v>0.27321962882869999</v>
      </c>
      <c r="AE2029" s="4">
        <v>0.27321962882869999</v>
      </c>
      <c r="AF2029" s="4">
        <v>5.0074420000000002</v>
      </c>
      <c r="AG2029" s="4">
        <v>12.515656773167599</v>
      </c>
      <c r="AH2029" s="4">
        <v>12.515656773167599</v>
      </c>
      <c r="AI2029" s="4">
        <v>0.74</v>
      </c>
      <c r="AJ2029" s="4" t="s">
        <v>2924</v>
      </c>
    </row>
    <row r="2030" spans="1:36" x14ac:dyDescent="0.3">
      <c r="A2030" s="1" t="s">
        <v>2846</v>
      </c>
      <c r="B2030" s="2">
        <v>1024452</v>
      </c>
      <c r="C2030" s="3" t="s">
        <v>2919</v>
      </c>
      <c r="D2030" s="4">
        <v>8325.4888628400004</v>
      </c>
      <c r="E2030" s="3" t="s">
        <v>2930</v>
      </c>
      <c r="F2030" s="3" t="s">
        <v>2931</v>
      </c>
      <c r="G2030" s="3" t="s">
        <v>2931</v>
      </c>
      <c r="H2030" s="3" t="s">
        <v>2932</v>
      </c>
      <c r="I2030" s="3" t="s">
        <v>3732</v>
      </c>
      <c r="J2030" s="4">
        <v>34.997304999999997</v>
      </c>
      <c r="K2030" s="4">
        <v>17.512905</v>
      </c>
      <c r="L2030" s="4">
        <v>-9.5956679999999999</v>
      </c>
      <c r="M2030" s="4">
        <v>0.837561</v>
      </c>
      <c r="N2030" s="4">
        <v>13.110994764397899</v>
      </c>
      <c r="O2030" s="4">
        <v>21.276126000000001</v>
      </c>
      <c r="P2030" s="4">
        <v>1.390326</v>
      </c>
      <c r="Q2030" s="4" t="s">
        <v>2934</v>
      </c>
      <c r="R2030" s="4" t="s">
        <v>2934</v>
      </c>
      <c r="S2030" s="3" t="s">
        <v>6584</v>
      </c>
      <c r="T2030" s="5">
        <v>125.21</v>
      </c>
      <c r="U2030" s="4">
        <v>8325.4888628400004</v>
      </c>
      <c r="V2030" s="10" t="s">
        <v>2934</v>
      </c>
      <c r="W2030" s="4">
        <v>1.4375848574395</v>
      </c>
      <c r="X2030" s="4">
        <v>142.04</v>
      </c>
      <c r="Y2030" s="4">
        <v>89.68</v>
      </c>
      <c r="Z2030" s="4">
        <v>13.105506</v>
      </c>
      <c r="AA2030" s="10">
        <v>12.399730634300001</v>
      </c>
      <c r="AB2030" s="10">
        <v>12.377556497700001</v>
      </c>
      <c r="AC2030" s="4" t="s">
        <v>2934</v>
      </c>
      <c r="AD2030" s="4" t="s">
        <v>2934</v>
      </c>
      <c r="AE2030" s="4" t="s">
        <v>2934</v>
      </c>
      <c r="AF2030" s="4" t="s">
        <v>2934</v>
      </c>
      <c r="AG2030" s="4" t="s">
        <v>2934</v>
      </c>
      <c r="AH2030" s="4" t="s">
        <v>2934</v>
      </c>
      <c r="AI2030" s="4">
        <v>1.390326</v>
      </c>
      <c r="AJ2030" s="4">
        <v>1.644255</v>
      </c>
    </row>
    <row r="2031" spans="1:36" x14ac:dyDescent="0.3">
      <c r="A2031" s="1" t="s">
        <v>427</v>
      </c>
      <c r="B2031" s="2">
        <v>4400077</v>
      </c>
      <c r="C2031" s="3" t="s">
        <v>2935</v>
      </c>
      <c r="D2031" s="4">
        <v>8327.8871108999992</v>
      </c>
      <c r="E2031" s="3" t="s">
        <v>2976</v>
      </c>
      <c r="F2031" s="3" t="s">
        <v>2977</v>
      </c>
      <c r="G2031" s="3" t="s">
        <v>2978</v>
      </c>
      <c r="H2031" s="3" t="s">
        <v>2978</v>
      </c>
      <c r="I2031" s="3" t="s">
        <v>2979</v>
      </c>
      <c r="J2031" s="4">
        <v>18.478728</v>
      </c>
      <c r="K2031" s="4">
        <v>0.62043800000000005</v>
      </c>
      <c r="L2031" s="4">
        <v>-9.2196250000000006</v>
      </c>
      <c r="M2031" s="4">
        <v>0.62043800000000005</v>
      </c>
      <c r="N2031" s="4">
        <v>25.5277777777778</v>
      </c>
      <c r="O2031" s="4">
        <v>13.771229</v>
      </c>
      <c r="P2031" s="4">
        <v>2.891149</v>
      </c>
      <c r="Q2031" s="4">
        <v>15.875289</v>
      </c>
      <c r="R2031" s="4">
        <v>19.212771</v>
      </c>
      <c r="S2031" s="3" t="s">
        <v>4170</v>
      </c>
      <c r="T2031" s="4">
        <v>27.57</v>
      </c>
      <c r="U2031" s="4">
        <v>8327.8871108999992</v>
      </c>
      <c r="V2031" s="10">
        <v>13255.26311</v>
      </c>
      <c r="W2031" s="4">
        <v>4.1712005803409502</v>
      </c>
      <c r="X2031" s="4">
        <v>30.67</v>
      </c>
      <c r="Y2031" s="4">
        <v>20.795000000000002</v>
      </c>
      <c r="Z2031" s="4">
        <v>25.527778000000001</v>
      </c>
      <c r="AA2031" s="10">
        <v>28.691851389299998</v>
      </c>
      <c r="AB2031" s="10">
        <v>25.661789344300001</v>
      </c>
      <c r="AC2031" s="4">
        <v>10.411825</v>
      </c>
      <c r="AD2031" s="4">
        <v>10.0016246073563</v>
      </c>
      <c r="AE2031" s="4">
        <v>10.4018708823622</v>
      </c>
      <c r="AF2031" s="4">
        <v>15.875289</v>
      </c>
      <c r="AG2031" s="4">
        <v>15.134896130202099</v>
      </c>
      <c r="AH2031" s="4">
        <v>15.472040977788801</v>
      </c>
      <c r="AI2031" s="4">
        <v>2.891149</v>
      </c>
      <c r="AJ2031" s="4">
        <v>2.9530850000000002</v>
      </c>
    </row>
    <row r="2032" spans="1:36" x14ac:dyDescent="0.3">
      <c r="A2032" s="1" t="s">
        <v>1677</v>
      </c>
      <c r="B2032" s="2">
        <v>4089955</v>
      </c>
      <c r="C2032" s="3" t="s">
        <v>2919</v>
      </c>
      <c r="D2032" s="4">
        <v>8328.6883704899992</v>
      </c>
      <c r="E2032" s="3" t="s">
        <v>3102</v>
      </c>
      <c r="F2032" s="3" t="s">
        <v>3103</v>
      </c>
      <c r="G2032" s="3" t="s">
        <v>3104</v>
      </c>
      <c r="H2032" s="3" t="s">
        <v>3104</v>
      </c>
      <c r="I2032" s="3" t="s">
        <v>3205</v>
      </c>
      <c r="J2032" s="4">
        <v>-9.1232880000000005</v>
      </c>
      <c r="K2032" s="4">
        <v>-12.271886</v>
      </c>
      <c r="L2032" s="4">
        <v>2.0301450000000001</v>
      </c>
      <c r="M2032" s="4">
        <v>-1.74763</v>
      </c>
      <c r="N2032" s="4">
        <v>14.775055999999999</v>
      </c>
      <c r="O2032" s="4">
        <v>9.8368920000000006</v>
      </c>
      <c r="P2032" s="4" t="s">
        <v>2924</v>
      </c>
      <c r="Q2032" s="4">
        <v>11.207724000000001</v>
      </c>
      <c r="R2032" s="4">
        <v>14.621302</v>
      </c>
      <c r="S2032" s="3" t="s">
        <v>5418</v>
      </c>
      <c r="T2032" s="4">
        <v>33.17</v>
      </c>
      <c r="U2032" s="4">
        <v>8328.6883704899992</v>
      </c>
      <c r="V2032" s="10">
        <v>11407.75937</v>
      </c>
      <c r="W2032" s="4">
        <v>2.29122701236057</v>
      </c>
      <c r="X2032" s="4">
        <v>42.424999999999997</v>
      </c>
      <c r="Y2032" s="4">
        <v>27.655000000000001</v>
      </c>
      <c r="Z2032" s="4">
        <v>14.775055999999999</v>
      </c>
      <c r="AA2032" s="10">
        <v>10.0512105693</v>
      </c>
      <c r="AB2032" s="10">
        <v>10.8114979318</v>
      </c>
      <c r="AC2032" s="4">
        <v>3.2729889999999999</v>
      </c>
      <c r="AD2032" s="4">
        <v>3.2898698853238999</v>
      </c>
      <c r="AE2032" s="4">
        <v>3.2789654853779999</v>
      </c>
      <c r="AF2032" s="4">
        <v>11.207724000000001</v>
      </c>
      <c r="AG2032" s="4">
        <v>8.9158449113585991</v>
      </c>
      <c r="AH2032" s="4">
        <v>9.0636235380148999</v>
      </c>
      <c r="AI2032" s="4" t="s">
        <v>2924</v>
      </c>
      <c r="AJ2032" s="4" t="s">
        <v>2924</v>
      </c>
    </row>
    <row r="2033" spans="1:36" x14ac:dyDescent="0.3">
      <c r="A2033" s="1" t="s">
        <v>1118</v>
      </c>
      <c r="B2033" s="2">
        <v>4810421</v>
      </c>
      <c r="C2033" s="3" t="s">
        <v>2935</v>
      </c>
      <c r="D2033" s="4">
        <v>8330.3412876399998</v>
      </c>
      <c r="E2033" s="3" t="s">
        <v>2920</v>
      </c>
      <c r="F2033" s="3" t="s">
        <v>2960</v>
      </c>
      <c r="G2033" s="3" t="s">
        <v>2961</v>
      </c>
      <c r="H2033" s="3" t="s">
        <v>2962</v>
      </c>
      <c r="I2033" s="3" t="s">
        <v>2963</v>
      </c>
      <c r="J2033" s="4">
        <v>90.162284999999997</v>
      </c>
      <c r="K2033" s="4">
        <v>17.826799000000001</v>
      </c>
      <c r="L2033" s="4">
        <v>5.9359450000000002</v>
      </c>
      <c r="M2033" s="5">
        <v>0.18557799999999999</v>
      </c>
      <c r="N2033" s="4" t="s">
        <v>2924</v>
      </c>
      <c r="O2033" s="4" t="s">
        <v>2924</v>
      </c>
      <c r="P2033" s="4">
        <v>12.457557</v>
      </c>
      <c r="Q2033" s="4" t="s">
        <v>2924</v>
      </c>
      <c r="R2033" s="4" t="s">
        <v>2924</v>
      </c>
      <c r="S2033" s="3" t="s">
        <v>4860</v>
      </c>
      <c r="T2033" s="4">
        <v>151.16</v>
      </c>
      <c r="U2033" s="4">
        <v>8330.3412876399998</v>
      </c>
      <c r="V2033" s="10">
        <v>8227.6232870000003</v>
      </c>
      <c r="W2033" s="4">
        <v>0</v>
      </c>
      <c r="X2033" s="4">
        <v>153.5</v>
      </c>
      <c r="Y2033" s="4">
        <v>74.745000000000005</v>
      </c>
      <c r="Z2033" s="4" t="s">
        <v>2924</v>
      </c>
      <c r="AA2033" s="10" t="s">
        <v>2924</v>
      </c>
      <c r="AB2033" s="10" t="s">
        <v>2924</v>
      </c>
      <c r="AC2033" s="4">
        <v>22.832501000000001</v>
      </c>
      <c r="AD2033" s="4">
        <v>18.501826064077999</v>
      </c>
      <c r="AE2033" s="4">
        <v>21.724617220092799</v>
      </c>
      <c r="AF2033" s="4" t="s">
        <v>2924</v>
      </c>
      <c r="AG2033" s="4" t="s">
        <v>2924</v>
      </c>
      <c r="AH2033" s="4" t="s">
        <v>2924</v>
      </c>
      <c r="AI2033" s="4">
        <v>12.457557</v>
      </c>
      <c r="AJ2033" s="4">
        <v>25.014066</v>
      </c>
    </row>
    <row r="2034" spans="1:36" x14ac:dyDescent="0.3">
      <c r="A2034" s="1" t="s">
        <v>2843</v>
      </c>
      <c r="B2034" s="2">
        <v>4227527</v>
      </c>
      <c r="C2034" s="3" t="s">
        <v>2919</v>
      </c>
      <c r="D2034" s="4">
        <v>8336.3094850800007</v>
      </c>
      <c r="E2034" s="3" t="s">
        <v>2925</v>
      </c>
      <c r="F2034" s="3" t="s">
        <v>2980</v>
      </c>
      <c r="G2034" s="3" t="s">
        <v>2981</v>
      </c>
      <c r="H2034" s="3" t="s">
        <v>3163</v>
      </c>
      <c r="I2034" s="3" t="s">
        <v>3175</v>
      </c>
      <c r="J2034" s="4">
        <v>11.220672</v>
      </c>
      <c r="K2034" s="4">
        <v>-30.641162999999999</v>
      </c>
      <c r="L2034" s="4">
        <v>-13.855767</v>
      </c>
      <c r="M2034" s="4">
        <v>-1.8233740000000001</v>
      </c>
      <c r="N2034" s="4">
        <v>83.441519999999997</v>
      </c>
      <c r="O2034" s="4">
        <v>59.976880999999999</v>
      </c>
      <c r="P2034" s="4" t="s">
        <v>2924</v>
      </c>
      <c r="Q2034" s="4">
        <v>50.709409999999998</v>
      </c>
      <c r="R2034" s="4">
        <v>83.793597000000005</v>
      </c>
      <c r="S2034" s="3" t="s">
        <v>6581</v>
      </c>
      <c r="T2034" s="5">
        <v>285.37</v>
      </c>
      <c r="U2034" s="4">
        <v>8336.3094850800007</v>
      </c>
      <c r="V2034" s="10">
        <v>9030.0274850000005</v>
      </c>
      <c r="W2034" s="4">
        <v>0.37845603952763102</v>
      </c>
      <c r="X2034" s="4">
        <v>433.86</v>
      </c>
      <c r="Y2034" s="4">
        <v>241.78</v>
      </c>
      <c r="Z2034" s="4">
        <v>83.441519999999997</v>
      </c>
      <c r="AA2034" s="10">
        <v>67.541596648600006</v>
      </c>
      <c r="AB2034" s="10">
        <v>77.768300226999997</v>
      </c>
      <c r="AC2034" s="4">
        <v>15.278123000000001</v>
      </c>
      <c r="AD2034" s="4">
        <v>12.544443710487901</v>
      </c>
      <c r="AE2034" s="4">
        <v>14.357849116478199</v>
      </c>
      <c r="AF2034" s="4">
        <v>50.709409999999998</v>
      </c>
      <c r="AG2034" s="4">
        <v>38.323106025239703</v>
      </c>
      <c r="AH2034" s="4">
        <v>43.399167627645298</v>
      </c>
      <c r="AI2034" s="4" t="s">
        <v>2924</v>
      </c>
      <c r="AJ2034" s="4" t="s">
        <v>2924</v>
      </c>
    </row>
    <row r="2035" spans="1:36" x14ac:dyDescent="0.3">
      <c r="A2035" s="1" t="s">
        <v>2458</v>
      </c>
      <c r="B2035" s="2">
        <v>4004303</v>
      </c>
      <c r="C2035" s="3" t="s">
        <v>2935</v>
      </c>
      <c r="D2035" s="4">
        <v>8337.1146903400004</v>
      </c>
      <c r="E2035" s="3" t="s">
        <v>2920</v>
      </c>
      <c r="F2035" s="3" t="s">
        <v>2960</v>
      </c>
      <c r="G2035" s="3" t="s">
        <v>2961</v>
      </c>
      <c r="H2035" s="3" t="s">
        <v>2962</v>
      </c>
      <c r="I2035" s="3" t="s">
        <v>2963</v>
      </c>
      <c r="J2035" s="4">
        <v>-28.005935999999998</v>
      </c>
      <c r="K2035" s="4">
        <v>-27.273831999999999</v>
      </c>
      <c r="L2035" s="4">
        <v>-6.5052079999999997</v>
      </c>
      <c r="M2035" s="4">
        <v>0.75774600000000003</v>
      </c>
      <c r="N2035" s="4">
        <v>35.902000000000001</v>
      </c>
      <c r="O2035" s="4">
        <v>18.745823000000001</v>
      </c>
      <c r="P2035" s="4">
        <v>1.8602650000000001</v>
      </c>
      <c r="Q2035" s="4">
        <v>14.77275</v>
      </c>
      <c r="R2035" s="4">
        <v>28.869440000000001</v>
      </c>
      <c r="S2035" s="3" t="s">
        <v>6196</v>
      </c>
      <c r="T2035" s="4">
        <v>179.51</v>
      </c>
      <c r="U2035" s="4">
        <v>8337.1146903400004</v>
      </c>
      <c r="V2035" s="10">
        <v>9990.5006900000008</v>
      </c>
      <c r="W2035" s="4">
        <v>0.75761796000222803</v>
      </c>
      <c r="X2035" s="4">
        <v>256.85000000000002</v>
      </c>
      <c r="Y2035" s="4">
        <v>171.69</v>
      </c>
      <c r="Z2035" s="4">
        <v>35.902000000000001</v>
      </c>
      <c r="AA2035" s="10">
        <v>12.0142690778</v>
      </c>
      <c r="AB2035" s="10">
        <v>12.8709421148</v>
      </c>
      <c r="AC2035" s="4">
        <v>3.3017449999999999</v>
      </c>
      <c r="AD2035" s="4">
        <v>3.1376594610374</v>
      </c>
      <c r="AE2035" s="4">
        <v>3.2452683719167998</v>
      </c>
      <c r="AF2035" s="4">
        <v>14.77275</v>
      </c>
      <c r="AG2035" s="4">
        <v>10.5421659065924</v>
      </c>
      <c r="AH2035" s="4">
        <v>11.023182521943999</v>
      </c>
      <c r="AI2035" s="4">
        <v>1.8602650000000001</v>
      </c>
      <c r="AJ2035" s="4" t="s">
        <v>2924</v>
      </c>
    </row>
    <row r="2036" spans="1:36" x14ac:dyDescent="0.3">
      <c r="A2036" s="1" t="s">
        <v>1213</v>
      </c>
      <c r="B2036" s="2">
        <v>4328204</v>
      </c>
      <c r="C2036" s="3" t="s">
        <v>2919</v>
      </c>
      <c r="D2036" s="4">
        <v>8345.6144468999992</v>
      </c>
      <c r="E2036" s="3" t="s">
        <v>2920</v>
      </c>
      <c r="F2036" s="3" t="s">
        <v>2960</v>
      </c>
      <c r="G2036" s="3" t="s">
        <v>2973</v>
      </c>
      <c r="H2036" s="3" t="s">
        <v>3087</v>
      </c>
      <c r="I2036" s="3" t="s">
        <v>3324</v>
      </c>
      <c r="J2036" s="4">
        <v>45.248868999999999</v>
      </c>
      <c r="K2036" s="4">
        <v>20.480419999999999</v>
      </c>
      <c r="L2036" s="4">
        <v>-6.0212750000000002</v>
      </c>
      <c r="M2036" s="4">
        <v>1.4218010000000001</v>
      </c>
      <c r="N2036" s="4">
        <v>88.348623853210995</v>
      </c>
      <c r="O2036" s="4">
        <v>25.608590398719599</v>
      </c>
      <c r="P2036" s="4">
        <v>3.93527</v>
      </c>
      <c r="Q2036" s="4">
        <v>25.018139000000001</v>
      </c>
      <c r="R2036" s="4" t="s">
        <v>2924</v>
      </c>
      <c r="S2036" s="3" t="s">
        <v>4955</v>
      </c>
      <c r="T2036" s="4">
        <v>96.3</v>
      </c>
      <c r="U2036" s="4">
        <v>8345.6144468999992</v>
      </c>
      <c r="V2036" s="10">
        <v>9158.6404459999994</v>
      </c>
      <c r="W2036" s="4">
        <v>0</v>
      </c>
      <c r="X2036" s="4">
        <v>105.82</v>
      </c>
      <c r="Y2036" s="4">
        <v>65.010000000000005</v>
      </c>
      <c r="Z2036" s="4">
        <v>88.511028999999994</v>
      </c>
      <c r="AA2036" s="10">
        <v>27.763362740000002</v>
      </c>
      <c r="AB2036" s="10">
        <v>30.545246931200001</v>
      </c>
      <c r="AC2036" s="4">
        <v>7.9616540000000002</v>
      </c>
      <c r="AD2036" s="4">
        <v>7.2442966590687998</v>
      </c>
      <c r="AE2036" s="4">
        <v>7.6808370319271999</v>
      </c>
      <c r="AF2036" s="4">
        <v>25.018139000000001</v>
      </c>
      <c r="AG2036" s="4">
        <v>17.669830047337499</v>
      </c>
      <c r="AH2036" s="4">
        <v>19.168353486602701</v>
      </c>
      <c r="AI2036" s="4">
        <v>3.93527</v>
      </c>
      <c r="AJ2036" s="4" t="s">
        <v>2924</v>
      </c>
    </row>
    <row r="2037" spans="1:36" x14ac:dyDescent="0.3">
      <c r="A2037" s="1" t="s">
        <v>72</v>
      </c>
      <c r="B2037" s="2">
        <v>4994468</v>
      </c>
      <c r="C2037" s="3" t="s">
        <v>2935</v>
      </c>
      <c r="D2037" s="4">
        <v>8356.7603189700003</v>
      </c>
      <c r="E2037" s="3" t="s">
        <v>2936</v>
      </c>
      <c r="F2037" s="3" t="s">
        <v>3056</v>
      </c>
      <c r="G2037" s="3" t="s">
        <v>3064</v>
      </c>
      <c r="H2037" s="3" t="s">
        <v>3064</v>
      </c>
      <c r="I2037" s="3" t="s">
        <v>3065</v>
      </c>
      <c r="J2037" s="4">
        <v>68.492448999999993</v>
      </c>
      <c r="K2037" s="4">
        <v>46.288888999999998</v>
      </c>
      <c r="L2037" s="4">
        <v>24.962035</v>
      </c>
      <c r="M2037" s="4">
        <v>-0.28779199999999999</v>
      </c>
      <c r="N2037" s="4">
        <v>26.248006</v>
      </c>
      <c r="O2037" s="4" t="s">
        <v>2924</v>
      </c>
      <c r="P2037" s="4">
        <v>1.8537399999999999</v>
      </c>
      <c r="Q2037" s="4">
        <v>5.972988</v>
      </c>
      <c r="R2037" s="4">
        <v>11.986269</v>
      </c>
      <c r="S2037" s="3" t="s">
        <v>3819</v>
      </c>
      <c r="T2037" s="4">
        <v>65.83</v>
      </c>
      <c r="U2037" s="4">
        <v>8356.7603189700003</v>
      </c>
      <c r="V2037" s="10">
        <v>11993.760318000001</v>
      </c>
      <c r="W2037" s="4">
        <v>0</v>
      </c>
      <c r="X2037" s="4">
        <v>67.73</v>
      </c>
      <c r="Y2037" s="4">
        <v>32.621000000000002</v>
      </c>
      <c r="Z2037" s="4">
        <v>26.248006</v>
      </c>
      <c r="AA2037" s="10">
        <v>12.3138795361</v>
      </c>
      <c r="AB2037" s="10">
        <v>15.2044973716</v>
      </c>
      <c r="AC2037" s="4">
        <v>1.1152839999999999</v>
      </c>
      <c r="AD2037" s="4">
        <v>0.82707915387050002</v>
      </c>
      <c r="AE2037" s="4">
        <v>1.0198131694018</v>
      </c>
      <c r="AF2037" s="4">
        <v>5.972988</v>
      </c>
      <c r="AG2037" s="4">
        <v>5.6641134913812996</v>
      </c>
      <c r="AH2037" s="4">
        <v>7.5863864956585996</v>
      </c>
      <c r="AI2037" s="4">
        <v>1.8537399999999999</v>
      </c>
      <c r="AJ2037" s="4">
        <v>9.3495240000000006</v>
      </c>
    </row>
    <row r="2038" spans="1:36" x14ac:dyDescent="0.3">
      <c r="A2038" s="1" t="s">
        <v>819</v>
      </c>
      <c r="B2038" s="2">
        <v>4144672</v>
      </c>
      <c r="C2038" s="3" t="s">
        <v>2935</v>
      </c>
      <c r="D2038" s="4">
        <v>8366.7317585799992</v>
      </c>
      <c r="E2038" s="3" t="s">
        <v>3031</v>
      </c>
      <c r="F2038" s="3" t="s">
        <v>3031</v>
      </c>
      <c r="G2038" s="3" t="s">
        <v>3371</v>
      </c>
      <c r="H2038" s="3" t="s">
        <v>3371</v>
      </c>
      <c r="I2038" s="3" t="s">
        <v>3408</v>
      </c>
      <c r="J2038" s="4">
        <v>22.968841999999999</v>
      </c>
      <c r="K2038" s="4">
        <v>-12.856794000000001</v>
      </c>
      <c r="L2038" s="4">
        <v>-18.468277</v>
      </c>
      <c r="M2038" s="4">
        <v>0.45509500000000003</v>
      </c>
      <c r="N2038" s="4">
        <v>17.697602</v>
      </c>
      <c r="O2038" s="4">
        <v>18.345837</v>
      </c>
      <c r="P2038" s="4">
        <v>5.8433679999999999</v>
      </c>
      <c r="Q2038" s="4">
        <v>11.384626000000001</v>
      </c>
      <c r="R2038" s="4">
        <v>21.982856999999999</v>
      </c>
      <c r="S2038" s="3" t="s">
        <v>4562</v>
      </c>
      <c r="T2038" s="4">
        <v>249.43</v>
      </c>
      <c r="U2038" s="4">
        <v>8366.7317585799992</v>
      </c>
      <c r="V2038" s="10">
        <v>9370.4127580000004</v>
      </c>
      <c r="W2038" s="4">
        <v>0.40091408411177498</v>
      </c>
      <c r="X2038" s="4">
        <v>321.93</v>
      </c>
      <c r="Y2038" s="4">
        <v>195.93</v>
      </c>
      <c r="Z2038" s="4">
        <v>17.697602</v>
      </c>
      <c r="AA2038" s="10">
        <v>15.5705929722</v>
      </c>
      <c r="AB2038" s="10">
        <v>16.649067323800001</v>
      </c>
      <c r="AC2038" s="4">
        <v>4.1318520000000003</v>
      </c>
      <c r="AD2038" s="4">
        <v>3.9127969749942002</v>
      </c>
      <c r="AE2038" s="4">
        <v>4.0605752897057004</v>
      </c>
      <c r="AF2038" s="4">
        <v>11.384626000000001</v>
      </c>
      <c r="AG2038" s="4">
        <v>10.5333114035778</v>
      </c>
      <c r="AH2038" s="4">
        <v>10.9950842263796</v>
      </c>
      <c r="AI2038" s="4">
        <v>5.8433679999999999</v>
      </c>
      <c r="AJ2038" s="4">
        <v>8.8768279999999997</v>
      </c>
    </row>
    <row r="2039" spans="1:36" x14ac:dyDescent="0.3">
      <c r="A2039" s="1" t="s">
        <v>2150</v>
      </c>
      <c r="B2039" s="2">
        <v>4135999</v>
      </c>
      <c r="C2039" s="3" t="s">
        <v>2935</v>
      </c>
      <c r="D2039" s="4">
        <v>8393.9449691299997</v>
      </c>
      <c r="E2039" s="3" t="s">
        <v>3093</v>
      </c>
      <c r="F2039" s="3" t="s">
        <v>3093</v>
      </c>
      <c r="G2039" s="3" t="s">
        <v>3094</v>
      </c>
      <c r="H2039" s="3" t="s">
        <v>3147</v>
      </c>
      <c r="I2039" s="3" t="s">
        <v>3252</v>
      </c>
      <c r="J2039" s="4">
        <v>14.290407</v>
      </c>
      <c r="K2039" s="4">
        <v>13.175015999999999</v>
      </c>
      <c r="L2039" s="4">
        <v>-2.2478220000000002</v>
      </c>
      <c r="M2039" s="4">
        <v>4.8523209999999999</v>
      </c>
      <c r="N2039" s="4">
        <v>17.544125000000001</v>
      </c>
      <c r="O2039" s="4">
        <v>26.197289000000001</v>
      </c>
      <c r="P2039" s="4">
        <v>2.1700349999999999</v>
      </c>
      <c r="Q2039" s="4">
        <v>7.9958970000000003</v>
      </c>
      <c r="R2039" s="4">
        <v>57.492173000000001</v>
      </c>
      <c r="S2039" s="3" t="s">
        <v>5889</v>
      </c>
      <c r="T2039" s="4">
        <v>34.79</v>
      </c>
      <c r="U2039" s="4">
        <v>8393.9449691299997</v>
      </c>
      <c r="V2039" s="10">
        <v>9945.1829689999995</v>
      </c>
      <c r="W2039" s="4">
        <v>0.91980454153492397</v>
      </c>
      <c r="X2039" s="4">
        <v>39.33</v>
      </c>
      <c r="Y2039" s="4">
        <v>27.29</v>
      </c>
      <c r="Z2039" s="4">
        <v>17.544125000000001</v>
      </c>
      <c r="AA2039" s="10">
        <v>13.1805266148</v>
      </c>
      <c r="AB2039" s="10">
        <v>16.097463920599999</v>
      </c>
      <c r="AC2039" s="4">
        <v>4.2679289999999996</v>
      </c>
      <c r="AD2039" s="4">
        <v>3.5735383541228001</v>
      </c>
      <c r="AE2039" s="4">
        <v>4.0223811641807004</v>
      </c>
      <c r="AF2039" s="4">
        <v>7.9958970000000003</v>
      </c>
      <c r="AG2039" s="4">
        <v>7.547758306935</v>
      </c>
      <c r="AH2039" s="4">
        <v>8.5766033143162996</v>
      </c>
      <c r="AI2039" s="4">
        <v>2.1700349999999999</v>
      </c>
      <c r="AJ2039" s="4">
        <v>2.1700349999999999</v>
      </c>
    </row>
    <row r="2040" spans="1:36" x14ac:dyDescent="0.3">
      <c r="A2040" s="1" t="s">
        <v>2063</v>
      </c>
      <c r="B2040" s="2">
        <v>4981337</v>
      </c>
      <c r="C2040" s="3" t="s">
        <v>2935</v>
      </c>
      <c r="D2040" s="4">
        <v>8397.8589504800002</v>
      </c>
      <c r="E2040" s="3" t="s">
        <v>2925</v>
      </c>
      <c r="F2040" s="3" t="s">
        <v>2980</v>
      </c>
      <c r="G2040" s="3" t="s">
        <v>2981</v>
      </c>
      <c r="H2040" s="3" t="s">
        <v>3264</v>
      </c>
      <c r="I2040" s="3" t="s">
        <v>3555</v>
      </c>
      <c r="J2040" s="4">
        <v>36.657533999999998</v>
      </c>
      <c r="K2040" s="4">
        <v>23.956261999999999</v>
      </c>
      <c r="L2040" s="4">
        <v>-1.2472780000000001</v>
      </c>
      <c r="M2040" s="4">
        <v>0.50372799999999995</v>
      </c>
      <c r="N2040" s="4">
        <v>53.634408999999998</v>
      </c>
      <c r="O2040" s="4">
        <v>44.298400999999998</v>
      </c>
      <c r="P2040" s="4" t="s">
        <v>2924</v>
      </c>
      <c r="Q2040" s="4">
        <v>18.690947999999999</v>
      </c>
      <c r="R2040" s="4">
        <v>57.802329</v>
      </c>
      <c r="S2040" s="3" t="s">
        <v>5802</v>
      </c>
      <c r="T2040" s="4">
        <v>99.76</v>
      </c>
      <c r="U2040" s="4">
        <v>8397.8589504800002</v>
      </c>
      <c r="V2040" s="10">
        <v>10552.60995</v>
      </c>
      <c r="W2040" s="4">
        <v>0</v>
      </c>
      <c r="X2040" s="4">
        <v>102.8999</v>
      </c>
      <c r="Y2040" s="4">
        <v>54.35</v>
      </c>
      <c r="Z2040" s="4">
        <v>53.634408999999998</v>
      </c>
      <c r="AA2040" s="10">
        <v>35.922365057</v>
      </c>
      <c r="AB2040" s="10">
        <v>39.7935331519</v>
      </c>
      <c r="AC2040" s="4">
        <v>10.057634</v>
      </c>
      <c r="AD2040" s="4">
        <v>8.4335356801374992</v>
      </c>
      <c r="AE2040" s="4">
        <v>9.0656325369768993</v>
      </c>
      <c r="AF2040" s="4">
        <v>18.690947999999999</v>
      </c>
      <c r="AG2040" s="4">
        <v>20.377538017398699</v>
      </c>
      <c r="AH2040" s="4">
        <v>22.173164654723799</v>
      </c>
      <c r="AI2040" s="4" t="s">
        <v>2924</v>
      </c>
      <c r="AJ2040" s="4" t="s">
        <v>2924</v>
      </c>
    </row>
    <row r="2041" spans="1:36" x14ac:dyDescent="0.3">
      <c r="A2041" s="1" t="s">
        <v>1440</v>
      </c>
      <c r="B2041" s="2">
        <v>5728113</v>
      </c>
      <c r="C2041" s="3" t="s">
        <v>2940</v>
      </c>
      <c r="D2041" s="4">
        <v>8418.2019999999993</v>
      </c>
      <c r="E2041" s="3" t="s">
        <v>2930</v>
      </c>
      <c r="F2041" s="3" t="s">
        <v>2953</v>
      </c>
      <c r="G2041" s="3" t="s">
        <v>2954</v>
      </c>
      <c r="H2041" s="3" t="s">
        <v>2955</v>
      </c>
      <c r="I2041" s="3"/>
      <c r="J2041" s="4">
        <v>-1.308562</v>
      </c>
      <c r="K2041" s="4">
        <v>-9.7236589999999996</v>
      </c>
      <c r="L2041" s="4">
        <v>-2.9855489999999998</v>
      </c>
      <c r="M2041" s="4">
        <v>1.175886</v>
      </c>
      <c r="N2041" s="4" t="s">
        <v>2934</v>
      </c>
      <c r="O2041" s="4" t="s">
        <v>2934</v>
      </c>
      <c r="P2041" s="4" t="s">
        <v>2934</v>
      </c>
      <c r="Q2041" s="4" t="s">
        <v>2934</v>
      </c>
      <c r="R2041" s="4" t="s">
        <v>2934</v>
      </c>
      <c r="S2041" s="3" t="s">
        <v>5182</v>
      </c>
      <c r="T2041" s="4">
        <v>61.09</v>
      </c>
      <c r="U2041" s="4">
        <v>8418.2019999999993</v>
      </c>
      <c r="V2041" s="10" t="s">
        <v>2934</v>
      </c>
      <c r="W2041" s="4">
        <v>4.0165133409723399</v>
      </c>
      <c r="X2041" s="4">
        <v>68.325000000000003</v>
      </c>
      <c r="Y2041" s="4">
        <v>58.73</v>
      </c>
      <c r="Z2041" s="4" t="s">
        <v>2934</v>
      </c>
      <c r="AA2041" s="10" t="s">
        <v>2934</v>
      </c>
      <c r="AB2041" s="10" t="s">
        <v>2934</v>
      </c>
      <c r="AC2041" s="4" t="s">
        <v>2934</v>
      </c>
      <c r="AD2041" s="4" t="s">
        <v>2934</v>
      </c>
      <c r="AE2041" s="4" t="s">
        <v>2934</v>
      </c>
      <c r="AF2041" s="4" t="s">
        <v>2934</v>
      </c>
      <c r="AG2041" s="4" t="s">
        <v>2934</v>
      </c>
      <c r="AH2041" s="4" t="s">
        <v>2934</v>
      </c>
      <c r="AI2041" s="4" t="s">
        <v>2934</v>
      </c>
      <c r="AJ2041" s="4" t="s">
        <v>2934</v>
      </c>
    </row>
    <row r="2042" spans="1:36" x14ac:dyDescent="0.3">
      <c r="A2042" s="1" t="s">
        <v>1937</v>
      </c>
      <c r="B2042" s="2">
        <v>4963522</v>
      </c>
      <c r="C2042" s="3" t="s">
        <v>2935</v>
      </c>
      <c r="D2042" s="4">
        <v>8429.1190873399992</v>
      </c>
      <c r="E2042" s="3" t="s">
        <v>2945</v>
      </c>
      <c r="F2042" s="3" t="s">
        <v>2990</v>
      </c>
      <c r="G2042" s="3" t="s">
        <v>2990</v>
      </c>
      <c r="H2042" s="3" t="s">
        <v>2991</v>
      </c>
      <c r="I2042" s="3" t="s">
        <v>3030</v>
      </c>
      <c r="J2042" s="18">
        <v>11.615435</v>
      </c>
      <c r="K2042" s="18">
        <v>-20.759623000000001</v>
      </c>
      <c r="L2042" s="18">
        <v>5.9736710000000004</v>
      </c>
      <c r="M2042" s="18">
        <v>2.0388639999999998</v>
      </c>
      <c r="N2042" s="4">
        <v>46.111862000000002</v>
      </c>
      <c r="O2042" s="4">
        <v>37.958185</v>
      </c>
      <c r="P2042" s="4">
        <v>4.4280119999999998</v>
      </c>
      <c r="Q2042" s="4">
        <v>30.767662000000001</v>
      </c>
      <c r="R2042" s="4">
        <v>44.410260000000001</v>
      </c>
      <c r="S2042" s="3" t="s">
        <v>5677</v>
      </c>
      <c r="T2042" s="4">
        <v>170.66</v>
      </c>
      <c r="U2042" s="4">
        <v>8429.1190873399992</v>
      </c>
      <c r="V2042" s="10">
        <v>7590.1130869999997</v>
      </c>
      <c r="W2042" s="4">
        <v>0</v>
      </c>
      <c r="X2042" s="18">
        <v>238.93</v>
      </c>
      <c r="Y2042" s="19">
        <v>134.11000000000001</v>
      </c>
      <c r="Z2042" s="4">
        <v>46.111862000000002</v>
      </c>
      <c r="AA2042" s="10">
        <v>27.365585363099999</v>
      </c>
      <c r="AB2042" s="10">
        <v>32.592026736599998</v>
      </c>
      <c r="AC2042" s="4">
        <v>8.0554100000000002</v>
      </c>
      <c r="AD2042" s="4">
        <v>6.9001812175137998</v>
      </c>
      <c r="AE2042" s="4">
        <v>7.7149643551595002</v>
      </c>
      <c r="AF2042" s="4">
        <v>30.767662000000001</v>
      </c>
      <c r="AG2042" s="4">
        <v>21.8294883146391</v>
      </c>
      <c r="AH2042" s="4">
        <v>27.068876915121301</v>
      </c>
      <c r="AI2042" s="4">
        <v>4.4280119999999998</v>
      </c>
      <c r="AJ2042" s="4">
        <v>5.7747099999999998</v>
      </c>
    </row>
    <row r="2043" spans="1:36" x14ac:dyDescent="0.3">
      <c r="A2043" s="1" t="s">
        <v>623</v>
      </c>
      <c r="B2043" s="2">
        <v>100184</v>
      </c>
      <c r="C2043" s="3" t="s">
        <v>2919</v>
      </c>
      <c r="D2043" s="4">
        <v>8458.0168915800004</v>
      </c>
      <c r="E2043" s="3" t="s">
        <v>2930</v>
      </c>
      <c r="F2043" s="3" t="s">
        <v>2931</v>
      </c>
      <c r="G2043" s="3" t="s">
        <v>2931</v>
      </c>
      <c r="H2043" s="3" t="s">
        <v>2932</v>
      </c>
      <c r="I2043" s="3" t="s">
        <v>2933</v>
      </c>
      <c r="J2043" s="4">
        <v>23.499345999999999</v>
      </c>
      <c r="K2043" s="4">
        <v>10.247368</v>
      </c>
      <c r="L2043" s="4">
        <v>-10.718731999999999</v>
      </c>
      <c r="M2043" s="4">
        <v>-0.333175</v>
      </c>
      <c r="N2043" s="4">
        <v>17.1773383820818</v>
      </c>
      <c r="O2043" s="4">
        <v>10.261352</v>
      </c>
      <c r="P2043" s="4">
        <v>2.3545729999999998</v>
      </c>
      <c r="Q2043" s="4" t="s">
        <v>2934</v>
      </c>
      <c r="R2043" s="4" t="s">
        <v>2934</v>
      </c>
      <c r="S2043" s="3" t="s">
        <v>4366</v>
      </c>
      <c r="T2043" s="4">
        <v>62.82</v>
      </c>
      <c r="U2043" s="4">
        <v>8458.0168915800004</v>
      </c>
      <c r="V2043" s="10" t="s">
        <v>2934</v>
      </c>
      <c r="W2043" s="4">
        <v>1.63733142311366</v>
      </c>
      <c r="X2043" s="4">
        <v>72.752380000000002</v>
      </c>
      <c r="Y2043" s="4">
        <v>47.085714000000003</v>
      </c>
      <c r="Z2043" s="4">
        <v>16.359375</v>
      </c>
      <c r="AA2043" s="10">
        <v>17.225588856200002</v>
      </c>
      <c r="AB2043" s="10">
        <v>16.2472100162</v>
      </c>
      <c r="AC2043" s="4" t="s">
        <v>2934</v>
      </c>
      <c r="AD2043" s="4" t="s">
        <v>2934</v>
      </c>
      <c r="AE2043" s="4" t="s">
        <v>2934</v>
      </c>
      <c r="AF2043" s="4" t="s">
        <v>2934</v>
      </c>
      <c r="AG2043" s="4" t="s">
        <v>2934</v>
      </c>
      <c r="AH2043" s="4" t="s">
        <v>2934</v>
      </c>
      <c r="AI2043" s="4">
        <v>2.3545729999999998</v>
      </c>
      <c r="AJ2043" s="4">
        <v>2.462564</v>
      </c>
    </row>
    <row r="2044" spans="1:36" x14ac:dyDescent="0.3">
      <c r="A2044" s="1" t="s">
        <v>2683</v>
      </c>
      <c r="B2044" s="2">
        <v>4004426</v>
      </c>
      <c r="C2044" s="3" t="s">
        <v>2935</v>
      </c>
      <c r="D2044" s="4">
        <v>8475.4671193499998</v>
      </c>
      <c r="E2044" s="3" t="s">
        <v>2925</v>
      </c>
      <c r="F2044" s="3" t="s">
        <v>2996</v>
      </c>
      <c r="G2044" s="3" t="s">
        <v>3120</v>
      </c>
      <c r="H2044" s="3" t="s">
        <v>3121</v>
      </c>
      <c r="I2044" s="3" t="s">
        <v>3305</v>
      </c>
      <c r="J2044" s="4">
        <v>15.797872</v>
      </c>
      <c r="K2044" s="4">
        <v>11.241697</v>
      </c>
      <c r="L2044" s="4">
        <v>6.9253439999999999</v>
      </c>
      <c r="M2044" s="4">
        <v>-2.2890489999999999</v>
      </c>
      <c r="N2044" s="4" t="s">
        <v>2924</v>
      </c>
      <c r="O2044" s="4">
        <v>14</v>
      </c>
      <c r="P2044" s="4">
        <v>6.0254640000000004</v>
      </c>
      <c r="Q2044" s="4">
        <v>11.356158000000001</v>
      </c>
      <c r="R2044" s="4" t="s">
        <v>2924</v>
      </c>
      <c r="S2044" s="3" t="s">
        <v>6421</v>
      </c>
      <c r="T2044" s="4">
        <v>21.77</v>
      </c>
      <c r="U2044" s="4">
        <v>8475.4671193499998</v>
      </c>
      <c r="V2044" s="10">
        <v>15361.430119000001</v>
      </c>
      <c r="W2044" s="4">
        <v>1.6536518144235199</v>
      </c>
      <c r="X2044" s="4">
        <v>23.49</v>
      </c>
      <c r="Y2044" s="4">
        <v>11</v>
      </c>
      <c r="Z2044" s="4" t="s">
        <v>2924</v>
      </c>
      <c r="AA2044" s="10">
        <v>30.936478612999998</v>
      </c>
      <c r="AB2044" s="10">
        <v>47.659704890699999</v>
      </c>
      <c r="AC2044" s="4">
        <v>1.5219149999999999</v>
      </c>
      <c r="AD2044" s="4">
        <v>1.5917514538041999</v>
      </c>
      <c r="AE2044" s="4">
        <v>1.6078076351143</v>
      </c>
      <c r="AF2044" s="4">
        <v>11.356158000000001</v>
      </c>
      <c r="AG2044" s="4">
        <v>21.166087917617599</v>
      </c>
      <c r="AH2044" s="4">
        <v>23.7989893327399</v>
      </c>
      <c r="AI2044" s="4">
        <v>6.0254640000000004</v>
      </c>
      <c r="AJ2044" s="4" t="s">
        <v>2924</v>
      </c>
    </row>
    <row r="2045" spans="1:36" x14ac:dyDescent="0.3">
      <c r="A2045" s="1" t="s">
        <v>497</v>
      </c>
      <c r="B2045" s="2">
        <v>4004423</v>
      </c>
      <c r="C2045" s="3" t="s">
        <v>2935</v>
      </c>
      <c r="D2045" s="4">
        <v>8506.5234662799994</v>
      </c>
      <c r="E2045" s="3" t="s">
        <v>3031</v>
      </c>
      <c r="F2045" s="3" t="s">
        <v>3031</v>
      </c>
      <c r="G2045" s="3" t="s">
        <v>3051</v>
      </c>
      <c r="H2045" s="3" t="s">
        <v>3079</v>
      </c>
      <c r="I2045" s="3" t="s">
        <v>3194</v>
      </c>
      <c r="J2045" s="4">
        <v>141.045198</v>
      </c>
      <c r="K2045" s="4">
        <v>7.3265830000000003</v>
      </c>
      <c r="L2045" s="4">
        <v>-12.239020999999999</v>
      </c>
      <c r="M2045" s="4">
        <v>0.40595399999999998</v>
      </c>
      <c r="N2045" s="4">
        <v>37.991985999999997</v>
      </c>
      <c r="O2045" s="4">
        <v>41.322034000000002</v>
      </c>
      <c r="P2045" s="4">
        <v>5.1232329999999999</v>
      </c>
      <c r="Q2045" s="4">
        <v>17.379422000000002</v>
      </c>
      <c r="R2045" s="4">
        <v>61.214787999999999</v>
      </c>
      <c r="S2045" s="3" t="s">
        <v>4240</v>
      </c>
      <c r="T2045" s="4">
        <v>170.66</v>
      </c>
      <c r="U2045" s="4">
        <v>8506.5234662799994</v>
      </c>
      <c r="V2045" s="10">
        <v>9059.0234660000006</v>
      </c>
      <c r="W2045" s="4">
        <v>0.46876831126215901</v>
      </c>
      <c r="X2045" s="4">
        <v>198.24</v>
      </c>
      <c r="Y2045" s="4">
        <v>58.868699999999997</v>
      </c>
      <c r="Z2045" s="4">
        <v>37.991985999999997</v>
      </c>
      <c r="AA2045" s="10">
        <v>23.746312684300001</v>
      </c>
      <c r="AB2045" s="10">
        <v>24.514690714899999</v>
      </c>
      <c r="AC2045" s="4">
        <v>3.20628</v>
      </c>
      <c r="AD2045" s="4">
        <v>2.9665733206558</v>
      </c>
      <c r="AE2045" s="4">
        <v>3.0030290290916</v>
      </c>
      <c r="AF2045" s="4">
        <v>17.379422000000002</v>
      </c>
      <c r="AG2045" s="4">
        <v>13.6061190669762</v>
      </c>
      <c r="AH2045" s="4">
        <v>14.097500209540099</v>
      </c>
      <c r="AI2045" s="4">
        <v>5.1232329999999999</v>
      </c>
      <c r="AJ2045" s="4">
        <v>5.993538</v>
      </c>
    </row>
    <row r="2046" spans="1:36" x14ac:dyDescent="0.3">
      <c r="A2046" s="1" t="s">
        <v>2374</v>
      </c>
      <c r="B2046" s="2">
        <v>7390107</v>
      </c>
      <c r="C2046" s="3" t="s">
        <v>2935</v>
      </c>
      <c r="D2046" s="4">
        <v>8555.5284953999999</v>
      </c>
      <c r="E2046" s="3" t="s">
        <v>2936</v>
      </c>
      <c r="F2046" s="3" t="s">
        <v>2937</v>
      </c>
      <c r="G2046" s="3" t="s">
        <v>2951</v>
      </c>
      <c r="H2046" s="3" t="s">
        <v>2951</v>
      </c>
      <c r="I2046" s="3" t="s">
        <v>3666</v>
      </c>
      <c r="J2046" s="4">
        <v>-21.893129999999999</v>
      </c>
      <c r="K2046" s="4">
        <v>-21.893129999999999</v>
      </c>
      <c r="L2046" s="4">
        <v>-10.245614</v>
      </c>
      <c r="M2046" s="4">
        <v>-1.8795550000000001</v>
      </c>
      <c r="N2046" s="4" t="s">
        <v>2924</v>
      </c>
      <c r="O2046" s="4">
        <v>174.01360500000001</v>
      </c>
      <c r="P2046" s="4">
        <v>6.180237</v>
      </c>
      <c r="Q2046" s="4">
        <v>19.865328000000002</v>
      </c>
      <c r="R2046" s="4" t="s">
        <v>2934</v>
      </c>
      <c r="S2046" s="3" t="s">
        <v>6113</v>
      </c>
      <c r="T2046" s="4">
        <v>25.58</v>
      </c>
      <c r="U2046" s="4">
        <v>8555.5284953999999</v>
      </c>
      <c r="V2046" s="10">
        <v>12146.222495</v>
      </c>
      <c r="W2046" s="4">
        <v>0</v>
      </c>
      <c r="X2046" s="4">
        <v>34.380000000000003</v>
      </c>
      <c r="Y2046" s="4">
        <v>24.55</v>
      </c>
      <c r="Z2046" s="4" t="s">
        <v>2924</v>
      </c>
      <c r="AA2046" s="10">
        <v>33.912236510600003</v>
      </c>
      <c r="AB2046" s="10" t="s">
        <v>2934</v>
      </c>
      <c r="AC2046" s="4">
        <v>2.4363980000000001</v>
      </c>
      <c r="AD2046" s="4">
        <v>2.1184501515276</v>
      </c>
      <c r="AE2046" s="4">
        <v>2.3382768408539998</v>
      </c>
      <c r="AF2046" s="4">
        <v>19.865328000000002</v>
      </c>
      <c r="AG2046" s="4">
        <v>16.2617100576553</v>
      </c>
      <c r="AH2046" s="4">
        <v>17.916408394702799</v>
      </c>
      <c r="AI2046" s="4">
        <v>6.180237</v>
      </c>
      <c r="AJ2046" s="4" t="s">
        <v>2924</v>
      </c>
    </row>
    <row r="2047" spans="1:36" x14ac:dyDescent="0.3">
      <c r="A2047" s="1" t="s">
        <v>1038</v>
      </c>
      <c r="B2047" s="2">
        <v>4089622</v>
      </c>
      <c r="C2047" s="3" t="s">
        <v>2935</v>
      </c>
      <c r="D2047" s="4">
        <v>8586.0843020200009</v>
      </c>
      <c r="E2047" s="3" t="s">
        <v>2936</v>
      </c>
      <c r="F2047" s="3" t="s">
        <v>2937</v>
      </c>
      <c r="G2047" s="3" t="s">
        <v>3035</v>
      </c>
      <c r="H2047" s="3" t="s">
        <v>3035</v>
      </c>
      <c r="I2047" s="3" t="s">
        <v>3036</v>
      </c>
      <c r="J2047" s="4">
        <v>27.801888999999999</v>
      </c>
      <c r="K2047" s="4">
        <v>4.5312169999999998</v>
      </c>
      <c r="L2047" s="4">
        <v>-9.3936650000000004</v>
      </c>
      <c r="M2047" s="4">
        <v>-0.55621799999999999</v>
      </c>
      <c r="N2047" s="4">
        <v>33.351098999999998</v>
      </c>
      <c r="O2047" s="4">
        <v>13.460608000000001</v>
      </c>
      <c r="P2047" s="4">
        <v>3.8100309999999999</v>
      </c>
      <c r="Q2047" s="4">
        <v>13.437791000000001</v>
      </c>
      <c r="R2047" s="4">
        <v>26.547028999999998</v>
      </c>
      <c r="S2047" s="3" t="s">
        <v>4780</v>
      </c>
      <c r="T2047" s="4">
        <v>50.06</v>
      </c>
      <c r="U2047" s="4">
        <v>8586.0843020200009</v>
      </c>
      <c r="V2047" s="10">
        <v>6786.0843020000002</v>
      </c>
      <c r="W2047" s="4">
        <v>0</v>
      </c>
      <c r="X2047" s="4">
        <v>60.1</v>
      </c>
      <c r="Y2047" s="4">
        <v>35.04</v>
      </c>
      <c r="Z2047" s="4">
        <v>33.351098999999998</v>
      </c>
      <c r="AA2047" s="10">
        <v>16.809939556700002</v>
      </c>
      <c r="AB2047" s="10">
        <v>19.040591528699998</v>
      </c>
      <c r="AC2047" s="4">
        <v>0.42747000000000002</v>
      </c>
      <c r="AD2047" s="4">
        <v>0.3872132112676</v>
      </c>
      <c r="AE2047" s="4">
        <v>0.40940222445719998</v>
      </c>
      <c r="AF2047" s="4">
        <v>13.437791000000001</v>
      </c>
      <c r="AG2047" s="4">
        <v>10.535272934853699</v>
      </c>
      <c r="AH2047" s="4">
        <v>12.601810073582801</v>
      </c>
      <c r="AI2047" s="4">
        <v>3.8100309999999999</v>
      </c>
      <c r="AJ2047" s="4">
        <v>4.1940350000000004</v>
      </c>
    </row>
    <row r="2048" spans="1:36" x14ac:dyDescent="0.3">
      <c r="A2048" s="1" t="s">
        <v>2214</v>
      </c>
      <c r="B2048" s="2">
        <v>5290844</v>
      </c>
      <c r="C2048" s="3" t="s">
        <v>2919</v>
      </c>
      <c r="D2048" s="4">
        <v>8589.8069792000006</v>
      </c>
      <c r="E2048" s="3" t="s">
        <v>2920</v>
      </c>
      <c r="F2048" s="3" t="s">
        <v>2921</v>
      </c>
      <c r="G2048" s="3" t="s">
        <v>2941</v>
      </c>
      <c r="H2048" s="3" t="s">
        <v>2941</v>
      </c>
      <c r="I2048" s="3" t="s">
        <v>2942</v>
      </c>
      <c r="J2048" s="4">
        <v>5.0756899999999998</v>
      </c>
      <c r="K2048" s="4">
        <v>2.7874560000000002</v>
      </c>
      <c r="L2048" s="4">
        <v>-7.0133960000000002</v>
      </c>
      <c r="M2048" s="5">
        <v>1.9879</v>
      </c>
      <c r="N2048" s="4">
        <v>2.0985239999999998</v>
      </c>
      <c r="O2048" s="4" t="s">
        <v>2924</v>
      </c>
      <c r="P2048" s="4">
        <v>1.6792370000000001</v>
      </c>
      <c r="Q2048" s="4" t="s">
        <v>2924</v>
      </c>
      <c r="R2048" s="4" t="s">
        <v>2924</v>
      </c>
      <c r="S2048" s="3" t="s">
        <v>5953</v>
      </c>
      <c r="T2048" s="4">
        <v>11.8</v>
      </c>
      <c r="U2048" s="4">
        <v>8589.8069792000006</v>
      </c>
      <c r="V2048" s="10">
        <v>3682.9489789999998</v>
      </c>
      <c r="W2048" s="4">
        <v>0</v>
      </c>
      <c r="X2048" s="4">
        <v>13.055</v>
      </c>
      <c r="Y2048" s="5">
        <v>9.69</v>
      </c>
      <c r="Z2048" s="4">
        <v>2.0047570000000001</v>
      </c>
      <c r="AA2048" s="10" t="s">
        <v>2924</v>
      </c>
      <c r="AB2048" s="10" t="s">
        <v>2924</v>
      </c>
      <c r="AC2048" s="4">
        <v>28.521470999999998</v>
      </c>
      <c r="AD2048" s="4">
        <v>47.5954957340508</v>
      </c>
      <c r="AE2048" s="4">
        <v>30.8317314144786</v>
      </c>
      <c r="AF2048" s="4" t="s">
        <v>2924</v>
      </c>
      <c r="AG2048" s="4" t="s">
        <v>2924</v>
      </c>
      <c r="AH2048" s="4" t="s">
        <v>2924</v>
      </c>
      <c r="AI2048" s="4">
        <v>1.6792370000000001</v>
      </c>
      <c r="AJ2048" s="4">
        <v>1.6792370000000001</v>
      </c>
    </row>
    <row r="2049" spans="1:36" x14ac:dyDescent="0.3">
      <c r="A2049" s="1" t="s">
        <v>2195</v>
      </c>
      <c r="B2049" s="2">
        <v>4391243</v>
      </c>
      <c r="C2049" s="3" t="s">
        <v>2935</v>
      </c>
      <c r="D2049" s="4">
        <v>8593.1060086199996</v>
      </c>
      <c r="E2049" s="3" t="s">
        <v>2976</v>
      </c>
      <c r="F2049" s="3" t="s">
        <v>2977</v>
      </c>
      <c r="G2049" s="3" t="s">
        <v>3137</v>
      </c>
      <c r="H2049" s="3" t="s">
        <v>3137</v>
      </c>
      <c r="I2049" s="3" t="s">
        <v>2979</v>
      </c>
      <c r="J2049" s="4">
        <v>-30.998218000000001</v>
      </c>
      <c r="K2049" s="4">
        <v>-23.361711</v>
      </c>
      <c r="L2049" s="4">
        <v>-9.0246770000000005</v>
      </c>
      <c r="M2049" s="4">
        <v>1.8148340000000001</v>
      </c>
      <c r="N2049" s="4">
        <v>31.471544715447202</v>
      </c>
      <c r="O2049" s="4">
        <v>23.690329999999999</v>
      </c>
      <c r="P2049" s="4">
        <v>1.0715870000000001</v>
      </c>
      <c r="Q2049" s="4">
        <v>21.086753999999999</v>
      </c>
      <c r="R2049" s="4">
        <v>50.165123000000001</v>
      </c>
      <c r="S2049" s="3" t="s">
        <v>5934</v>
      </c>
      <c r="T2049" s="4">
        <v>38.71</v>
      </c>
      <c r="U2049" s="4">
        <v>8593.1060086199996</v>
      </c>
      <c r="V2049" s="10">
        <v>12438.022008</v>
      </c>
      <c r="W2049" s="4">
        <v>4.3141307155773703</v>
      </c>
      <c r="X2049" s="4">
        <v>56.87</v>
      </c>
      <c r="Y2049" s="4">
        <v>37.67</v>
      </c>
      <c r="Z2049" s="4">
        <v>31.471544999999999</v>
      </c>
      <c r="AA2049" s="10">
        <v>30.0683548236</v>
      </c>
      <c r="AB2049" s="10">
        <v>31.940525108500001</v>
      </c>
      <c r="AC2049" s="4">
        <v>13.759833</v>
      </c>
      <c r="AD2049" s="4">
        <v>11.9199431355126</v>
      </c>
      <c r="AE2049" s="4">
        <v>13.3151214110938</v>
      </c>
      <c r="AF2049" s="4">
        <v>21.086753999999999</v>
      </c>
      <c r="AG2049" s="4">
        <v>17.401374210867701</v>
      </c>
      <c r="AH2049" s="4">
        <v>19.420808449132799</v>
      </c>
      <c r="AI2049" s="4">
        <v>1.0715870000000001</v>
      </c>
      <c r="AJ2049" s="4">
        <v>1.100873</v>
      </c>
    </row>
    <row r="2050" spans="1:36" x14ac:dyDescent="0.3">
      <c r="A2050" s="1" t="s">
        <v>1051</v>
      </c>
      <c r="B2050" s="2">
        <v>4397057</v>
      </c>
      <c r="C2050" s="3" t="s">
        <v>2935</v>
      </c>
      <c r="D2050" s="4">
        <v>8598.8981778199995</v>
      </c>
      <c r="E2050" s="3" t="s">
        <v>2936</v>
      </c>
      <c r="F2050" s="3" t="s">
        <v>2937</v>
      </c>
      <c r="G2050" s="3" t="s">
        <v>2943</v>
      </c>
      <c r="H2050" s="3" t="s">
        <v>2943</v>
      </c>
      <c r="I2050" s="3" t="s">
        <v>3454</v>
      </c>
      <c r="J2050" s="4">
        <v>-9.0885210000000001</v>
      </c>
      <c r="K2050" s="4">
        <v>-21.873588999999999</v>
      </c>
      <c r="L2050" s="4">
        <v>-11.222265</v>
      </c>
      <c r="M2050" s="4">
        <v>-0.64590199999999998</v>
      </c>
      <c r="N2050" s="4">
        <v>19.515083000000001</v>
      </c>
      <c r="O2050" s="4">
        <v>21.570582999999999</v>
      </c>
      <c r="P2050" s="4">
        <v>3.588946</v>
      </c>
      <c r="Q2050" s="4">
        <v>10.958386000000001</v>
      </c>
      <c r="R2050" s="4">
        <v>30.038219000000002</v>
      </c>
      <c r="S2050" s="3" t="s">
        <v>4793</v>
      </c>
      <c r="T2050" s="4">
        <v>69.22</v>
      </c>
      <c r="U2050" s="4">
        <v>8598.8981778199995</v>
      </c>
      <c r="V2050" s="10">
        <v>11159.198177</v>
      </c>
      <c r="W2050" s="4">
        <v>1.4446691707599</v>
      </c>
      <c r="X2050" s="4">
        <v>90.534999999999997</v>
      </c>
      <c r="Y2050" s="4">
        <v>62.54</v>
      </c>
      <c r="Z2050" s="4">
        <v>19.515083000000001</v>
      </c>
      <c r="AA2050" s="10">
        <v>15.671624895200001</v>
      </c>
      <c r="AB2050" s="10">
        <v>16.521429884100002</v>
      </c>
      <c r="AC2050" s="4">
        <v>2.3915470000000001</v>
      </c>
      <c r="AD2050" s="4">
        <v>2.3487902717818998</v>
      </c>
      <c r="AE2050" s="4">
        <v>2.3947138723435</v>
      </c>
      <c r="AF2050" s="4">
        <v>10.958386000000001</v>
      </c>
      <c r="AG2050" s="4">
        <v>11.0720006359913</v>
      </c>
      <c r="AH2050" s="4">
        <v>11.505622103475799</v>
      </c>
      <c r="AI2050" s="4">
        <v>3.588946</v>
      </c>
      <c r="AJ2050" s="4" t="s">
        <v>2924</v>
      </c>
    </row>
    <row r="2051" spans="1:36" x14ac:dyDescent="0.3">
      <c r="A2051" s="1" t="s">
        <v>1582</v>
      </c>
      <c r="B2051" s="2">
        <v>6617441</v>
      </c>
      <c r="C2051" s="3" t="s">
        <v>2919</v>
      </c>
      <c r="D2051" s="4">
        <v>8603.4802998600007</v>
      </c>
      <c r="E2051" s="3" t="s">
        <v>2936</v>
      </c>
      <c r="F2051" s="3" t="s">
        <v>2937</v>
      </c>
      <c r="G2051" s="3" t="s">
        <v>2951</v>
      </c>
      <c r="H2051" s="3" t="s">
        <v>2951</v>
      </c>
      <c r="I2051" s="3" t="s">
        <v>3290</v>
      </c>
      <c r="J2051" s="4">
        <v>62.375250000000001</v>
      </c>
      <c r="K2051" s="4">
        <v>16.756368999999999</v>
      </c>
      <c r="L2051" s="4">
        <v>-6.1165609999999999</v>
      </c>
      <c r="M2051" s="4">
        <v>-1.3341419999999999</v>
      </c>
      <c r="N2051" s="4">
        <v>44.032476000000003</v>
      </c>
      <c r="O2051" s="4">
        <v>31.808406999999999</v>
      </c>
      <c r="P2051" s="4">
        <v>3.476496</v>
      </c>
      <c r="Q2051" s="4">
        <v>21.849613000000002</v>
      </c>
      <c r="R2051" s="4">
        <v>31.257753000000001</v>
      </c>
      <c r="S2051" s="3" t="s">
        <v>5323</v>
      </c>
      <c r="T2051" s="4">
        <v>32.54</v>
      </c>
      <c r="U2051" s="4">
        <v>8603.4802998600007</v>
      </c>
      <c r="V2051" s="10">
        <v>8865.4802990000007</v>
      </c>
      <c r="W2051" s="4">
        <v>0</v>
      </c>
      <c r="X2051" s="4">
        <v>37.99</v>
      </c>
      <c r="Y2051" s="4">
        <v>18.600000000000001</v>
      </c>
      <c r="Z2051" s="4">
        <v>44.032476000000003</v>
      </c>
      <c r="AA2051" s="10">
        <v>31.394114809400001</v>
      </c>
      <c r="AB2051" s="10">
        <v>35.800336659499997</v>
      </c>
      <c r="AC2051" s="4">
        <v>2.788764</v>
      </c>
      <c r="AD2051" s="4">
        <v>2.6484613061347999</v>
      </c>
      <c r="AE2051" s="4">
        <v>2.7762328024513998</v>
      </c>
      <c r="AF2051" s="4">
        <v>21.849613000000002</v>
      </c>
      <c r="AG2051" s="4">
        <v>20.1719111150651</v>
      </c>
      <c r="AH2051" s="4">
        <v>22.469123543831302</v>
      </c>
      <c r="AI2051" s="4">
        <v>3.476496</v>
      </c>
      <c r="AJ2051" s="4">
        <v>7.8334140000000003</v>
      </c>
    </row>
    <row r="2052" spans="1:36" x14ac:dyDescent="0.3">
      <c r="A2052" s="1" t="s">
        <v>1065</v>
      </c>
      <c r="B2052" s="2">
        <v>4057107</v>
      </c>
      <c r="C2052" s="3" t="s">
        <v>2919</v>
      </c>
      <c r="D2052" s="4">
        <v>8625.8796000000002</v>
      </c>
      <c r="E2052" s="3" t="s">
        <v>3102</v>
      </c>
      <c r="F2052" s="3" t="s">
        <v>3142</v>
      </c>
      <c r="G2052" s="3" t="s">
        <v>3143</v>
      </c>
      <c r="H2052" s="3" t="s">
        <v>3192</v>
      </c>
      <c r="I2052" s="3" t="s">
        <v>3351</v>
      </c>
      <c r="J2052" s="4">
        <v>36.700868</v>
      </c>
      <c r="K2052" s="4">
        <v>-2.9963600000000001</v>
      </c>
      <c r="L2052" s="4">
        <v>-0.40253</v>
      </c>
      <c r="M2052" s="4">
        <v>-2.886E-2</v>
      </c>
      <c r="N2052" s="4" t="s">
        <v>2924</v>
      </c>
      <c r="O2052" s="4" t="s">
        <v>2924</v>
      </c>
      <c r="P2052" s="4">
        <v>1.7026300000000001</v>
      </c>
      <c r="Q2052" s="4">
        <v>8.2009880000000006</v>
      </c>
      <c r="R2052" s="4">
        <v>64.627842999999999</v>
      </c>
      <c r="S2052" s="3" t="s">
        <v>4807</v>
      </c>
      <c r="T2052" s="4">
        <v>34.64</v>
      </c>
      <c r="U2052" s="4">
        <v>8625.8796000000002</v>
      </c>
      <c r="V2052" s="10">
        <v>18927.8796</v>
      </c>
      <c r="W2052" s="4">
        <v>0</v>
      </c>
      <c r="X2052" s="4">
        <v>39.21</v>
      </c>
      <c r="Y2052" s="4">
        <v>20.51</v>
      </c>
      <c r="Z2052" s="4" t="s">
        <v>2924</v>
      </c>
      <c r="AA2052" s="10" t="s">
        <v>2924</v>
      </c>
      <c r="AB2052" s="10" t="s">
        <v>2924</v>
      </c>
      <c r="AC2052" s="4">
        <v>3.231668</v>
      </c>
      <c r="AD2052" s="4">
        <v>3.1697412777678999</v>
      </c>
      <c r="AE2052" s="4">
        <v>3.2083516637098</v>
      </c>
      <c r="AF2052" s="4">
        <v>8.2009880000000006</v>
      </c>
      <c r="AG2052" s="4">
        <v>8.1196020528894</v>
      </c>
      <c r="AH2052" s="4">
        <v>8.4757346564830005</v>
      </c>
      <c r="AI2052" s="4">
        <v>1.7026300000000001</v>
      </c>
      <c r="AJ2052" s="4">
        <v>5.0094000000000003</v>
      </c>
    </row>
    <row r="2053" spans="1:36" x14ac:dyDescent="0.3">
      <c r="A2053" s="1" t="s">
        <v>1664</v>
      </c>
      <c r="B2053" s="2">
        <v>4064525</v>
      </c>
      <c r="C2053" s="3" t="s">
        <v>2919</v>
      </c>
      <c r="D2053" s="4">
        <v>8635.4304869200005</v>
      </c>
      <c r="E2053" s="3" t="s">
        <v>2930</v>
      </c>
      <c r="F2053" s="3" t="s">
        <v>2953</v>
      </c>
      <c r="G2053" s="3" t="s">
        <v>2954</v>
      </c>
      <c r="H2053" s="3" t="s">
        <v>3346</v>
      </c>
      <c r="I2053" s="3" t="s">
        <v>3347</v>
      </c>
      <c r="J2053" s="4">
        <v>-21.792726999999999</v>
      </c>
      <c r="K2053" s="4">
        <v>-10.127922999999999</v>
      </c>
      <c r="L2053" s="4">
        <v>-12.487104</v>
      </c>
      <c r="M2053" s="4">
        <v>-0.48663899999999999</v>
      </c>
      <c r="N2053" s="4">
        <v>32.718570999999997</v>
      </c>
      <c r="O2053" s="4">
        <v>29.563701999999999</v>
      </c>
      <c r="P2053" s="4">
        <v>6.2326180000000004</v>
      </c>
      <c r="Q2053" s="4">
        <v>19.018297</v>
      </c>
      <c r="R2053" s="4">
        <v>25.244852999999999</v>
      </c>
      <c r="S2053" s="3" t="s">
        <v>5405</v>
      </c>
      <c r="T2053" s="4">
        <v>229.03</v>
      </c>
      <c r="U2053" s="4">
        <v>8635.4304869200005</v>
      </c>
      <c r="V2053" s="10">
        <v>8163.0904860000001</v>
      </c>
      <c r="W2053" s="4">
        <v>1.2924071082391</v>
      </c>
      <c r="X2053" s="4">
        <v>297.97000000000003</v>
      </c>
      <c r="Y2053" s="4">
        <v>192.42</v>
      </c>
      <c r="Z2053" s="4">
        <v>32.718570999999997</v>
      </c>
      <c r="AA2053" s="10">
        <v>29.209284530000001</v>
      </c>
      <c r="AB2053" s="10">
        <v>31.438572408999999</v>
      </c>
      <c r="AC2053" s="4">
        <v>10.053798</v>
      </c>
      <c r="AD2053" s="4">
        <v>9.3042725388744998</v>
      </c>
      <c r="AE2053" s="4">
        <v>9.9172910809661996</v>
      </c>
      <c r="AF2053" s="4">
        <v>19.018297</v>
      </c>
      <c r="AG2053" s="4">
        <v>18.659793393596601</v>
      </c>
      <c r="AH2053" s="4">
        <v>19.577544361844801</v>
      </c>
      <c r="AI2053" s="4">
        <v>6.2326180000000004</v>
      </c>
      <c r="AJ2053" s="4">
        <v>8.2664399999999993</v>
      </c>
    </row>
    <row r="2054" spans="1:36" x14ac:dyDescent="0.3">
      <c r="A2054" s="1" t="s">
        <v>1130</v>
      </c>
      <c r="B2054" s="2">
        <v>5734930</v>
      </c>
      <c r="C2054" s="3" t="s">
        <v>2940</v>
      </c>
      <c r="D2054" s="4">
        <v>8642.0879999999997</v>
      </c>
      <c r="E2054" s="3" t="s">
        <v>2930</v>
      </c>
      <c r="F2054" s="3" t="s">
        <v>2953</v>
      </c>
      <c r="G2054" s="3" t="s">
        <v>2954</v>
      </c>
      <c r="H2054" s="3" t="s">
        <v>2955</v>
      </c>
      <c r="I2054" s="3"/>
      <c r="J2054" s="4">
        <v>7.9584780000000004</v>
      </c>
      <c r="K2054" s="4">
        <v>3.9422540000000001</v>
      </c>
      <c r="L2054" s="4">
        <v>3.0269680000000001</v>
      </c>
      <c r="M2054" s="4">
        <v>0.91644199999999998</v>
      </c>
      <c r="N2054" s="4" t="s">
        <v>2934</v>
      </c>
      <c r="O2054" s="4" t="s">
        <v>2934</v>
      </c>
      <c r="P2054" s="4" t="s">
        <v>2934</v>
      </c>
      <c r="Q2054" s="4" t="s">
        <v>2934</v>
      </c>
      <c r="R2054" s="4" t="s">
        <v>2934</v>
      </c>
      <c r="S2054" s="3" t="s">
        <v>4872</v>
      </c>
      <c r="T2054" s="4">
        <v>18.72</v>
      </c>
      <c r="U2054" s="4">
        <v>8642.0879999999997</v>
      </c>
      <c r="V2054" s="10" t="s">
        <v>2934</v>
      </c>
      <c r="W2054" s="4">
        <v>11.564102564102599</v>
      </c>
      <c r="X2054" s="4">
        <v>18.809999999999999</v>
      </c>
      <c r="Y2054" s="4">
        <v>15.91</v>
      </c>
      <c r="Z2054" s="4" t="s">
        <v>2934</v>
      </c>
      <c r="AA2054" s="10" t="s">
        <v>2934</v>
      </c>
      <c r="AB2054" s="10" t="s">
        <v>2934</v>
      </c>
      <c r="AC2054" s="4" t="s">
        <v>2934</v>
      </c>
      <c r="AD2054" s="4" t="s">
        <v>2934</v>
      </c>
      <c r="AE2054" s="4" t="s">
        <v>2934</v>
      </c>
      <c r="AF2054" s="4" t="s">
        <v>2934</v>
      </c>
      <c r="AG2054" s="4" t="s">
        <v>2934</v>
      </c>
      <c r="AH2054" s="4" t="s">
        <v>2934</v>
      </c>
      <c r="AI2054" s="4" t="s">
        <v>2934</v>
      </c>
      <c r="AJ2054" s="4" t="s">
        <v>2934</v>
      </c>
    </row>
    <row r="2055" spans="1:36" x14ac:dyDescent="0.3">
      <c r="A2055" s="1" t="s">
        <v>996</v>
      </c>
      <c r="B2055" s="2">
        <v>5724809</v>
      </c>
      <c r="C2055" s="3" t="s">
        <v>2940</v>
      </c>
      <c r="D2055" s="4">
        <v>8671.9261773399994</v>
      </c>
      <c r="E2055" s="3" t="s">
        <v>2930</v>
      </c>
      <c r="F2055" s="3" t="s">
        <v>2953</v>
      </c>
      <c r="G2055" s="3" t="s">
        <v>2954</v>
      </c>
      <c r="H2055" s="3" t="s">
        <v>2955</v>
      </c>
      <c r="I2055" s="3"/>
      <c r="J2055" s="4">
        <v>10.782109</v>
      </c>
      <c r="K2055" s="4">
        <v>-2.1302430000000001</v>
      </c>
      <c r="L2055" s="4">
        <v>-5.4085770000000002</v>
      </c>
      <c r="M2055" s="4">
        <v>0.57849399999999995</v>
      </c>
      <c r="N2055" s="4" t="s">
        <v>2934</v>
      </c>
      <c r="O2055" s="4" t="s">
        <v>2934</v>
      </c>
      <c r="P2055" s="4" t="s">
        <v>2934</v>
      </c>
      <c r="Q2055" s="4" t="s">
        <v>2934</v>
      </c>
      <c r="R2055" s="4" t="s">
        <v>2934</v>
      </c>
      <c r="S2055" s="3" t="s">
        <v>4738</v>
      </c>
      <c r="T2055" s="4">
        <v>88.67</v>
      </c>
      <c r="U2055" s="4">
        <v>8671.9261773399994</v>
      </c>
      <c r="V2055" s="10" t="s">
        <v>2934</v>
      </c>
      <c r="W2055" s="4">
        <v>1.8238412089771101</v>
      </c>
      <c r="X2055" s="4">
        <v>94.23</v>
      </c>
      <c r="Y2055" s="4">
        <v>79.19</v>
      </c>
      <c r="Z2055" s="4" t="s">
        <v>2934</v>
      </c>
      <c r="AA2055" s="10" t="s">
        <v>2934</v>
      </c>
      <c r="AB2055" s="10" t="s">
        <v>2934</v>
      </c>
      <c r="AC2055" s="4" t="s">
        <v>2934</v>
      </c>
      <c r="AD2055" s="4" t="s">
        <v>2934</v>
      </c>
      <c r="AE2055" s="4" t="s">
        <v>2934</v>
      </c>
      <c r="AF2055" s="4" t="s">
        <v>2934</v>
      </c>
      <c r="AG2055" s="4" t="s">
        <v>2934</v>
      </c>
      <c r="AH2055" s="4" t="s">
        <v>2934</v>
      </c>
      <c r="AI2055" s="4" t="s">
        <v>2934</v>
      </c>
      <c r="AJ2055" s="4" t="s">
        <v>2934</v>
      </c>
    </row>
    <row r="2056" spans="1:36" x14ac:dyDescent="0.3">
      <c r="A2056" s="1" t="s">
        <v>705</v>
      </c>
      <c r="B2056" s="2">
        <v>100196</v>
      </c>
      <c r="C2056" s="3" t="s">
        <v>2935</v>
      </c>
      <c r="D2056" s="4">
        <v>8673.1930168800009</v>
      </c>
      <c r="E2056" s="3" t="s">
        <v>2930</v>
      </c>
      <c r="F2056" s="3" t="s">
        <v>2931</v>
      </c>
      <c r="G2056" s="3" t="s">
        <v>2931</v>
      </c>
      <c r="H2056" s="3" t="s">
        <v>2932</v>
      </c>
      <c r="I2056" s="3" t="s">
        <v>2933</v>
      </c>
      <c r="J2056" s="4">
        <v>24.656649999999999</v>
      </c>
      <c r="K2056" s="4">
        <v>21.629643000000002</v>
      </c>
      <c r="L2056" s="4">
        <v>-5.0147490000000001</v>
      </c>
      <c r="M2056" s="4">
        <v>1.783698</v>
      </c>
      <c r="N2056" s="4">
        <v>16.779156327543401</v>
      </c>
      <c r="O2056" s="4">
        <v>12.303493</v>
      </c>
      <c r="P2056" s="4">
        <v>2.167065</v>
      </c>
      <c r="Q2056" s="4" t="s">
        <v>2934</v>
      </c>
      <c r="R2056" s="4" t="s">
        <v>2934</v>
      </c>
      <c r="S2056" s="3" t="s">
        <v>4448</v>
      </c>
      <c r="T2056" s="4">
        <v>135.24</v>
      </c>
      <c r="U2056" s="4">
        <v>8673.1930168800009</v>
      </c>
      <c r="V2056" s="10" t="s">
        <v>2934</v>
      </c>
      <c r="W2056" s="4">
        <v>2.80981958000591</v>
      </c>
      <c r="X2056" s="4">
        <v>147.63999999999999</v>
      </c>
      <c r="Y2056" s="4">
        <v>94.09</v>
      </c>
      <c r="Z2056" s="4">
        <v>16.760441</v>
      </c>
      <c r="AA2056" s="10">
        <v>15.557702926499999</v>
      </c>
      <c r="AB2056" s="10">
        <v>15.503538277900001</v>
      </c>
      <c r="AC2056" s="4" t="s">
        <v>2934</v>
      </c>
      <c r="AD2056" s="4" t="s">
        <v>2934</v>
      </c>
      <c r="AE2056" s="4" t="s">
        <v>2934</v>
      </c>
      <c r="AF2056" s="4" t="s">
        <v>2934</v>
      </c>
      <c r="AG2056" s="4" t="s">
        <v>2934</v>
      </c>
      <c r="AH2056" s="4" t="s">
        <v>2934</v>
      </c>
      <c r="AI2056" s="4">
        <v>2.167065</v>
      </c>
      <c r="AJ2056" s="4">
        <v>2.167065</v>
      </c>
    </row>
    <row r="2057" spans="1:36" x14ac:dyDescent="0.3">
      <c r="A2057" s="1" t="s">
        <v>1532</v>
      </c>
      <c r="B2057" s="2">
        <v>4994083</v>
      </c>
      <c r="C2057" s="3" t="s">
        <v>2935</v>
      </c>
      <c r="D2057" s="4">
        <v>8675.8458699999992</v>
      </c>
      <c r="E2057" s="3" t="s">
        <v>2936</v>
      </c>
      <c r="F2057" s="3" t="s">
        <v>3056</v>
      </c>
      <c r="G2057" s="3" t="s">
        <v>3166</v>
      </c>
      <c r="H2057" s="3" t="s">
        <v>3167</v>
      </c>
      <c r="I2057" s="3" t="s">
        <v>3466</v>
      </c>
      <c r="J2057" s="4">
        <v>-7.0424980000000001</v>
      </c>
      <c r="K2057" s="4">
        <v>-0.85106400000000004</v>
      </c>
      <c r="L2057" s="4">
        <v>-9.307836</v>
      </c>
      <c r="M2057" s="4">
        <v>3.156882</v>
      </c>
      <c r="N2057" s="4">
        <v>231.991342</v>
      </c>
      <c r="O2057" s="4" t="s">
        <v>2924</v>
      </c>
      <c r="P2057" s="4">
        <v>1.228931</v>
      </c>
      <c r="Q2057" s="4">
        <v>10.563857</v>
      </c>
      <c r="R2057" s="4">
        <v>43.150042999999997</v>
      </c>
      <c r="S2057" s="3" t="s">
        <v>5273</v>
      </c>
      <c r="T2057" s="4">
        <v>53.59</v>
      </c>
      <c r="U2057" s="4">
        <v>8675.8458699999992</v>
      </c>
      <c r="V2057" s="10">
        <v>11884.23387</v>
      </c>
      <c r="W2057" s="4">
        <v>1.1942526590781899</v>
      </c>
      <c r="X2057" s="4">
        <v>60.99</v>
      </c>
      <c r="Y2057" s="4">
        <v>45.55</v>
      </c>
      <c r="Z2057" s="4">
        <v>231.991342</v>
      </c>
      <c r="AA2057" s="10">
        <v>31.178729346000001</v>
      </c>
      <c r="AB2057" s="10">
        <v>50.490870376300002</v>
      </c>
      <c r="AC2057" s="4">
        <v>1.5892869999999999</v>
      </c>
      <c r="AD2057" s="4">
        <v>1.5548516940229999</v>
      </c>
      <c r="AE2057" s="4">
        <v>1.5995741908006</v>
      </c>
      <c r="AF2057" s="4">
        <v>10.563857</v>
      </c>
      <c r="AG2057" s="4">
        <v>9.5926310525857001</v>
      </c>
      <c r="AH2057" s="4">
        <v>10.963837374213</v>
      </c>
      <c r="AI2057" s="4">
        <v>1.228931</v>
      </c>
      <c r="AJ2057" s="4">
        <v>8.5023</v>
      </c>
    </row>
    <row r="2058" spans="1:36" x14ac:dyDescent="0.3">
      <c r="A2058" s="1" t="s">
        <v>2534</v>
      </c>
      <c r="B2058" s="2">
        <v>4097432</v>
      </c>
      <c r="C2058" s="3" t="s">
        <v>2935</v>
      </c>
      <c r="D2058" s="4">
        <v>8720.7369827399998</v>
      </c>
      <c r="E2058" s="3" t="s">
        <v>3102</v>
      </c>
      <c r="F2058" s="3" t="s">
        <v>3103</v>
      </c>
      <c r="G2058" s="3" t="s">
        <v>3292</v>
      </c>
      <c r="H2058" s="3" t="s">
        <v>3468</v>
      </c>
      <c r="I2058" s="3" t="s">
        <v>3392</v>
      </c>
      <c r="J2058" s="4">
        <v>8.5731780000000004</v>
      </c>
      <c r="K2058" s="4">
        <v>-3.8503250000000002</v>
      </c>
      <c r="L2058" s="4">
        <v>-2.1883050000000002</v>
      </c>
      <c r="M2058" s="4">
        <v>0.60525799999999996</v>
      </c>
      <c r="N2058" s="4">
        <v>31.492007000000001</v>
      </c>
      <c r="O2058" s="4">
        <v>23.777380000000001</v>
      </c>
      <c r="P2058" s="4">
        <v>4.7125009999999996</v>
      </c>
      <c r="Q2058" s="4">
        <v>17.984786</v>
      </c>
      <c r="R2058" s="4">
        <v>23.125883999999999</v>
      </c>
      <c r="S2058" s="3" t="s">
        <v>6272</v>
      </c>
      <c r="T2058" s="4">
        <v>53.19</v>
      </c>
      <c r="U2058" s="4">
        <v>8720.7369827399998</v>
      </c>
      <c r="V2058" s="10">
        <v>7900.3569820000002</v>
      </c>
      <c r="W2058" s="4">
        <v>0.97762737356646001</v>
      </c>
      <c r="X2058" s="4">
        <v>58.16</v>
      </c>
      <c r="Y2058" s="4">
        <v>41.55</v>
      </c>
      <c r="Z2058" s="4">
        <v>31.492007000000001</v>
      </c>
      <c r="AA2058" s="10">
        <v>26.1916486113</v>
      </c>
      <c r="AB2058" s="10">
        <v>28.147622877900002</v>
      </c>
      <c r="AC2058" s="4">
        <v>3.1486749999999999</v>
      </c>
      <c r="AD2058" s="4">
        <v>2.8554524268965999</v>
      </c>
      <c r="AE2058" s="4">
        <v>3.0559830928993001</v>
      </c>
      <c r="AF2058" s="4">
        <v>17.984786</v>
      </c>
      <c r="AG2058" s="4">
        <v>15.631144185645301</v>
      </c>
      <c r="AH2058" s="4">
        <v>17.020958018605299</v>
      </c>
      <c r="AI2058" s="4">
        <v>4.7125009999999996</v>
      </c>
      <c r="AJ2058" s="4">
        <v>7.4568909999999997</v>
      </c>
    </row>
    <row r="2059" spans="1:36" x14ac:dyDescent="0.3">
      <c r="A2059" s="1" t="s">
        <v>2055</v>
      </c>
      <c r="B2059" s="2">
        <v>4055925</v>
      </c>
      <c r="C2059" s="3" t="s">
        <v>2919</v>
      </c>
      <c r="D2059" s="4">
        <v>8740.78961652</v>
      </c>
      <c r="E2059" s="3" t="s">
        <v>2930</v>
      </c>
      <c r="F2059" s="3" t="s">
        <v>2931</v>
      </c>
      <c r="G2059" s="3" t="s">
        <v>2931</v>
      </c>
      <c r="H2059" s="3" t="s">
        <v>2932</v>
      </c>
      <c r="I2059" s="3" t="s">
        <v>2933</v>
      </c>
      <c r="J2059" s="4">
        <v>30.944737</v>
      </c>
      <c r="K2059" s="4">
        <v>18.144202</v>
      </c>
      <c r="L2059" s="4">
        <v>-10.247544</v>
      </c>
      <c r="M2059" s="4">
        <v>1.7551680000000001</v>
      </c>
      <c r="N2059" s="4">
        <v>21.712927756654</v>
      </c>
      <c r="O2059" s="4">
        <v>21.248372</v>
      </c>
      <c r="P2059" s="4">
        <v>1.426323</v>
      </c>
      <c r="Q2059" s="4" t="s">
        <v>2934</v>
      </c>
      <c r="R2059" s="4" t="s">
        <v>2934</v>
      </c>
      <c r="S2059" s="3" t="s">
        <v>5794</v>
      </c>
      <c r="T2059" s="4">
        <v>114.21</v>
      </c>
      <c r="U2059" s="4">
        <v>8740.78961652</v>
      </c>
      <c r="V2059" s="10" t="s">
        <v>2934</v>
      </c>
      <c r="W2059" s="4">
        <v>0.77051046318185801</v>
      </c>
      <c r="X2059" s="4">
        <v>131.91</v>
      </c>
      <c r="Y2059" s="4">
        <v>73.62</v>
      </c>
      <c r="Z2059" s="4">
        <v>21.775023999999998</v>
      </c>
      <c r="AA2059" s="10">
        <v>15.6503508002</v>
      </c>
      <c r="AB2059" s="10">
        <v>16.924613524200002</v>
      </c>
      <c r="AC2059" s="4" t="s">
        <v>2934</v>
      </c>
      <c r="AD2059" s="4" t="s">
        <v>2934</v>
      </c>
      <c r="AE2059" s="4" t="s">
        <v>2934</v>
      </c>
      <c r="AF2059" s="4" t="s">
        <v>2934</v>
      </c>
      <c r="AG2059" s="4" t="s">
        <v>2934</v>
      </c>
      <c r="AH2059" s="4" t="s">
        <v>2934</v>
      </c>
      <c r="AI2059" s="4">
        <v>1.426323</v>
      </c>
      <c r="AJ2059" s="4">
        <v>2.0527340000000001</v>
      </c>
    </row>
    <row r="2060" spans="1:36" x14ac:dyDescent="0.3">
      <c r="A2060" s="1" t="s">
        <v>2820</v>
      </c>
      <c r="B2060" s="2">
        <v>4298486</v>
      </c>
      <c r="C2060" s="3" t="s">
        <v>2935</v>
      </c>
      <c r="D2060" s="4">
        <v>8750.2258904900009</v>
      </c>
      <c r="E2060" s="3" t="s">
        <v>2936</v>
      </c>
      <c r="F2060" s="3" t="s">
        <v>2937</v>
      </c>
      <c r="G2060" s="3" t="s">
        <v>3037</v>
      </c>
      <c r="H2060" s="3" t="s">
        <v>3037</v>
      </c>
      <c r="I2060" s="3" t="s">
        <v>3725</v>
      </c>
      <c r="J2060" s="4">
        <v>2.697263</v>
      </c>
      <c r="K2060" s="4">
        <v>4.0739010000000002</v>
      </c>
      <c r="L2060" s="4">
        <v>-14.285029</v>
      </c>
      <c r="M2060" s="4">
        <v>0.26952700000000002</v>
      </c>
      <c r="N2060" s="4">
        <v>14.334911999999999</v>
      </c>
      <c r="O2060" s="4">
        <v>12.156715999999999</v>
      </c>
      <c r="P2060" s="4">
        <v>1.73529</v>
      </c>
      <c r="Q2060" s="4">
        <v>7.8962139999999996</v>
      </c>
      <c r="R2060" s="4">
        <v>11.342008999999999</v>
      </c>
      <c r="S2060" s="3" t="s">
        <v>6558</v>
      </c>
      <c r="T2060" s="4">
        <v>178.57</v>
      </c>
      <c r="U2060" s="4">
        <v>8750.2258904900009</v>
      </c>
      <c r="V2060" s="10">
        <v>13685.125889999999</v>
      </c>
      <c r="W2060" s="4">
        <v>0.92400739205913696</v>
      </c>
      <c r="X2060" s="4">
        <v>216.17</v>
      </c>
      <c r="Y2060" s="4">
        <v>132.37</v>
      </c>
      <c r="Z2060" s="4">
        <v>14.334911999999999</v>
      </c>
      <c r="AA2060" s="10">
        <v>12.9431377523</v>
      </c>
      <c r="AB2060" s="10">
        <v>14.5381450248</v>
      </c>
      <c r="AC2060" s="4">
        <v>0.62797400000000003</v>
      </c>
      <c r="AD2060" s="4">
        <v>0.61806177348879998</v>
      </c>
      <c r="AE2060" s="4">
        <v>0.62963896253829998</v>
      </c>
      <c r="AF2060" s="4">
        <v>7.8962139999999996</v>
      </c>
      <c r="AG2060" s="4">
        <v>8.7706022435487991</v>
      </c>
      <c r="AH2060" s="4">
        <v>8.9933984396816999</v>
      </c>
      <c r="AI2060" s="4">
        <v>1.73529</v>
      </c>
      <c r="AJ2060" s="4" t="s">
        <v>2924</v>
      </c>
    </row>
    <row r="2061" spans="1:36" x14ac:dyDescent="0.3">
      <c r="A2061" s="1" t="s">
        <v>1226</v>
      </c>
      <c r="B2061" s="2">
        <v>4811795</v>
      </c>
      <c r="C2061" s="3" t="s">
        <v>2919</v>
      </c>
      <c r="D2061" s="4">
        <v>8780.0567234800001</v>
      </c>
      <c r="E2061" s="3" t="s">
        <v>2920</v>
      </c>
      <c r="F2061" s="3" t="s">
        <v>2960</v>
      </c>
      <c r="G2061" s="3" t="s">
        <v>2973</v>
      </c>
      <c r="H2061" s="3" t="s">
        <v>3002</v>
      </c>
      <c r="I2061" s="3" t="s">
        <v>3003</v>
      </c>
      <c r="J2061" s="4">
        <v>-6.9871879999999997</v>
      </c>
      <c r="K2061" s="4">
        <v>-3.8240919999999998</v>
      </c>
      <c r="L2061" s="4">
        <v>-9.3226890000000004</v>
      </c>
      <c r="M2061" s="4">
        <v>0.85935300000000003</v>
      </c>
      <c r="N2061" s="4">
        <v>35.21</v>
      </c>
      <c r="O2061" s="4">
        <v>21.430309999999999</v>
      </c>
      <c r="P2061" s="4">
        <v>2.5159880000000001</v>
      </c>
      <c r="Q2061" s="4">
        <v>12.643101</v>
      </c>
      <c r="R2061" s="4">
        <v>21.130403999999999</v>
      </c>
      <c r="S2061" s="3" t="s">
        <v>4968</v>
      </c>
      <c r="T2061" s="4">
        <v>70.42</v>
      </c>
      <c r="U2061" s="4">
        <v>8780.0567234800001</v>
      </c>
      <c r="V2061" s="10">
        <v>13114.056723</v>
      </c>
      <c r="W2061" s="4">
        <v>0</v>
      </c>
      <c r="X2061" s="4">
        <v>82.63</v>
      </c>
      <c r="Y2061" s="4">
        <v>63.67</v>
      </c>
      <c r="Z2061" s="4">
        <v>35.21</v>
      </c>
      <c r="AA2061" s="10">
        <v>14.091891459199999</v>
      </c>
      <c r="AB2061" s="10">
        <v>14.7562041226</v>
      </c>
      <c r="AC2061" s="4">
        <v>1.0492079999999999</v>
      </c>
      <c r="AD2061" s="4">
        <v>0.99401369122490002</v>
      </c>
      <c r="AE2061" s="4">
        <v>1.0209080561874</v>
      </c>
      <c r="AF2061" s="4">
        <v>12.643101</v>
      </c>
      <c r="AG2061" s="4">
        <v>11.5836155378064</v>
      </c>
      <c r="AH2061" s="4">
        <v>12.220132863225199</v>
      </c>
      <c r="AI2061" s="4">
        <v>2.5159880000000001</v>
      </c>
      <c r="AJ2061" s="4" t="s">
        <v>2924</v>
      </c>
    </row>
    <row r="2062" spans="1:36" x14ac:dyDescent="0.3">
      <c r="A2062" s="1" t="s">
        <v>2221</v>
      </c>
      <c r="B2062" s="2">
        <v>4216479</v>
      </c>
      <c r="C2062" s="3" t="s">
        <v>2919</v>
      </c>
      <c r="D2062" s="4">
        <v>8800.2372280500003</v>
      </c>
      <c r="E2062" s="3" t="s">
        <v>3031</v>
      </c>
      <c r="F2062" s="3" t="s">
        <v>3031</v>
      </c>
      <c r="G2062" s="3" t="s">
        <v>3051</v>
      </c>
      <c r="H2062" s="3" t="s">
        <v>3052</v>
      </c>
      <c r="I2062" s="3" t="s">
        <v>3053</v>
      </c>
      <c r="J2062" s="4">
        <v>10.639881000000001</v>
      </c>
      <c r="K2062" s="4">
        <v>-5.6205920000000003</v>
      </c>
      <c r="L2062" s="4">
        <v>-8.1279610000000009</v>
      </c>
      <c r="M2062" s="4">
        <v>1.4947E-2</v>
      </c>
      <c r="N2062" s="4">
        <v>30.694953999999999</v>
      </c>
      <c r="O2062" s="4">
        <v>20.249659999999999</v>
      </c>
      <c r="P2062" s="4">
        <v>2.8931209999999998</v>
      </c>
      <c r="Q2062" s="4">
        <v>16.481781000000002</v>
      </c>
      <c r="R2062" s="4">
        <v>25.248146999999999</v>
      </c>
      <c r="S2062" s="3" t="s">
        <v>5960</v>
      </c>
      <c r="T2062" s="4">
        <v>133.83000000000001</v>
      </c>
      <c r="U2062" s="4">
        <v>8800.2372280500003</v>
      </c>
      <c r="V2062" s="10">
        <v>8684.6462279999996</v>
      </c>
      <c r="W2062" s="4">
        <v>1.3449899125756599</v>
      </c>
      <c r="X2062" s="4">
        <v>155.10329999999999</v>
      </c>
      <c r="Y2062" s="4">
        <v>100.55</v>
      </c>
      <c r="Z2062" s="4">
        <v>30.694953999999999</v>
      </c>
      <c r="AA2062" s="10">
        <v>21.833042400099998</v>
      </c>
      <c r="AB2062" s="10">
        <v>26.040106004999998</v>
      </c>
      <c r="AC2062" s="4">
        <v>13.107100000000001</v>
      </c>
      <c r="AD2062" s="4">
        <v>10.0764731951414</v>
      </c>
      <c r="AE2062" s="4">
        <v>11.9753231114467</v>
      </c>
      <c r="AF2062" s="4">
        <v>16.481781000000002</v>
      </c>
      <c r="AG2062" s="4">
        <v>12.2205671136983</v>
      </c>
      <c r="AH2062" s="4">
        <v>14.988445617443301</v>
      </c>
      <c r="AI2062" s="4">
        <v>2.8931209999999998</v>
      </c>
      <c r="AJ2062" s="4">
        <v>2.8931209999999998</v>
      </c>
    </row>
    <row r="2063" spans="1:36" x14ac:dyDescent="0.3">
      <c r="A2063" s="1" t="s">
        <v>679</v>
      </c>
      <c r="B2063" s="2">
        <v>4211657</v>
      </c>
      <c r="C2063" s="3" t="s">
        <v>2935</v>
      </c>
      <c r="D2063" s="4">
        <v>8810.3050097399992</v>
      </c>
      <c r="E2063" s="3" t="s">
        <v>2936</v>
      </c>
      <c r="F2063" s="3" t="s">
        <v>2937</v>
      </c>
      <c r="G2063" s="3" t="s">
        <v>3044</v>
      </c>
      <c r="H2063" s="3" t="s">
        <v>3066</v>
      </c>
      <c r="I2063" s="3" t="s">
        <v>3220</v>
      </c>
      <c r="J2063" s="4">
        <v>30.30303</v>
      </c>
      <c r="K2063" s="4">
        <v>-2.1982210000000002</v>
      </c>
      <c r="L2063" s="4">
        <v>-15.231278</v>
      </c>
      <c r="M2063" s="4">
        <v>0.74607299999999999</v>
      </c>
      <c r="N2063" s="4">
        <v>34.042459000000001</v>
      </c>
      <c r="O2063" s="4">
        <v>47.424522000000003</v>
      </c>
      <c r="P2063" s="4">
        <v>5.595377</v>
      </c>
      <c r="Q2063" s="4">
        <v>19.480803000000002</v>
      </c>
      <c r="R2063" s="4">
        <v>62.345393999999999</v>
      </c>
      <c r="S2063" s="3" t="s">
        <v>4422</v>
      </c>
      <c r="T2063" s="4">
        <v>153.94</v>
      </c>
      <c r="U2063" s="4">
        <v>8810.3050097399992</v>
      </c>
      <c r="V2063" s="10">
        <v>8899.8050089999997</v>
      </c>
      <c r="W2063" s="4">
        <v>0.53267506820839305</v>
      </c>
      <c r="X2063" s="4">
        <v>188.52</v>
      </c>
      <c r="Y2063" s="5">
        <v>110.49</v>
      </c>
      <c r="Z2063" s="4">
        <v>34.042459000000001</v>
      </c>
      <c r="AA2063" s="10">
        <v>27.457905251100001</v>
      </c>
      <c r="AB2063" s="10">
        <v>29.885807250700001</v>
      </c>
      <c r="AC2063" s="4">
        <v>3.9092530000000001</v>
      </c>
      <c r="AD2063" s="4">
        <v>3.7117976271084001</v>
      </c>
      <c r="AE2063" s="4">
        <v>3.8372223948603001</v>
      </c>
      <c r="AF2063" s="4">
        <v>19.480803000000002</v>
      </c>
      <c r="AG2063" s="4">
        <v>18.164320510947</v>
      </c>
      <c r="AH2063" s="4">
        <v>19.630501334726901</v>
      </c>
      <c r="AI2063" s="4">
        <v>5.595377</v>
      </c>
      <c r="AJ2063" s="4">
        <v>14.830443000000001</v>
      </c>
    </row>
    <row r="2064" spans="1:36" x14ac:dyDescent="0.3">
      <c r="A2064" s="1" t="s">
        <v>441</v>
      </c>
      <c r="B2064" s="2">
        <v>4811350</v>
      </c>
      <c r="C2064" s="3" t="s">
        <v>2919</v>
      </c>
      <c r="D2064" s="4">
        <v>8854.8531984000001</v>
      </c>
      <c r="E2064" s="3" t="s">
        <v>2920</v>
      </c>
      <c r="F2064" s="3" t="s">
        <v>2921</v>
      </c>
      <c r="G2064" s="3" t="s">
        <v>2922</v>
      </c>
      <c r="H2064" s="3" t="s">
        <v>2922</v>
      </c>
      <c r="I2064" s="3" t="s">
        <v>3047</v>
      </c>
      <c r="J2064" s="4">
        <v>-20.508982</v>
      </c>
      <c r="K2064" s="4">
        <v>-17.348237999999998</v>
      </c>
      <c r="L2064" s="4">
        <v>5.1388000000000003E-2</v>
      </c>
      <c r="M2064" s="4">
        <v>2.473684</v>
      </c>
      <c r="N2064" s="4">
        <v>28.340610999999999</v>
      </c>
      <c r="O2064" s="4">
        <v>54.948259999999998</v>
      </c>
      <c r="P2064" s="4">
        <v>4.9001679999999999</v>
      </c>
      <c r="Q2064" s="4">
        <v>18.866588</v>
      </c>
      <c r="R2064" s="4">
        <v>40.974857</v>
      </c>
      <c r="S2064" s="3" t="s">
        <v>4184</v>
      </c>
      <c r="T2064" s="4">
        <v>58.41</v>
      </c>
      <c r="U2064" s="4">
        <v>8854.8531984000001</v>
      </c>
      <c r="V2064" s="10">
        <v>11178.453197999999</v>
      </c>
      <c r="W2064" s="4">
        <v>0.342407122068139</v>
      </c>
      <c r="X2064" s="4">
        <v>94.86</v>
      </c>
      <c r="Y2064" s="4">
        <v>48.07</v>
      </c>
      <c r="Z2064" s="4">
        <v>28.340610999999999</v>
      </c>
      <c r="AA2064" s="10">
        <v>22.799484757399998</v>
      </c>
      <c r="AB2064" s="10">
        <v>24.451914583600001</v>
      </c>
      <c r="AC2064" s="4">
        <v>3.4487559999999999</v>
      </c>
      <c r="AD2064" s="4">
        <v>3.1464770647222</v>
      </c>
      <c r="AE2064" s="4">
        <v>3.3368798402554001</v>
      </c>
      <c r="AF2064" s="4">
        <v>18.866588</v>
      </c>
      <c r="AG2064" s="4">
        <v>17.590165135968899</v>
      </c>
      <c r="AH2064" s="4">
        <v>18.6292454296579</v>
      </c>
      <c r="AI2064" s="4">
        <v>4.9001679999999999</v>
      </c>
      <c r="AJ2064" s="4" t="s">
        <v>2924</v>
      </c>
    </row>
    <row r="2065" spans="1:36" x14ac:dyDescent="0.3">
      <c r="A2065" s="1" t="s">
        <v>2346</v>
      </c>
      <c r="B2065" s="2">
        <v>5109836</v>
      </c>
      <c r="C2065" s="3" t="s">
        <v>2940</v>
      </c>
      <c r="D2065" s="4">
        <v>8855.5178887500006</v>
      </c>
      <c r="E2065" s="3" t="s">
        <v>2945</v>
      </c>
      <c r="F2065" s="3" t="s">
        <v>2946</v>
      </c>
      <c r="G2065" s="3" t="s">
        <v>2947</v>
      </c>
      <c r="H2065" s="3" t="s">
        <v>2989</v>
      </c>
      <c r="I2065" s="3" t="s">
        <v>2949</v>
      </c>
      <c r="J2065" s="4">
        <v>1029.716981</v>
      </c>
      <c r="K2065" s="4">
        <v>401.04602499999999</v>
      </c>
      <c r="L2065" s="4">
        <v>203.93401</v>
      </c>
      <c r="M2065" s="4">
        <v>10.089634999999999</v>
      </c>
      <c r="N2065" s="4" t="s">
        <v>2924</v>
      </c>
      <c r="O2065" s="4" t="s">
        <v>2924</v>
      </c>
      <c r="P2065" s="4">
        <v>29.862843000000002</v>
      </c>
      <c r="Q2065" s="4" t="s">
        <v>2924</v>
      </c>
      <c r="R2065" s="4" t="s">
        <v>2924</v>
      </c>
      <c r="S2065" s="3" t="s">
        <v>6085</v>
      </c>
      <c r="T2065" s="5">
        <v>23.95</v>
      </c>
      <c r="U2065" s="4">
        <v>8855.5178887500006</v>
      </c>
      <c r="V2065" s="10">
        <v>8763.7528880000009</v>
      </c>
      <c r="W2065" s="4">
        <v>0</v>
      </c>
      <c r="X2065" s="5">
        <v>24.98</v>
      </c>
      <c r="Y2065" s="4">
        <v>1.62</v>
      </c>
      <c r="Z2065" s="4" t="s">
        <v>2924</v>
      </c>
      <c r="AA2065" s="10" t="s">
        <v>2924</v>
      </c>
      <c r="AB2065" s="10" t="s">
        <v>2924</v>
      </c>
      <c r="AC2065" s="4">
        <v>130.22501600000001</v>
      </c>
      <c r="AD2065" s="4">
        <v>60.3118970567185</v>
      </c>
      <c r="AE2065" s="4">
        <v>104.49272844120929</v>
      </c>
      <c r="AF2065" s="4" t="s">
        <v>2924</v>
      </c>
      <c r="AG2065" s="4" t="s">
        <v>2924</v>
      </c>
      <c r="AH2065" s="4" t="s">
        <v>2924</v>
      </c>
      <c r="AI2065" s="4">
        <v>29.862843000000002</v>
      </c>
      <c r="AJ2065" s="4" t="s">
        <v>2924</v>
      </c>
    </row>
    <row r="2066" spans="1:36" x14ac:dyDescent="0.3">
      <c r="A2066" s="1" t="s">
        <v>2407</v>
      </c>
      <c r="B2066" s="2">
        <v>4293172</v>
      </c>
      <c r="C2066" s="3" t="s">
        <v>2935</v>
      </c>
      <c r="D2066" s="4">
        <v>8878.6088217600009</v>
      </c>
      <c r="E2066" s="3" t="s">
        <v>3031</v>
      </c>
      <c r="F2066" s="3" t="s">
        <v>3031</v>
      </c>
      <c r="G2066" s="3" t="s">
        <v>3371</v>
      </c>
      <c r="H2066" s="3" t="s">
        <v>3371</v>
      </c>
      <c r="I2066" s="3" t="s">
        <v>3372</v>
      </c>
      <c r="J2066" s="4">
        <v>31.461258999999998</v>
      </c>
      <c r="K2066" s="4">
        <v>30.612245000000001</v>
      </c>
      <c r="L2066" s="4">
        <v>-1.037385</v>
      </c>
      <c r="M2066" s="4">
        <v>0.118812</v>
      </c>
      <c r="N2066" s="4">
        <v>55.136313999999999</v>
      </c>
      <c r="O2066" s="4">
        <v>47.608286</v>
      </c>
      <c r="P2066" s="4">
        <v>1.996604</v>
      </c>
      <c r="Q2066" s="4">
        <v>12.055567</v>
      </c>
      <c r="R2066" s="4">
        <v>52.536712999999999</v>
      </c>
      <c r="S2066" s="3" t="s">
        <v>6146</v>
      </c>
      <c r="T2066" s="4">
        <v>50.56</v>
      </c>
      <c r="U2066" s="4">
        <v>8878.6088217600009</v>
      </c>
      <c r="V2066" s="10">
        <v>11057.329820999999</v>
      </c>
      <c r="W2066" s="4">
        <v>0</v>
      </c>
      <c r="X2066" s="4">
        <v>53.49</v>
      </c>
      <c r="Y2066" s="4">
        <v>34.380000000000003</v>
      </c>
      <c r="Z2066" s="4">
        <v>55.136313999999999</v>
      </c>
      <c r="AA2066" s="10">
        <v>25.362427890599999</v>
      </c>
      <c r="AB2066" s="10">
        <v>30.039807497999998</v>
      </c>
      <c r="AC2066" s="4">
        <v>2.9450500000000002</v>
      </c>
      <c r="AD2066" s="4">
        <v>2.6267302706655999</v>
      </c>
      <c r="AE2066" s="4">
        <v>2.7713271602929002</v>
      </c>
      <c r="AF2066" s="4">
        <v>12.055567</v>
      </c>
      <c r="AG2066" s="4">
        <v>10.265042053667599</v>
      </c>
      <c r="AH2066" s="4">
        <v>11.271000489030801</v>
      </c>
      <c r="AI2066" s="4">
        <v>1.996604</v>
      </c>
      <c r="AJ2066" s="4">
        <v>3.9993669999999999</v>
      </c>
    </row>
    <row r="2067" spans="1:36" x14ac:dyDescent="0.3">
      <c r="A2067" s="1" t="s">
        <v>46</v>
      </c>
      <c r="B2067" s="2">
        <v>4987603</v>
      </c>
      <c r="C2067" s="3" t="s">
        <v>2935</v>
      </c>
      <c r="D2067" s="4">
        <v>8961.6279858399994</v>
      </c>
      <c r="E2067" s="3" t="s">
        <v>2936</v>
      </c>
      <c r="F2067" s="3" t="s">
        <v>2937</v>
      </c>
      <c r="G2067" s="3" t="s">
        <v>2943</v>
      </c>
      <c r="H2067" s="3" t="s">
        <v>2943</v>
      </c>
      <c r="I2067" s="3" t="s">
        <v>3026</v>
      </c>
      <c r="J2067" s="4">
        <v>-17.818543999999999</v>
      </c>
      <c r="K2067" s="4">
        <v>-27.893194000000001</v>
      </c>
      <c r="L2067" s="4">
        <v>-13.247767</v>
      </c>
      <c r="M2067" s="4">
        <v>0.37342599999999998</v>
      </c>
      <c r="N2067" s="4">
        <v>18.404458999999999</v>
      </c>
      <c r="O2067" s="4">
        <v>22.662745000000001</v>
      </c>
      <c r="P2067" s="4">
        <v>6.0007270000000004</v>
      </c>
      <c r="Q2067" s="4">
        <v>10.933617999999999</v>
      </c>
      <c r="R2067" s="4">
        <v>29.099018999999998</v>
      </c>
      <c r="S2067" s="3" t="s">
        <v>3793</v>
      </c>
      <c r="T2067" s="4">
        <v>115.58</v>
      </c>
      <c r="U2067" s="4">
        <v>8961.6279858399994</v>
      </c>
      <c r="V2067" s="10">
        <v>9748.9389850000007</v>
      </c>
      <c r="W2067" s="4">
        <v>0.55372901886139503</v>
      </c>
      <c r="X2067" s="4">
        <v>184.27</v>
      </c>
      <c r="Y2067" s="4">
        <v>113.875</v>
      </c>
      <c r="Z2067" s="4">
        <v>18.404458999999999</v>
      </c>
      <c r="AA2067" s="10">
        <v>18.384844194799999</v>
      </c>
      <c r="AB2067" s="10">
        <v>19.068831254500001</v>
      </c>
      <c r="AC2067" s="4">
        <v>3.345377</v>
      </c>
      <c r="AD2067" s="4">
        <v>3.1882883565687998</v>
      </c>
      <c r="AE2067" s="4">
        <v>3.3217322134726999</v>
      </c>
      <c r="AF2067" s="4">
        <v>10.933617999999999</v>
      </c>
      <c r="AG2067" s="4">
        <v>10.4058321110042</v>
      </c>
      <c r="AH2067" s="4">
        <v>10.8634831439953</v>
      </c>
      <c r="AI2067" s="4">
        <v>6.0007270000000004</v>
      </c>
      <c r="AJ2067" s="4">
        <v>19.189772999999999</v>
      </c>
    </row>
    <row r="2068" spans="1:36" x14ac:dyDescent="0.3">
      <c r="A2068" s="1" t="s">
        <v>170</v>
      </c>
      <c r="B2068" s="2">
        <v>4971373</v>
      </c>
      <c r="C2068" s="3" t="s">
        <v>2940</v>
      </c>
      <c r="D2068" s="4">
        <v>8974.6284252400001</v>
      </c>
      <c r="E2068" s="3" t="s">
        <v>2945</v>
      </c>
      <c r="F2068" s="3" t="s">
        <v>2946</v>
      </c>
      <c r="G2068" s="3" t="s">
        <v>2947</v>
      </c>
      <c r="H2068" s="3" t="s">
        <v>2989</v>
      </c>
      <c r="I2068" s="3" t="s">
        <v>2949</v>
      </c>
      <c r="J2068" s="4">
        <v>44.244978000000003</v>
      </c>
      <c r="K2068" s="4">
        <v>6.5447259999999998</v>
      </c>
      <c r="L2068" s="4">
        <v>-1.9346989999999999</v>
      </c>
      <c r="M2068" s="4">
        <v>-0.75459699999999996</v>
      </c>
      <c r="N2068" s="4">
        <v>83.296666999999999</v>
      </c>
      <c r="O2068" s="4">
        <v>52.376860000000001</v>
      </c>
      <c r="P2068" s="4">
        <v>21.739017</v>
      </c>
      <c r="Q2068" s="4">
        <v>57.184643999999999</v>
      </c>
      <c r="R2068" s="4">
        <v>66.005420000000001</v>
      </c>
      <c r="S2068" s="3" t="s">
        <v>3917</v>
      </c>
      <c r="T2068" s="4">
        <v>249.89</v>
      </c>
      <c r="U2068" s="4">
        <v>8974.6284252400001</v>
      </c>
      <c r="V2068" s="10">
        <v>8684.8034250000001</v>
      </c>
      <c r="W2068" s="4">
        <v>0</v>
      </c>
      <c r="X2068" s="4">
        <v>274.56</v>
      </c>
      <c r="Y2068" s="4">
        <v>164.29</v>
      </c>
      <c r="Z2068" s="4">
        <v>83.296666999999999</v>
      </c>
      <c r="AA2068" s="10">
        <v>49.014377341399999</v>
      </c>
      <c r="AB2068" s="10">
        <v>56.858827919500001</v>
      </c>
      <c r="AC2068" s="4">
        <v>11.391878</v>
      </c>
      <c r="AD2068" s="4">
        <v>9.7780005039415006</v>
      </c>
      <c r="AE2068" s="4">
        <v>10.9854760813387</v>
      </c>
      <c r="AF2068" s="4">
        <v>57.184643999999999</v>
      </c>
      <c r="AG2068" s="4">
        <v>34.112190700299699</v>
      </c>
      <c r="AH2068" s="4">
        <v>39.687732616619599</v>
      </c>
      <c r="AI2068" s="4">
        <v>21.739017</v>
      </c>
      <c r="AJ2068" s="4">
        <v>26.362485</v>
      </c>
    </row>
    <row r="2069" spans="1:36" x14ac:dyDescent="0.3">
      <c r="A2069" s="1" t="s">
        <v>1345</v>
      </c>
      <c r="B2069" s="2">
        <v>4811582</v>
      </c>
      <c r="C2069" s="3" t="s">
        <v>2919</v>
      </c>
      <c r="D2069" s="4">
        <v>8995.5511895500003</v>
      </c>
      <c r="E2069" s="3" t="s">
        <v>2920</v>
      </c>
      <c r="F2069" s="3" t="s">
        <v>2921</v>
      </c>
      <c r="G2069" s="3" t="s">
        <v>3109</v>
      </c>
      <c r="H2069" s="3" t="s">
        <v>3109</v>
      </c>
      <c r="I2069" s="3" t="s">
        <v>3048</v>
      </c>
      <c r="J2069" s="4">
        <v>18.472494000000001</v>
      </c>
      <c r="K2069" s="4">
        <v>15.757161999999999</v>
      </c>
      <c r="L2069" s="4">
        <v>-2.0094699999999999</v>
      </c>
      <c r="M2069" s="4">
        <v>1.677651</v>
      </c>
      <c r="N2069" s="4" t="s">
        <v>2924</v>
      </c>
      <c r="O2069" s="4" t="s">
        <v>2924</v>
      </c>
      <c r="P2069" s="4">
        <v>7.8564809999999996</v>
      </c>
      <c r="Q2069" s="4" t="s">
        <v>2924</v>
      </c>
      <c r="R2069" s="4" t="s">
        <v>2924</v>
      </c>
      <c r="S2069" s="3" t="s">
        <v>5087</v>
      </c>
      <c r="T2069" s="4">
        <v>84.85</v>
      </c>
      <c r="U2069" s="4">
        <v>8995.5511895500003</v>
      </c>
      <c r="V2069" s="10">
        <v>8006.6981889999997</v>
      </c>
      <c r="W2069" s="4">
        <v>0</v>
      </c>
      <c r="X2069" s="4">
        <v>93.45</v>
      </c>
      <c r="Y2069" s="4">
        <v>62.78</v>
      </c>
      <c r="Z2069" s="4" t="s">
        <v>2924</v>
      </c>
      <c r="AA2069" s="10" t="s">
        <v>2924</v>
      </c>
      <c r="AB2069" s="10" t="s">
        <v>2924</v>
      </c>
      <c r="AC2069" s="4">
        <v>13.046004</v>
      </c>
      <c r="AD2069" s="4">
        <v>9.5044650103322006</v>
      </c>
      <c r="AE2069" s="4">
        <v>11.849795215181</v>
      </c>
      <c r="AF2069" s="4" t="s">
        <v>2924</v>
      </c>
      <c r="AG2069" s="4" t="s">
        <v>2924</v>
      </c>
      <c r="AH2069" s="4" t="s">
        <v>2924</v>
      </c>
      <c r="AI2069" s="4">
        <v>7.8564809999999996</v>
      </c>
      <c r="AJ2069" s="4">
        <v>7.8564809999999996</v>
      </c>
    </row>
    <row r="2070" spans="1:36" x14ac:dyDescent="0.3">
      <c r="A2070" s="1" t="s">
        <v>334</v>
      </c>
      <c r="B2070" s="2">
        <v>5137623</v>
      </c>
      <c r="C2070" s="3" t="s">
        <v>2935</v>
      </c>
      <c r="D2070" s="4">
        <v>8998.0010114399993</v>
      </c>
      <c r="E2070" s="3" t="s">
        <v>2945</v>
      </c>
      <c r="F2070" s="3" t="s">
        <v>2946</v>
      </c>
      <c r="G2070" s="3" t="s">
        <v>2947</v>
      </c>
      <c r="H2070" s="3" t="s">
        <v>2989</v>
      </c>
      <c r="I2070" s="3" t="s">
        <v>2949</v>
      </c>
      <c r="J2070" s="4">
        <v>6.5571760000000001</v>
      </c>
      <c r="K2070" s="4">
        <v>63.482512</v>
      </c>
      <c r="L2070" s="4">
        <v>-3.152501</v>
      </c>
      <c r="M2070" s="4">
        <v>-2.8820380000000001</v>
      </c>
      <c r="N2070" s="4" t="s">
        <v>2924</v>
      </c>
      <c r="O2070" s="4">
        <v>31.568626999999999</v>
      </c>
      <c r="P2070" s="4">
        <v>2.2418770000000001</v>
      </c>
      <c r="Q2070" s="4" t="s">
        <v>2924</v>
      </c>
      <c r="R2070" s="4">
        <v>166.364834</v>
      </c>
      <c r="S2070" s="3" t="s">
        <v>4079</v>
      </c>
      <c r="T2070" s="4">
        <v>86.94</v>
      </c>
      <c r="U2070" s="4">
        <v>8998.0010114399993</v>
      </c>
      <c r="V2070" s="10">
        <v>8500.3280109999996</v>
      </c>
      <c r="W2070" s="4">
        <v>0</v>
      </c>
      <c r="X2070" s="4">
        <v>97.86</v>
      </c>
      <c r="Y2070" s="4">
        <v>43.11</v>
      </c>
      <c r="Z2070" s="4" t="s">
        <v>2924</v>
      </c>
      <c r="AA2070" s="10">
        <v>52.119177507300002</v>
      </c>
      <c r="AB2070" s="10">
        <v>48.948017363200002</v>
      </c>
      <c r="AC2070" s="4">
        <v>6.3263569999999998</v>
      </c>
      <c r="AD2070" s="4">
        <v>5.6709529261688001</v>
      </c>
      <c r="AE2070" s="4">
        <v>5.8340665861212004</v>
      </c>
      <c r="AF2070" s="4" t="s">
        <v>2924</v>
      </c>
      <c r="AG2070" s="4">
        <v>37.766730620305701</v>
      </c>
      <c r="AH2070" s="4">
        <v>37.954048578503802</v>
      </c>
      <c r="AI2070" s="4">
        <v>2.2418770000000001</v>
      </c>
      <c r="AJ2070" s="5">
        <v>6.6559489999999997</v>
      </c>
    </row>
    <row r="2071" spans="1:36" x14ac:dyDescent="0.3">
      <c r="A2071" s="1" t="s">
        <v>1310</v>
      </c>
      <c r="B2071" s="2">
        <v>4059483</v>
      </c>
      <c r="C2071" s="3" t="s">
        <v>2935</v>
      </c>
      <c r="D2071" s="4">
        <v>9028.8930662399998</v>
      </c>
      <c r="E2071" s="3" t="s">
        <v>3006</v>
      </c>
      <c r="F2071" s="3" t="s">
        <v>3007</v>
      </c>
      <c r="G2071" s="3" t="s">
        <v>3008</v>
      </c>
      <c r="H2071" s="3" t="s">
        <v>3170</v>
      </c>
      <c r="I2071" s="3" t="s">
        <v>3516</v>
      </c>
      <c r="J2071" s="4">
        <v>27.678982999999999</v>
      </c>
      <c r="K2071" s="4">
        <v>0.87355300000000002</v>
      </c>
      <c r="L2071" s="4">
        <v>-5.7539280000000002</v>
      </c>
      <c r="M2071" s="5">
        <v>0.27498400000000001</v>
      </c>
      <c r="N2071" s="4">
        <v>13.509798</v>
      </c>
      <c r="O2071" s="4">
        <v>7.8598980000000003</v>
      </c>
      <c r="P2071" s="4">
        <v>2.2837700000000001</v>
      </c>
      <c r="Q2071" s="4">
        <v>7.9325619999999999</v>
      </c>
      <c r="R2071" s="4">
        <v>9.6863989999999998</v>
      </c>
      <c r="S2071" s="3" t="s">
        <v>5052</v>
      </c>
      <c r="T2071" s="4">
        <v>138.57</v>
      </c>
      <c r="U2071" s="4">
        <v>9028.8930662399998</v>
      </c>
      <c r="V2071" s="10">
        <v>10010.893066000001</v>
      </c>
      <c r="W2071" s="4">
        <v>2.3093021577542001</v>
      </c>
      <c r="X2071" s="4">
        <v>155.44</v>
      </c>
      <c r="Y2071" s="5">
        <v>106.03</v>
      </c>
      <c r="Z2071" s="4">
        <v>13.509798</v>
      </c>
      <c r="AA2071" s="10">
        <v>12.562896075199999</v>
      </c>
      <c r="AB2071" s="10">
        <v>13.162906763400001</v>
      </c>
      <c r="AC2071" s="4">
        <v>1.325771</v>
      </c>
      <c r="AD2071" s="4">
        <v>1.3019110643361</v>
      </c>
      <c r="AE2071" s="4">
        <v>1.3398373487538</v>
      </c>
      <c r="AF2071" s="4">
        <v>7.9325619999999999</v>
      </c>
      <c r="AG2071" s="4">
        <v>7.7680255975899</v>
      </c>
      <c r="AH2071" s="4">
        <v>8.2431964626420005</v>
      </c>
      <c r="AI2071" s="4">
        <v>2.2837700000000001</v>
      </c>
      <c r="AJ2071" s="4">
        <v>3.3977390000000001</v>
      </c>
    </row>
    <row r="2072" spans="1:36" x14ac:dyDescent="0.3">
      <c r="A2072" s="1" t="s">
        <v>2090</v>
      </c>
      <c r="B2072" s="2">
        <v>4245322</v>
      </c>
      <c r="C2072" s="3" t="s">
        <v>2935</v>
      </c>
      <c r="D2072" s="4">
        <v>9029.9671259999996</v>
      </c>
      <c r="E2072" s="3" t="s">
        <v>2930</v>
      </c>
      <c r="F2072" s="3" t="s">
        <v>2957</v>
      </c>
      <c r="G2072" s="3" t="s">
        <v>2957</v>
      </c>
      <c r="H2072" s="3" t="s">
        <v>3042</v>
      </c>
      <c r="I2072" s="3" t="s">
        <v>3043</v>
      </c>
      <c r="J2072" s="4">
        <v>31.507581999999999</v>
      </c>
      <c r="K2072" s="4">
        <v>2.8194699999999999</v>
      </c>
      <c r="L2072" s="4">
        <v>-11.069115999999999</v>
      </c>
      <c r="M2072" s="4">
        <v>-0.335175</v>
      </c>
      <c r="N2072" s="4">
        <v>13.2837506136475</v>
      </c>
      <c r="O2072" s="4">
        <v>11.9897565182122</v>
      </c>
      <c r="P2072" s="4">
        <v>4.6573149999999996</v>
      </c>
      <c r="Q2072" s="4">
        <v>10.278388</v>
      </c>
      <c r="R2072" s="4">
        <v>11.153665999999999</v>
      </c>
      <c r="S2072" s="3" t="s">
        <v>5829</v>
      </c>
      <c r="T2072" s="4">
        <v>270.58999999999997</v>
      </c>
      <c r="U2072" s="4">
        <v>9029.9671259999996</v>
      </c>
      <c r="V2072" s="10">
        <v>10546.392126000001</v>
      </c>
      <c r="W2072" s="4">
        <v>1.3304261059167</v>
      </c>
      <c r="X2072" s="4">
        <v>307.91000000000003</v>
      </c>
      <c r="Y2072" s="4">
        <v>184.76</v>
      </c>
      <c r="Z2072" s="4">
        <v>20.650995999999999</v>
      </c>
      <c r="AA2072" s="10">
        <v>13.328637433800001</v>
      </c>
      <c r="AB2072" s="10">
        <v>14.0703282417</v>
      </c>
      <c r="AC2072" s="4">
        <v>3.3609870000000002</v>
      </c>
      <c r="AD2072" s="4">
        <v>3.3787378944940998</v>
      </c>
      <c r="AE2072" s="4">
        <v>3.4940415491559</v>
      </c>
      <c r="AF2072" s="4">
        <v>10.278388</v>
      </c>
      <c r="AG2072" s="4" t="s">
        <v>2934</v>
      </c>
      <c r="AH2072" s="4" t="s">
        <v>2934</v>
      </c>
      <c r="AI2072" s="4">
        <v>4.6573149999999996</v>
      </c>
      <c r="AJ2072" s="4">
        <v>4.7681899999999997</v>
      </c>
    </row>
    <row r="2073" spans="1:36" x14ac:dyDescent="0.3">
      <c r="A2073" s="1" t="s">
        <v>2483</v>
      </c>
      <c r="B2073" s="2">
        <v>4055465</v>
      </c>
      <c r="C2073" s="3" t="s">
        <v>2935</v>
      </c>
      <c r="D2073" s="4">
        <v>9065.5947982500002</v>
      </c>
      <c r="E2073" s="3" t="s">
        <v>3090</v>
      </c>
      <c r="F2073" s="3" t="s">
        <v>3090</v>
      </c>
      <c r="G2073" s="3" t="s">
        <v>3199</v>
      </c>
      <c r="H2073" s="3" t="s">
        <v>3674</v>
      </c>
      <c r="I2073" s="3" t="s">
        <v>3098</v>
      </c>
      <c r="J2073" s="4">
        <v>-33.766233999999997</v>
      </c>
      <c r="K2073" s="4">
        <v>-36.472346999999999</v>
      </c>
      <c r="L2073" s="4">
        <v>-1.847575</v>
      </c>
      <c r="M2073" s="4">
        <v>-1.9230769999999999</v>
      </c>
      <c r="N2073" s="5">
        <v>12.75</v>
      </c>
      <c r="O2073" s="4" t="s">
        <v>2924</v>
      </c>
      <c r="P2073" s="4">
        <v>2.7555649999999998</v>
      </c>
      <c r="Q2073" s="4">
        <v>12.526119</v>
      </c>
      <c r="R2073" s="4" t="s">
        <v>2924</v>
      </c>
      <c r="S2073" s="3" t="s">
        <v>6221</v>
      </c>
      <c r="T2073" s="4">
        <v>12.75</v>
      </c>
      <c r="U2073" s="4">
        <v>9065.5947982500002</v>
      </c>
      <c r="V2073" s="10">
        <v>42488.594797999998</v>
      </c>
      <c r="W2073" s="4">
        <v>5.52</v>
      </c>
      <c r="X2073" s="4">
        <v>22.21</v>
      </c>
      <c r="Y2073" s="4">
        <v>12.24</v>
      </c>
      <c r="Z2073" s="5">
        <v>12.75</v>
      </c>
      <c r="AA2073" s="10">
        <v>6.0946462715000003</v>
      </c>
      <c r="AB2073" s="10">
        <v>6.6773853977000002</v>
      </c>
      <c r="AC2073" s="4">
        <v>3.4588570000000001</v>
      </c>
      <c r="AD2073" s="4">
        <v>3.4169186508101999</v>
      </c>
      <c r="AE2073" s="4">
        <v>3.4560308568999001</v>
      </c>
      <c r="AF2073" s="4">
        <v>12.526119</v>
      </c>
      <c r="AG2073" s="4">
        <v>14.131515108499499</v>
      </c>
      <c r="AH2073" s="4">
        <v>15.2661551014543</v>
      </c>
      <c r="AI2073" s="4">
        <v>2.7555649999999998</v>
      </c>
      <c r="AJ2073" s="4">
        <v>8.9410939999999997</v>
      </c>
    </row>
    <row r="2074" spans="1:36" x14ac:dyDescent="0.3">
      <c r="A2074" s="1" t="s">
        <v>1772</v>
      </c>
      <c r="B2074" s="2">
        <v>4363413</v>
      </c>
      <c r="C2074" s="3" t="s">
        <v>2935</v>
      </c>
      <c r="D2074" s="4">
        <v>9094.2585160399994</v>
      </c>
      <c r="E2074" s="3" t="s">
        <v>2936</v>
      </c>
      <c r="F2074" s="3" t="s">
        <v>2937</v>
      </c>
      <c r="G2074" s="3" t="s">
        <v>3044</v>
      </c>
      <c r="H2074" s="3" t="s">
        <v>3066</v>
      </c>
      <c r="I2074" s="3" t="s">
        <v>3593</v>
      </c>
      <c r="J2074" s="4">
        <v>69.586426000000003</v>
      </c>
      <c r="K2074" s="4">
        <v>10.901526</v>
      </c>
      <c r="L2074" s="4">
        <v>-1.076333</v>
      </c>
      <c r="M2074" s="4">
        <v>-0.27438299999999999</v>
      </c>
      <c r="N2074" s="4">
        <v>15.553394000000001</v>
      </c>
      <c r="O2074" s="4">
        <v>14.501269000000001</v>
      </c>
      <c r="P2074" s="4">
        <v>3.395473</v>
      </c>
      <c r="Q2074" s="4">
        <v>10.65875</v>
      </c>
      <c r="R2074" s="4">
        <v>19.754169000000001</v>
      </c>
      <c r="S2074" s="3" t="s">
        <v>5513</v>
      </c>
      <c r="T2074" s="4">
        <v>79.959999999999994</v>
      </c>
      <c r="U2074" s="4">
        <v>9094.2585160399994</v>
      </c>
      <c r="V2074" s="10">
        <v>8188.0785159999996</v>
      </c>
      <c r="W2074" s="4">
        <v>1.0005002501250599</v>
      </c>
      <c r="X2074" s="4">
        <v>96.814499999999995</v>
      </c>
      <c r="Y2074" s="4">
        <v>44.39</v>
      </c>
      <c r="Z2074" s="4">
        <v>15.553394000000001</v>
      </c>
      <c r="AA2074" s="10">
        <v>14.917910447700001</v>
      </c>
      <c r="AB2074" s="10">
        <v>15.376923076900001</v>
      </c>
      <c r="AC2074" s="4">
        <v>2.2887029999999999</v>
      </c>
      <c r="AD2074" s="4">
        <v>2.0054074249326002</v>
      </c>
      <c r="AE2074" s="4">
        <v>2.1904971952915999</v>
      </c>
      <c r="AF2074" s="4">
        <v>10.65875</v>
      </c>
      <c r="AG2074" s="4" t="s">
        <v>2934</v>
      </c>
      <c r="AH2074" s="4" t="s">
        <v>2934</v>
      </c>
      <c r="AI2074" s="4">
        <v>3.395473</v>
      </c>
      <c r="AJ2074" s="4">
        <v>4.4740380000000002</v>
      </c>
    </row>
    <row r="2075" spans="1:36" x14ac:dyDescent="0.3">
      <c r="A2075" s="1" t="s">
        <v>29</v>
      </c>
      <c r="B2075" s="2">
        <v>4991217</v>
      </c>
      <c r="C2075" s="3" t="s">
        <v>2935</v>
      </c>
      <c r="D2075" s="4">
        <v>9099.6244091200006</v>
      </c>
      <c r="E2075" s="3" t="s">
        <v>2936</v>
      </c>
      <c r="F2075" s="3" t="s">
        <v>2937</v>
      </c>
      <c r="G2075" s="3" t="s">
        <v>2993</v>
      </c>
      <c r="H2075" s="3" t="s">
        <v>2994</v>
      </c>
      <c r="I2075" s="3" t="s">
        <v>2995</v>
      </c>
      <c r="J2075" s="4">
        <v>45.354683999999999</v>
      </c>
      <c r="K2075" s="4">
        <v>10.27037</v>
      </c>
      <c r="L2075" s="4">
        <v>-7.0058720000000001</v>
      </c>
      <c r="M2075" s="4">
        <v>-1.6418900000000001</v>
      </c>
      <c r="N2075" s="4">
        <v>22.152529999999999</v>
      </c>
      <c r="O2075" s="4">
        <v>16.562639000000001</v>
      </c>
      <c r="P2075" s="4">
        <v>3.8173940000000002</v>
      </c>
      <c r="Q2075" s="4">
        <v>13.096920000000001</v>
      </c>
      <c r="R2075" s="4">
        <v>18.269414999999999</v>
      </c>
      <c r="S2075" s="3" t="s">
        <v>3776</v>
      </c>
      <c r="T2075" s="4">
        <v>297.73</v>
      </c>
      <c r="U2075" s="4">
        <v>9099.6244091200006</v>
      </c>
      <c r="V2075" s="10">
        <v>8827.3244090000007</v>
      </c>
      <c r="W2075" s="4">
        <v>0.201524871527894</v>
      </c>
      <c r="X2075" s="4">
        <v>337.99</v>
      </c>
      <c r="Y2075" s="4">
        <v>200.27</v>
      </c>
      <c r="Z2075" s="4">
        <v>22.152529999999999</v>
      </c>
      <c r="AA2075" s="10">
        <v>17.675730230300001</v>
      </c>
      <c r="AB2075" s="10">
        <v>17.675730230300001</v>
      </c>
      <c r="AC2075" s="4">
        <v>2.298184</v>
      </c>
      <c r="AD2075" s="4">
        <v>2.2019457553000001</v>
      </c>
      <c r="AE2075" s="4">
        <v>2.2019457553000001</v>
      </c>
      <c r="AF2075" s="4">
        <v>13.096920000000001</v>
      </c>
      <c r="AG2075" s="4">
        <v>11.9208695762324</v>
      </c>
      <c r="AH2075" s="4">
        <v>11.9208695762324</v>
      </c>
      <c r="AI2075" s="4">
        <v>3.8173940000000002</v>
      </c>
      <c r="AJ2075" s="4">
        <v>10.815533</v>
      </c>
    </row>
    <row r="2076" spans="1:36" x14ac:dyDescent="0.3">
      <c r="A2076" s="1" t="s">
        <v>457</v>
      </c>
      <c r="B2076" s="2">
        <v>4200091</v>
      </c>
      <c r="C2076" s="3" t="s">
        <v>2935</v>
      </c>
      <c r="D2076" s="4">
        <v>9101.5199101800008</v>
      </c>
      <c r="E2076" s="3" t="s">
        <v>2936</v>
      </c>
      <c r="F2076" s="3" t="s">
        <v>2966</v>
      </c>
      <c r="G2076" s="3" t="s">
        <v>3082</v>
      </c>
      <c r="H2076" s="3" t="s">
        <v>3118</v>
      </c>
      <c r="I2076" s="3" t="s">
        <v>3262</v>
      </c>
      <c r="J2076" s="10">
        <v>25.415303000000002</v>
      </c>
      <c r="K2076" s="10">
        <v>-18.759501</v>
      </c>
      <c r="L2076" s="10">
        <v>-11.757804999999999</v>
      </c>
      <c r="M2076" s="10">
        <v>0.85667499999999996</v>
      </c>
      <c r="N2076" s="4">
        <v>20.119378000000001</v>
      </c>
      <c r="O2076" s="4">
        <v>22.597640999999999</v>
      </c>
      <c r="P2076" s="4">
        <v>2.4810029999999998</v>
      </c>
      <c r="Q2076" s="4">
        <v>11.633224999999999</v>
      </c>
      <c r="R2076" s="4">
        <v>27.232192999999999</v>
      </c>
      <c r="S2076" s="3" t="s">
        <v>4200</v>
      </c>
      <c r="T2076" s="4">
        <v>406.17</v>
      </c>
      <c r="U2076" s="4">
        <v>9101.5199101800008</v>
      </c>
      <c r="V2076" s="10">
        <v>10866.679910000001</v>
      </c>
      <c r="W2076" s="4">
        <v>0</v>
      </c>
      <c r="X2076" s="4">
        <v>588.26</v>
      </c>
      <c r="Y2076" s="5">
        <v>314.06</v>
      </c>
      <c r="Z2076" s="4">
        <v>20.119378000000001</v>
      </c>
      <c r="AA2076" s="10">
        <v>16.591369563000001</v>
      </c>
      <c r="AB2076" s="10">
        <v>16.957226391100001</v>
      </c>
      <c r="AC2076" s="4">
        <v>1.3813740000000001</v>
      </c>
      <c r="AD2076" s="4">
        <v>1.2366083203328999</v>
      </c>
      <c r="AE2076" s="4">
        <v>1.2735230527376999</v>
      </c>
      <c r="AF2076" s="4">
        <v>11.633224999999999</v>
      </c>
      <c r="AG2076" s="4">
        <v>10.8824965304574</v>
      </c>
      <c r="AH2076" s="4">
        <v>11.3769064025005</v>
      </c>
      <c r="AI2076" s="4">
        <v>2.4810029999999998</v>
      </c>
      <c r="AJ2076" s="4" t="s">
        <v>2924</v>
      </c>
    </row>
    <row r="2077" spans="1:36" x14ac:dyDescent="0.3">
      <c r="A2077" s="1" t="s">
        <v>2573</v>
      </c>
      <c r="B2077" s="2">
        <v>4682198</v>
      </c>
      <c r="C2077" s="3" t="s">
        <v>2935</v>
      </c>
      <c r="D2077" s="4">
        <v>9109.2047772000005</v>
      </c>
      <c r="E2077" s="3" t="s">
        <v>2925</v>
      </c>
      <c r="F2077" s="3" t="s">
        <v>2996</v>
      </c>
      <c r="G2077" s="3" t="s">
        <v>3230</v>
      </c>
      <c r="H2077" s="3" t="s">
        <v>3231</v>
      </c>
      <c r="I2077" s="3" t="s">
        <v>3353</v>
      </c>
      <c r="J2077" s="4">
        <v>-16.990862</v>
      </c>
      <c r="K2077" s="4">
        <v>-24.102802000000001</v>
      </c>
      <c r="L2077" s="4">
        <v>-20.341025999999999</v>
      </c>
      <c r="M2077" s="4">
        <v>0.125693</v>
      </c>
      <c r="N2077" s="4">
        <v>15.712624</v>
      </c>
      <c r="O2077" s="4">
        <v>13.833994000000001</v>
      </c>
      <c r="P2077" s="4">
        <v>4.3088170000000003</v>
      </c>
      <c r="Q2077" s="4">
        <v>8.9005179999999999</v>
      </c>
      <c r="R2077" s="4">
        <v>15.873424</v>
      </c>
      <c r="S2077" s="3" t="s">
        <v>6311</v>
      </c>
      <c r="T2077" s="5">
        <v>310.67</v>
      </c>
      <c r="U2077" s="4">
        <v>9109.2047772000005</v>
      </c>
      <c r="V2077" s="10">
        <v>10440.841777</v>
      </c>
      <c r="W2077" s="4">
        <v>0</v>
      </c>
      <c r="X2077" s="4">
        <v>495.67989999999998</v>
      </c>
      <c r="Y2077" s="4">
        <v>304.2</v>
      </c>
      <c r="Z2077" s="4">
        <v>15.712624</v>
      </c>
      <c r="AA2077" s="10">
        <v>14.2641346568</v>
      </c>
      <c r="AB2077" s="10">
        <v>14.867026087499999</v>
      </c>
      <c r="AC2077" s="4">
        <v>1.968607</v>
      </c>
      <c r="AD2077" s="4">
        <v>1.9343659872575001</v>
      </c>
      <c r="AE2077" s="4">
        <v>1.9587693454221999</v>
      </c>
      <c r="AF2077" s="4">
        <v>8.9005179999999999</v>
      </c>
      <c r="AG2077" s="4">
        <v>9.6715493341711998</v>
      </c>
      <c r="AH2077" s="4">
        <v>9.7322549779826009</v>
      </c>
      <c r="AI2077" s="4">
        <v>4.3088170000000003</v>
      </c>
      <c r="AJ2077" s="4" t="s">
        <v>2924</v>
      </c>
    </row>
    <row r="2078" spans="1:36" x14ac:dyDescent="0.3">
      <c r="A2078" s="1" t="s">
        <v>2823</v>
      </c>
      <c r="B2078" s="2">
        <v>1025038</v>
      </c>
      <c r="C2078" s="3" t="s">
        <v>2935</v>
      </c>
      <c r="D2078" s="4">
        <v>9126.9183545600008</v>
      </c>
      <c r="E2078" s="3" t="s">
        <v>2930</v>
      </c>
      <c r="F2078" s="3" t="s">
        <v>2931</v>
      </c>
      <c r="G2078" s="3" t="s">
        <v>2931</v>
      </c>
      <c r="H2078" s="3" t="s">
        <v>2932</v>
      </c>
      <c r="I2078" s="3" t="s">
        <v>2933</v>
      </c>
      <c r="J2078" s="4">
        <v>27.192582999999999</v>
      </c>
      <c r="K2078" s="4">
        <v>-2.220145</v>
      </c>
      <c r="L2078" s="4">
        <v>-10.502674000000001</v>
      </c>
      <c r="M2078" s="4">
        <v>-1.110849</v>
      </c>
      <c r="N2078" s="4">
        <v>12.9135802469136</v>
      </c>
      <c r="O2078" s="4" t="s">
        <v>2924</v>
      </c>
      <c r="P2078" s="4">
        <v>1.430134</v>
      </c>
      <c r="Q2078" s="4" t="s">
        <v>2934</v>
      </c>
      <c r="R2078" s="4" t="s">
        <v>2934</v>
      </c>
      <c r="S2078" s="3" t="s">
        <v>6561</v>
      </c>
      <c r="T2078" s="4">
        <v>83.68</v>
      </c>
      <c r="U2078" s="4">
        <v>9126.9183545600008</v>
      </c>
      <c r="V2078" s="10" t="s">
        <v>2934</v>
      </c>
      <c r="W2078" s="4">
        <v>1.81644359464627</v>
      </c>
      <c r="X2078" s="4">
        <v>98.094999999999999</v>
      </c>
      <c r="Y2078" s="4">
        <v>53.75</v>
      </c>
      <c r="Z2078" s="4">
        <v>12.929543000000001</v>
      </c>
      <c r="AA2078" s="10">
        <v>10.0483927134</v>
      </c>
      <c r="AB2078" s="10">
        <v>11.7721868018</v>
      </c>
      <c r="AC2078" s="4" t="s">
        <v>2934</v>
      </c>
      <c r="AD2078" s="4" t="s">
        <v>2934</v>
      </c>
      <c r="AE2078" s="4" t="s">
        <v>2934</v>
      </c>
      <c r="AF2078" s="4" t="s">
        <v>2934</v>
      </c>
      <c r="AG2078" s="4" t="s">
        <v>2934</v>
      </c>
      <c r="AH2078" s="4" t="s">
        <v>2934</v>
      </c>
      <c r="AI2078" s="4">
        <v>1.430134</v>
      </c>
      <c r="AJ2078" s="4">
        <v>1.595394</v>
      </c>
    </row>
    <row r="2079" spans="1:36" x14ac:dyDescent="0.3">
      <c r="A2079" s="1" t="s">
        <v>1672</v>
      </c>
      <c r="B2079" s="2">
        <v>4812814</v>
      </c>
      <c r="C2079" s="3" t="s">
        <v>2919</v>
      </c>
      <c r="D2079" s="4">
        <v>9153.8305690199995</v>
      </c>
      <c r="E2079" s="3" t="s">
        <v>2920</v>
      </c>
      <c r="F2079" s="3" t="s">
        <v>2960</v>
      </c>
      <c r="G2079" s="3" t="s">
        <v>2961</v>
      </c>
      <c r="H2079" s="3" t="s">
        <v>2962</v>
      </c>
      <c r="I2079" s="3" t="s">
        <v>2923</v>
      </c>
      <c r="J2079" s="4">
        <v>45.866394</v>
      </c>
      <c r="K2079" s="4">
        <v>28.355855999999999</v>
      </c>
      <c r="L2079" s="4">
        <v>4.6814000000000001E-2</v>
      </c>
      <c r="M2079" s="4">
        <v>0.85535600000000001</v>
      </c>
      <c r="N2079" s="4">
        <v>118.073204</v>
      </c>
      <c r="O2079" s="4">
        <v>60.692225999999998</v>
      </c>
      <c r="P2079" s="4">
        <v>6.255992</v>
      </c>
      <c r="Q2079" s="4">
        <v>47.845779</v>
      </c>
      <c r="R2079" s="4">
        <v>55.937744000000002</v>
      </c>
      <c r="S2079" s="3" t="s">
        <v>5413</v>
      </c>
      <c r="T2079" s="4">
        <v>170.97</v>
      </c>
      <c r="U2079" s="4">
        <v>9153.8305690199995</v>
      </c>
      <c r="V2079" s="10">
        <v>9856.2305689999994</v>
      </c>
      <c r="W2079" s="4">
        <v>0</v>
      </c>
      <c r="X2079" s="4">
        <v>180.97</v>
      </c>
      <c r="Y2079" s="4">
        <v>101.61</v>
      </c>
      <c r="Z2079" s="4">
        <v>118.073204</v>
      </c>
      <c r="AA2079" s="10">
        <v>36.541420877100002</v>
      </c>
      <c r="AB2079" s="10">
        <v>42.450651768999997</v>
      </c>
      <c r="AC2079" s="4">
        <v>4.8253360000000001</v>
      </c>
      <c r="AD2079" s="4">
        <v>4.7257306702430997</v>
      </c>
      <c r="AE2079" s="4">
        <v>4.7223911384103001</v>
      </c>
      <c r="AF2079" s="4">
        <v>47.845779</v>
      </c>
      <c r="AG2079" s="4">
        <v>24.4652401625649</v>
      </c>
      <c r="AH2079" s="4">
        <v>25.502431080878299</v>
      </c>
      <c r="AI2079" s="4">
        <v>6.255992</v>
      </c>
      <c r="AJ2079" s="4">
        <v>22.331505</v>
      </c>
    </row>
    <row r="2080" spans="1:36" x14ac:dyDescent="0.3">
      <c r="A2080" s="1" t="s">
        <v>2511</v>
      </c>
      <c r="B2080" s="2">
        <v>4054015</v>
      </c>
      <c r="C2080" s="3" t="s">
        <v>2935</v>
      </c>
      <c r="D2080" s="4">
        <v>9156.5190036000004</v>
      </c>
      <c r="E2080" s="3" t="s">
        <v>2925</v>
      </c>
      <c r="F2080" s="3" t="s">
        <v>2926</v>
      </c>
      <c r="G2080" s="3" t="s">
        <v>2927</v>
      </c>
      <c r="H2080" s="3" t="s">
        <v>2964</v>
      </c>
      <c r="I2080" s="3" t="s">
        <v>3289</v>
      </c>
      <c r="J2080" s="4">
        <v>16.116690999999999</v>
      </c>
      <c r="K2080" s="4">
        <v>13.352008</v>
      </c>
      <c r="L2080" s="4">
        <v>0.247729</v>
      </c>
      <c r="M2080" s="4">
        <v>0.70510200000000001</v>
      </c>
      <c r="N2080" s="4">
        <v>11.266821</v>
      </c>
      <c r="O2080" s="4">
        <v>8.2221469999999997</v>
      </c>
      <c r="P2080" s="4">
        <v>2.919673</v>
      </c>
      <c r="Q2080" s="4">
        <v>4.3593780000000004</v>
      </c>
      <c r="R2080" s="4">
        <v>11.270803000000001</v>
      </c>
      <c r="S2080" s="3" t="s">
        <v>6249</v>
      </c>
      <c r="T2080" s="4">
        <v>24.28</v>
      </c>
      <c r="U2080" s="4">
        <v>9156.5190036000004</v>
      </c>
      <c r="V2080" s="10">
        <v>12403.519002999999</v>
      </c>
      <c r="W2080" s="4">
        <v>2.4711696869851698</v>
      </c>
      <c r="X2080" s="4">
        <v>30.75</v>
      </c>
      <c r="Y2080" s="4">
        <v>18.338699999999999</v>
      </c>
      <c r="Z2080" s="4">
        <v>11.266821</v>
      </c>
      <c r="AA2080" s="10">
        <v>11.608893138799999</v>
      </c>
      <c r="AB2080" s="10">
        <v>12.0900078176</v>
      </c>
      <c r="AC2080" s="4">
        <v>0.81414600000000004</v>
      </c>
      <c r="AD2080" s="4">
        <v>0.81874455156320003</v>
      </c>
      <c r="AE2080" s="4">
        <v>0.82747779712720004</v>
      </c>
      <c r="AF2080" s="4">
        <v>4.3593780000000004</v>
      </c>
      <c r="AG2080" s="4">
        <v>7.9661139321779002</v>
      </c>
      <c r="AH2080" s="4">
        <v>7.9769106448334997</v>
      </c>
      <c r="AI2080" s="4">
        <v>2.919673</v>
      </c>
      <c r="AJ2080" s="4">
        <v>2.919673</v>
      </c>
    </row>
    <row r="2081" spans="1:36" x14ac:dyDescent="0.3">
      <c r="A2081" s="1" t="s">
        <v>1917</v>
      </c>
      <c r="B2081" s="2">
        <v>103407</v>
      </c>
      <c r="C2081" s="3" t="s">
        <v>2935</v>
      </c>
      <c r="D2081" s="4">
        <v>9166.4432419999994</v>
      </c>
      <c r="E2081" s="3" t="s">
        <v>2930</v>
      </c>
      <c r="F2081" s="3" t="s">
        <v>2957</v>
      </c>
      <c r="G2081" s="3" t="s">
        <v>2957</v>
      </c>
      <c r="H2081" s="3" t="s">
        <v>3113</v>
      </c>
      <c r="I2081" s="3" t="s">
        <v>3125</v>
      </c>
      <c r="J2081" s="4">
        <v>23.843537000000001</v>
      </c>
      <c r="K2081" s="4">
        <v>2.9112490000000002</v>
      </c>
      <c r="L2081" s="4">
        <v>-6.5931249999999997</v>
      </c>
      <c r="M2081" s="4">
        <v>0.88667200000000002</v>
      </c>
      <c r="N2081" s="4">
        <v>10.373219373219399</v>
      </c>
      <c r="O2081" s="4">
        <v>8.3470879999999994</v>
      </c>
      <c r="P2081" s="4">
        <v>1.430086</v>
      </c>
      <c r="Q2081" s="4">
        <v>7.7226460000000001</v>
      </c>
      <c r="R2081" s="4">
        <v>1.3514349999999999</v>
      </c>
      <c r="S2081" s="3" t="s">
        <v>5657</v>
      </c>
      <c r="T2081" s="4">
        <v>36.409999999999997</v>
      </c>
      <c r="U2081" s="4">
        <v>9166.4432419999994</v>
      </c>
      <c r="V2081" s="10">
        <v>10629.643242</v>
      </c>
      <c r="W2081" s="4">
        <v>2.9112881076627302</v>
      </c>
      <c r="X2081" s="4">
        <v>39.270000000000003</v>
      </c>
      <c r="Y2081" s="4">
        <v>27.195</v>
      </c>
      <c r="Z2081" s="4">
        <v>10.44164</v>
      </c>
      <c r="AA2081" s="10">
        <v>12.245652978100001</v>
      </c>
      <c r="AB2081" s="10">
        <v>13.003571428500001</v>
      </c>
      <c r="AC2081" s="4">
        <v>1.301026</v>
      </c>
      <c r="AD2081" s="4">
        <v>1.2379122767054</v>
      </c>
      <c r="AE2081" s="4">
        <v>1.3093192964174001</v>
      </c>
      <c r="AF2081" s="4">
        <v>7.7226460000000001</v>
      </c>
      <c r="AG2081" s="4" t="s">
        <v>2934</v>
      </c>
      <c r="AH2081" s="4" t="s">
        <v>2934</v>
      </c>
      <c r="AI2081" s="4">
        <v>1.430086</v>
      </c>
      <c r="AJ2081" s="4">
        <v>1.430086</v>
      </c>
    </row>
    <row r="2082" spans="1:36" x14ac:dyDescent="0.3">
      <c r="A2082" s="1" t="s">
        <v>1774</v>
      </c>
      <c r="B2082" s="2">
        <v>110336920</v>
      </c>
      <c r="C2082" s="3" t="s">
        <v>2956</v>
      </c>
      <c r="D2082" s="4">
        <v>9180.5303999999996</v>
      </c>
      <c r="E2082" s="3" t="s">
        <v>2976</v>
      </c>
      <c r="F2082" s="3" t="s">
        <v>3316</v>
      </c>
      <c r="G2082" s="3" t="s">
        <v>3316</v>
      </c>
      <c r="H2082" s="3" t="s">
        <v>3462</v>
      </c>
      <c r="I2082" s="3" t="s">
        <v>3386</v>
      </c>
      <c r="J2082" s="4">
        <v>-8.7656530000000004</v>
      </c>
      <c r="K2082" s="4">
        <v>15.777526</v>
      </c>
      <c r="L2082" s="4">
        <v>-6.593407</v>
      </c>
      <c r="M2082" s="4">
        <v>5.2631579999999998</v>
      </c>
      <c r="N2082" s="4" t="s">
        <v>2924</v>
      </c>
      <c r="O2082" s="4" t="s">
        <v>2924</v>
      </c>
      <c r="P2082" s="4">
        <v>24.950800999999998</v>
      </c>
      <c r="Q2082" s="4" t="s">
        <v>2924</v>
      </c>
      <c r="R2082" s="4" t="s">
        <v>2924</v>
      </c>
      <c r="S2082" s="3" t="s">
        <v>5515</v>
      </c>
      <c r="T2082" s="4">
        <v>10.199999999999999</v>
      </c>
      <c r="U2082" s="4">
        <v>9180.5303999999996</v>
      </c>
      <c r="V2082" s="10">
        <v>9664.2473800000007</v>
      </c>
      <c r="W2082" s="4">
        <v>0</v>
      </c>
      <c r="X2082" s="4">
        <v>38</v>
      </c>
      <c r="Y2082" s="5">
        <v>3.6</v>
      </c>
      <c r="Z2082" s="4" t="s">
        <v>2924</v>
      </c>
      <c r="AA2082" s="10" t="s">
        <v>2934</v>
      </c>
      <c r="AB2082" s="10" t="s">
        <v>2934</v>
      </c>
      <c r="AC2082" s="4" t="s">
        <v>2924</v>
      </c>
      <c r="AD2082" s="4" t="s">
        <v>2934</v>
      </c>
      <c r="AE2082" s="4" t="s">
        <v>2934</v>
      </c>
      <c r="AF2082" s="4" t="s">
        <v>2924</v>
      </c>
      <c r="AG2082" s="4" t="s">
        <v>2934</v>
      </c>
      <c r="AH2082" s="4" t="s">
        <v>2934</v>
      </c>
      <c r="AI2082" s="4">
        <v>24.950800999999998</v>
      </c>
      <c r="AJ2082" s="4">
        <v>24.950800999999998</v>
      </c>
    </row>
    <row r="2083" spans="1:36" x14ac:dyDescent="0.3">
      <c r="A2083" s="1" t="s">
        <v>1133</v>
      </c>
      <c r="B2083" s="2">
        <v>27875239</v>
      </c>
      <c r="C2083" s="3" t="s">
        <v>2919</v>
      </c>
      <c r="D2083" s="4">
        <v>9186.2402068699994</v>
      </c>
      <c r="E2083" s="3" t="s">
        <v>2925</v>
      </c>
      <c r="F2083" s="3" t="s">
        <v>2926</v>
      </c>
      <c r="G2083" s="3" t="s">
        <v>3081</v>
      </c>
      <c r="H2083" s="3" t="s">
        <v>3081</v>
      </c>
      <c r="I2083" s="3" t="s">
        <v>2929</v>
      </c>
      <c r="J2083" s="4">
        <v>38.808982999999998</v>
      </c>
      <c r="K2083" s="4">
        <v>44.496979000000003</v>
      </c>
      <c r="L2083" s="4">
        <v>6.0740460000000001</v>
      </c>
      <c r="M2083" s="4">
        <v>0.41986099999999998</v>
      </c>
      <c r="N2083" s="4" t="s">
        <v>2924</v>
      </c>
      <c r="O2083" s="4">
        <v>70.076432999999994</v>
      </c>
      <c r="P2083" s="4">
        <v>10.609450000000001</v>
      </c>
      <c r="Q2083" s="4">
        <v>96.711849999999998</v>
      </c>
      <c r="R2083" s="4">
        <v>58.364507000000003</v>
      </c>
      <c r="S2083" s="3" t="s">
        <v>4875</v>
      </c>
      <c r="T2083" s="4">
        <v>55.01</v>
      </c>
      <c r="U2083" s="4">
        <v>9186.2402068699994</v>
      </c>
      <c r="V2083" s="10">
        <v>8853.3412059999991</v>
      </c>
      <c r="W2083" s="4">
        <v>0</v>
      </c>
      <c r="X2083" s="4">
        <v>57.85</v>
      </c>
      <c r="Y2083" s="4">
        <v>28.11</v>
      </c>
      <c r="Z2083" s="4" t="s">
        <v>2924</v>
      </c>
      <c r="AA2083" s="10">
        <v>61.808988763999999</v>
      </c>
      <c r="AB2083" s="10">
        <v>74.843537414899998</v>
      </c>
      <c r="AC2083" s="4">
        <v>13.111147000000001</v>
      </c>
      <c r="AD2083" s="4">
        <v>9.8980363848662005</v>
      </c>
      <c r="AE2083" s="4">
        <v>11.955811691487799</v>
      </c>
      <c r="AF2083" s="4">
        <v>96.711849999999998</v>
      </c>
      <c r="AG2083" s="4">
        <v>52.830945734750301</v>
      </c>
      <c r="AH2083" s="4">
        <v>63.433817612842297</v>
      </c>
      <c r="AI2083" s="4">
        <v>10.609450000000001</v>
      </c>
      <c r="AJ2083" s="4">
        <v>26.768856</v>
      </c>
    </row>
    <row r="2084" spans="1:36" x14ac:dyDescent="0.3">
      <c r="A2084" s="1" t="s">
        <v>1136</v>
      </c>
      <c r="B2084" s="2">
        <v>103323</v>
      </c>
      <c r="C2084" s="3" t="s">
        <v>2935</v>
      </c>
      <c r="D2084" s="4">
        <v>9191.9845079999996</v>
      </c>
      <c r="E2084" s="3" t="s">
        <v>2930</v>
      </c>
      <c r="F2084" s="3" t="s">
        <v>2957</v>
      </c>
      <c r="G2084" s="3" t="s">
        <v>2957</v>
      </c>
      <c r="H2084" s="3" t="s">
        <v>3042</v>
      </c>
      <c r="I2084" s="3" t="s">
        <v>3043</v>
      </c>
      <c r="J2084" s="4">
        <v>-10.039434999999999</v>
      </c>
      <c r="K2084" s="4">
        <v>4.8850579999999999</v>
      </c>
      <c r="L2084" s="4">
        <v>-1.9695609999999999</v>
      </c>
      <c r="M2084" s="4">
        <v>0.10055799999999999</v>
      </c>
      <c r="N2084" s="4">
        <v>9.2639593908629401</v>
      </c>
      <c r="O2084" s="4">
        <v>7.3036872945531996</v>
      </c>
      <c r="P2084" s="5">
        <v>1.9894259999999999</v>
      </c>
      <c r="Q2084" s="4">
        <v>8.1505580000000002</v>
      </c>
      <c r="R2084" s="4">
        <v>9.1370369999999994</v>
      </c>
      <c r="S2084" s="3" t="s">
        <v>4878</v>
      </c>
      <c r="T2084" s="4">
        <v>109.5</v>
      </c>
      <c r="U2084" s="4">
        <v>9191.9845079999996</v>
      </c>
      <c r="V2084" s="10">
        <v>12190.529508</v>
      </c>
      <c r="W2084" s="4">
        <v>0.87671232876712302</v>
      </c>
      <c r="X2084" s="4">
        <v>132</v>
      </c>
      <c r="Y2084" s="4">
        <v>38.950000000000003</v>
      </c>
      <c r="Z2084" s="4">
        <v>9.9545449999999995</v>
      </c>
      <c r="AA2084" s="10">
        <v>8.3112585293999999</v>
      </c>
      <c r="AB2084" s="10">
        <v>8.8750202625999997</v>
      </c>
      <c r="AC2084" s="4">
        <v>2.1284269999999998</v>
      </c>
      <c r="AD2084" s="4">
        <v>2.0212941145688998</v>
      </c>
      <c r="AE2084" s="4">
        <v>2.0972921770633999</v>
      </c>
      <c r="AF2084" s="4">
        <v>8.1505580000000002</v>
      </c>
      <c r="AG2084" s="4">
        <v>7.6957576235826002</v>
      </c>
      <c r="AH2084" s="4">
        <v>7.8682424619524998</v>
      </c>
      <c r="AI2084" s="5">
        <v>1.9894259999999999</v>
      </c>
      <c r="AJ2084" s="4">
        <v>2.224615</v>
      </c>
    </row>
    <row r="2085" spans="1:36" x14ac:dyDescent="0.3">
      <c r="A2085" s="1" t="s">
        <v>2658</v>
      </c>
      <c r="B2085" s="2">
        <v>5261676</v>
      </c>
      <c r="C2085" s="3" t="s">
        <v>2935</v>
      </c>
      <c r="D2085" s="4">
        <v>9200.86781548</v>
      </c>
      <c r="E2085" s="3" t="s">
        <v>2945</v>
      </c>
      <c r="F2085" s="3" t="s">
        <v>2946</v>
      </c>
      <c r="G2085" s="3" t="s">
        <v>2947</v>
      </c>
      <c r="H2085" s="3" t="s">
        <v>2989</v>
      </c>
      <c r="I2085" s="3" t="s">
        <v>2949</v>
      </c>
      <c r="J2085" s="4">
        <v>-44.142822000000002</v>
      </c>
      <c r="K2085" s="4">
        <v>1.106684</v>
      </c>
      <c r="L2085" s="4">
        <v>-2.6842779999999999</v>
      </c>
      <c r="M2085" s="4">
        <v>1.4660150000000001</v>
      </c>
      <c r="N2085" s="4" t="s">
        <v>2924</v>
      </c>
      <c r="O2085" s="4">
        <v>38.843536999999998</v>
      </c>
      <c r="P2085" s="4">
        <v>2.8882140000000001</v>
      </c>
      <c r="Q2085" s="4" t="s">
        <v>2924</v>
      </c>
      <c r="R2085" s="4">
        <v>14.473297000000001</v>
      </c>
      <c r="S2085" s="3" t="s">
        <v>6396</v>
      </c>
      <c r="T2085" s="4">
        <v>22.84</v>
      </c>
      <c r="U2085" s="4">
        <v>9200.86781548</v>
      </c>
      <c r="V2085" s="10">
        <v>10395.962815000001</v>
      </c>
      <c r="W2085" s="4">
        <v>0</v>
      </c>
      <c r="X2085" s="4">
        <v>42.56</v>
      </c>
      <c r="Y2085" s="4">
        <v>13.895</v>
      </c>
      <c r="Z2085" s="4" t="s">
        <v>2924</v>
      </c>
      <c r="AA2085" s="10">
        <v>30.8940890031</v>
      </c>
      <c r="AB2085" s="10">
        <v>25.2688409965</v>
      </c>
      <c r="AC2085" s="4">
        <v>5.2894249999999996</v>
      </c>
      <c r="AD2085" s="4">
        <v>5.8754707797143997</v>
      </c>
      <c r="AE2085" s="4">
        <v>5.8196590672989004</v>
      </c>
      <c r="AF2085" s="4" t="s">
        <v>2924</v>
      </c>
      <c r="AG2085" s="4">
        <v>27.988653772168401</v>
      </c>
      <c r="AH2085" s="4">
        <v>28.2395615860292</v>
      </c>
      <c r="AI2085" s="4">
        <v>2.8882140000000001</v>
      </c>
      <c r="AJ2085" s="4" t="s">
        <v>2924</v>
      </c>
    </row>
    <row r="2086" spans="1:36" x14ac:dyDescent="0.3">
      <c r="A2086" s="1" t="s">
        <v>2021</v>
      </c>
      <c r="B2086" s="2">
        <v>4811863</v>
      </c>
      <c r="C2086" s="3" t="s">
        <v>2935</v>
      </c>
      <c r="D2086" s="4">
        <v>9205.2508801500007</v>
      </c>
      <c r="E2086" s="3" t="s">
        <v>2920</v>
      </c>
      <c r="F2086" s="3" t="s">
        <v>2960</v>
      </c>
      <c r="G2086" s="3" t="s">
        <v>2961</v>
      </c>
      <c r="H2086" s="3" t="s">
        <v>2962</v>
      </c>
      <c r="I2086" s="3" t="s">
        <v>2963</v>
      </c>
      <c r="J2086" s="4">
        <v>-4.6473719999999998</v>
      </c>
      <c r="K2086" s="4">
        <v>25.215349</v>
      </c>
      <c r="L2086" s="4">
        <v>-1.761212</v>
      </c>
      <c r="M2086" s="4">
        <v>-1.1090949999999999</v>
      </c>
      <c r="N2086" s="4">
        <v>271.01694900000001</v>
      </c>
      <c r="O2086" s="4">
        <v>69.160899999999998</v>
      </c>
      <c r="P2086" s="4">
        <v>8.3324649999999991</v>
      </c>
      <c r="Q2086" s="4">
        <v>65.797132000000005</v>
      </c>
      <c r="R2086" s="4">
        <v>72.421220000000005</v>
      </c>
      <c r="S2086" s="3" t="s">
        <v>5760</v>
      </c>
      <c r="T2086" s="4">
        <v>239.85</v>
      </c>
      <c r="U2086" s="4">
        <v>9205.2508801500007</v>
      </c>
      <c r="V2086" s="10">
        <v>9140.9158800000005</v>
      </c>
      <c r="W2086" s="4">
        <v>0</v>
      </c>
      <c r="X2086" s="4">
        <v>277.33999999999997</v>
      </c>
      <c r="Y2086" s="4">
        <v>148</v>
      </c>
      <c r="Z2086" s="4">
        <v>271.01694900000001</v>
      </c>
      <c r="AA2086" s="10">
        <v>66.812446029100002</v>
      </c>
      <c r="AB2086" s="10">
        <v>86.096732739299995</v>
      </c>
      <c r="AC2086" s="4">
        <v>7.8545319999999998</v>
      </c>
      <c r="AD2086" s="4">
        <v>6.9760809876958003</v>
      </c>
      <c r="AE2086" s="4">
        <v>7.6787875075386003</v>
      </c>
      <c r="AF2086" s="4">
        <v>65.797132000000005</v>
      </c>
      <c r="AG2086" s="4">
        <v>46.219020204384897</v>
      </c>
      <c r="AH2086" s="4">
        <v>58.985588760770497</v>
      </c>
      <c r="AI2086" s="4">
        <v>8.3324649999999991</v>
      </c>
      <c r="AJ2086" s="4">
        <v>9.8833859999999998</v>
      </c>
    </row>
    <row r="2087" spans="1:36" x14ac:dyDescent="0.3">
      <c r="A2087" s="1" t="s">
        <v>343</v>
      </c>
      <c r="B2087" s="2">
        <v>4098629</v>
      </c>
      <c r="C2087" s="3" t="s">
        <v>2935</v>
      </c>
      <c r="D2087" s="4">
        <v>9237.8135923699992</v>
      </c>
      <c r="E2087" s="3" t="s">
        <v>2920</v>
      </c>
      <c r="F2087" s="3" t="s">
        <v>2921</v>
      </c>
      <c r="G2087" s="3" t="s">
        <v>2922</v>
      </c>
      <c r="H2087" s="3" t="s">
        <v>2922</v>
      </c>
      <c r="I2087" s="3" t="s">
        <v>3047</v>
      </c>
      <c r="J2087" s="4">
        <v>2.4714299999999998</v>
      </c>
      <c r="K2087" s="4">
        <v>-0.27127200000000001</v>
      </c>
      <c r="L2087" s="4">
        <v>-2.2482869999999999</v>
      </c>
      <c r="M2087" s="4">
        <v>1.0382629999999999</v>
      </c>
      <c r="N2087" s="4" t="s">
        <v>2924</v>
      </c>
      <c r="O2087" s="4">
        <v>42.03125</v>
      </c>
      <c r="P2087" s="4">
        <v>1.2370589999999999</v>
      </c>
      <c r="Q2087" s="4">
        <v>16.313905999999999</v>
      </c>
      <c r="R2087" s="4">
        <v>73.849248000000003</v>
      </c>
      <c r="S2087" s="3" t="s">
        <v>4088</v>
      </c>
      <c r="T2087" s="4">
        <v>330.87</v>
      </c>
      <c r="U2087" s="4">
        <v>9237.8135923699992</v>
      </c>
      <c r="V2087" s="10">
        <v>9003.4325919999992</v>
      </c>
      <c r="W2087" s="4">
        <v>0</v>
      </c>
      <c r="X2087" s="4">
        <v>387.99</v>
      </c>
      <c r="Y2087" s="5">
        <v>262.12</v>
      </c>
      <c r="Z2087" s="4" t="s">
        <v>2924</v>
      </c>
      <c r="AA2087" s="10">
        <v>29.057584726000002</v>
      </c>
      <c r="AB2087" s="10">
        <v>32.878419307900003</v>
      </c>
      <c r="AC2087" s="4">
        <v>3.48942</v>
      </c>
      <c r="AD2087" s="4">
        <v>3.4215509624517</v>
      </c>
      <c r="AE2087" s="4">
        <v>3.4874448400217002</v>
      </c>
      <c r="AF2087" s="4">
        <v>16.313905999999999</v>
      </c>
      <c r="AG2087" s="4">
        <v>17.654492114097899</v>
      </c>
      <c r="AH2087" s="4">
        <v>19.517004746091601</v>
      </c>
      <c r="AI2087" s="4">
        <v>1.2370589999999999</v>
      </c>
      <c r="AJ2087" s="4">
        <v>1.3691549999999999</v>
      </c>
    </row>
    <row r="2088" spans="1:36" x14ac:dyDescent="0.3">
      <c r="A2088" s="1" t="s">
        <v>1095</v>
      </c>
      <c r="B2088" s="2">
        <v>4991196</v>
      </c>
      <c r="C2088" s="3" t="s">
        <v>2935</v>
      </c>
      <c r="D2088" s="4">
        <v>9261.9383085299996</v>
      </c>
      <c r="E2088" s="3" t="s">
        <v>2936</v>
      </c>
      <c r="F2088" s="3" t="s">
        <v>2937</v>
      </c>
      <c r="G2088" s="3" t="s">
        <v>2993</v>
      </c>
      <c r="H2088" s="3" t="s">
        <v>2994</v>
      </c>
      <c r="I2088" s="3" t="s">
        <v>3256</v>
      </c>
      <c r="J2088" s="4">
        <v>20.450324999999999</v>
      </c>
      <c r="K2088" s="4">
        <v>0.53603699999999999</v>
      </c>
      <c r="L2088" s="4">
        <v>-18.240545999999998</v>
      </c>
      <c r="M2088" s="4">
        <v>-0.37757600000000002</v>
      </c>
      <c r="N2088" s="4">
        <v>38.917499999999997</v>
      </c>
      <c r="O2088" s="4">
        <v>15.962878999999999</v>
      </c>
      <c r="P2088" s="4">
        <v>3.843988</v>
      </c>
      <c r="Q2088" s="4">
        <v>15.151412000000001</v>
      </c>
      <c r="R2088" s="4">
        <v>17.716441</v>
      </c>
      <c r="S2088" s="3" t="s">
        <v>4837</v>
      </c>
      <c r="T2088" s="5">
        <v>155.66999999999999</v>
      </c>
      <c r="U2088" s="4">
        <v>9261.9383085299996</v>
      </c>
      <c r="V2088" s="10">
        <v>10629.306307999999</v>
      </c>
      <c r="W2088" s="4">
        <v>0</v>
      </c>
      <c r="X2088" s="4">
        <v>195.94</v>
      </c>
      <c r="Y2088" s="4">
        <v>108.89</v>
      </c>
      <c r="Z2088" s="4">
        <v>38.917499999999997</v>
      </c>
      <c r="AA2088" s="10">
        <v>18.793915248000001</v>
      </c>
      <c r="AB2088" s="10">
        <v>22.1819440941</v>
      </c>
      <c r="AC2088" s="4">
        <v>2.5769869999999999</v>
      </c>
      <c r="AD2088" s="4">
        <v>2.2882804318911001</v>
      </c>
      <c r="AE2088" s="4">
        <v>2.4696209269232998</v>
      </c>
      <c r="AF2088" s="4">
        <v>15.151412000000001</v>
      </c>
      <c r="AG2088" s="4">
        <v>12.0575878803691</v>
      </c>
      <c r="AH2088" s="4">
        <v>13.7265180292083</v>
      </c>
      <c r="AI2088" s="4">
        <v>3.843988</v>
      </c>
      <c r="AJ2088" s="4">
        <v>55.895871</v>
      </c>
    </row>
    <row r="2089" spans="1:36" x14ac:dyDescent="0.3">
      <c r="A2089" s="1" t="s">
        <v>103</v>
      </c>
      <c r="B2089" s="2">
        <v>4168173</v>
      </c>
      <c r="C2089" s="3" t="s">
        <v>2919</v>
      </c>
      <c r="D2089" s="4">
        <v>9285.8925786</v>
      </c>
      <c r="E2089" s="3" t="s">
        <v>2945</v>
      </c>
      <c r="F2089" s="3" t="s">
        <v>2946</v>
      </c>
      <c r="G2089" s="3" t="s">
        <v>2947</v>
      </c>
      <c r="H2089" s="3" t="s">
        <v>2989</v>
      </c>
      <c r="I2089" s="3" t="s">
        <v>2949</v>
      </c>
      <c r="J2089" s="4">
        <v>29.542484000000002</v>
      </c>
      <c r="K2089" s="4">
        <v>14.904605999999999</v>
      </c>
      <c r="L2089" s="4">
        <v>3.4054259999999998</v>
      </c>
      <c r="M2089" s="4">
        <v>9.1739999999999999E-3</v>
      </c>
      <c r="N2089" s="4">
        <v>283.88020799999998</v>
      </c>
      <c r="O2089" s="4">
        <v>71.906332000000006</v>
      </c>
      <c r="P2089" s="4">
        <v>11.064757999999999</v>
      </c>
      <c r="Q2089" s="4">
        <v>106.813344</v>
      </c>
      <c r="R2089" s="4">
        <v>89.706367999999998</v>
      </c>
      <c r="S2089" s="3" t="s">
        <v>3850</v>
      </c>
      <c r="T2089" s="5">
        <v>109.01</v>
      </c>
      <c r="U2089" s="4">
        <v>9285.8925786</v>
      </c>
      <c r="V2089" s="10">
        <v>9032.0295779999997</v>
      </c>
      <c r="W2089" s="4">
        <v>0</v>
      </c>
      <c r="X2089" s="5">
        <v>113.12</v>
      </c>
      <c r="Y2089" s="4">
        <v>75.709999999999994</v>
      </c>
      <c r="Z2089" s="4">
        <v>283.88020799999998</v>
      </c>
      <c r="AA2089" s="10">
        <v>78.362446984399995</v>
      </c>
      <c r="AB2089" s="10">
        <v>83.301493175999994</v>
      </c>
      <c r="AC2089" s="4">
        <v>14.010532</v>
      </c>
      <c r="AD2089" s="4">
        <v>13.0499311066456</v>
      </c>
      <c r="AE2089" s="4">
        <v>13.788819423070199</v>
      </c>
      <c r="AF2089" s="4">
        <v>106.813344</v>
      </c>
      <c r="AG2089" s="4">
        <v>57.715267453028197</v>
      </c>
      <c r="AH2089" s="4">
        <v>61.956256762295403</v>
      </c>
      <c r="AI2089" s="4">
        <v>11.064757999999999</v>
      </c>
      <c r="AJ2089" s="4">
        <v>33.582870999999997</v>
      </c>
    </row>
    <row r="2090" spans="1:36" x14ac:dyDescent="0.3">
      <c r="A2090" s="1" t="s">
        <v>175</v>
      </c>
      <c r="B2090" s="2">
        <v>4993561</v>
      </c>
      <c r="C2090" s="3" t="s">
        <v>2935</v>
      </c>
      <c r="D2090" s="4">
        <v>9286.7588383999991</v>
      </c>
      <c r="E2090" s="3" t="s">
        <v>2936</v>
      </c>
      <c r="F2090" s="3" t="s">
        <v>2937</v>
      </c>
      <c r="G2090" s="3" t="s">
        <v>3037</v>
      </c>
      <c r="H2090" s="3" t="s">
        <v>3037</v>
      </c>
      <c r="I2090" s="3" t="s">
        <v>3159</v>
      </c>
      <c r="J2090" s="4">
        <v>39.874920000000003</v>
      </c>
      <c r="K2090" s="4">
        <v>8.2892499999999991</v>
      </c>
      <c r="L2090" s="4">
        <v>-11.810879999999999</v>
      </c>
      <c r="M2090" s="4">
        <v>0.40319199999999999</v>
      </c>
      <c r="N2090" s="4">
        <v>24.645444000000001</v>
      </c>
      <c r="O2090" s="4">
        <v>22.915282999999999</v>
      </c>
      <c r="P2090" s="4">
        <v>5.3004040000000003</v>
      </c>
      <c r="Q2090" s="4">
        <v>15.730684</v>
      </c>
      <c r="R2090" s="4">
        <v>25.214881999999999</v>
      </c>
      <c r="S2090" s="3" t="s">
        <v>3922</v>
      </c>
      <c r="T2090" s="5">
        <v>241.55</v>
      </c>
      <c r="U2090" s="4">
        <v>9286.7588383999991</v>
      </c>
      <c r="V2090" s="10">
        <v>9321.1698379999998</v>
      </c>
      <c r="W2090" s="4">
        <v>0.61270958393707298</v>
      </c>
      <c r="X2090" s="4">
        <v>282.98</v>
      </c>
      <c r="Y2090" s="4">
        <v>163.5</v>
      </c>
      <c r="Z2090" s="4">
        <v>24.645444000000001</v>
      </c>
      <c r="AA2090" s="10">
        <v>24.297627070899999</v>
      </c>
      <c r="AB2090" s="10">
        <v>24.663688576799998</v>
      </c>
      <c r="AC2090" s="4">
        <v>2.079151</v>
      </c>
      <c r="AD2090" s="4">
        <v>2.0201576543833002</v>
      </c>
      <c r="AE2090" s="4">
        <v>2.0510496805285001</v>
      </c>
      <c r="AF2090" s="4">
        <v>15.730684</v>
      </c>
      <c r="AG2090" s="4">
        <v>16.436507740411901</v>
      </c>
      <c r="AH2090" s="4">
        <v>16.845386383761401</v>
      </c>
      <c r="AI2090" s="4">
        <v>5.3004040000000003</v>
      </c>
      <c r="AJ2090" s="4">
        <v>10.492138000000001</v>
      </c>
    </row>
    <row r="2091" spans="1:36" x14ac:dyDescent="0.3">
      <c r="A2091" s="1" t="s">
        <v>2158</v>
      </c>
      <c r="B2091" s="2">
        <v>4991569</v>
      </c>
      <c r="C2091" s="3" t="s">
        <v>2935</v>
      </c>
      <c r="D2091" s="4">
        <v>9376.7093238500001</v>
      </c>
      <c r="E2091" s="3" t="s">
        <v>2936</v>
      </c>
      <c r="F2091" s="3" t="s">
        <v>2937</v>
      </c>
      <c r="G2091" s="3" t="s">
        <v>3044</v>
      </c>
      <c r="H2091" s="3" t="s">
        <v>3066</v>
      </c>
      <c r="I2091" s="3" t="s">
        <v>3633</v>
      </c>
      <c r="J2091" s="4">
        <v>5.3704939999999999</v>
      </c>
      <c r="K2091" s="4">
        <v>0.106713</v>
      </c>
      <c r="L2091" s="4">
        <v>-11.620444000000001</v>
      </c>
      <c r="M2091" s="4">
        <v>-1.9883770000000001</v>
      </c>
      <c r="N2091" s="4">
        <v>43.759475000000002</v>
      </c>
      <c r="O2091" s="4">
        <v>37.383561999999998</v>
      </c>
      <c r="P2091" s="4">
        <v>3.0394990000000002</v>
      </c>
      <c r="Q2091" s="4">
        <v>21.424223999999999</v>
      </c>
      <c r="R2091" s="4">
        <v>38.168413999999999</v>
      </c>
      <c r="S2091" s="3" t="s">
        <v>5897</v>
      </c>
      <c r="T2091" s="4">
        <v>300.19</v>
      </c>
      <c r="U2091" s="4">
        <v>9376.7093238500001</v>
      </c>
      <c r="V2091" s="10">
        <v>10444.309322999999</v>
      </c>
      <c r="W2091" s="4">
        <v>0</v>
      </c>
      <c r="X2091" s="4">
        <v>346.77499999999998</v>
      </c>
      <c r="Y2091" s="4">
        <v>240.36</v>
      </c>
      <c r="Z2091" s="4">
        <v>43.759475000000002</v>
      </c>
      <c r="AA2091" s="10">
        <v>29.533760317900001</v>
      </c>
      <c r="AB2091" s="10">
        <v>30.856539039099999</v>
      </c>
      <c r="AC2091" s="4">
        <v>6.5613200000000003</v>
      </c>
      <c r="AD2091" s="4">
        <v>6.1546920611892002</v>
      </c>
      <c r="AE2091" s="4">
        <v>6.3807619267962004</v>
      </c>
      <c r="AF2091" s="4">
        <v>21.424223999999999</v>
      </c>
      <c r="AG2091" s="4">
        <v>20.231816985738401</v>
      </c>
      <c r="AH2091" s="4">
        <v>20.591451872810399</v>
      </c>
      <c r="AI2091" s="4">
        <v>3.0394990000000002</v>
      </c>
      <c r="AJ2091" s="4" t="s">
        <v>2924</v>
      </c>
    </row>
    <row r="2092" spans="1:36" x14ac:dyDescent="0.3">
      <c r="A2092" s="1" t="s">
        <v>1135</v>
      </c>
      <c r="B2092" s="2">
        <v>4972792</v>
      </c>
      <c r="C2092" s="3" t="s">
        <v>2935</v>
      </c>
      <c r="D2092" s="4">
        <v>9387.8665344000001</v>
      </c>
      <c r="E2092" s="3" t="s">
        <v>2945</v>
      </c>
      <c r="F2092" s="3" t="s">
        <v>2946</v>
      </c>
      <c r="G2092" s="3" t="s">
        <v>2984</v>
      </c>
      <c r="H2092" s="3" t="s">
        <v>2985</v>
      </c>
      <c r="I2092" s="3" t="s">
        <v>3262</v>
      </c>
      <c r="J2092" s="4">
        <v>-8.5637450000000008</v>
      </c>
      <c r="K2092" s="4">
        <v>10.0936</v>
      </c>
      <c r="L2092" s="4">
        <v>-5.205838</v>
      </c>
      <c r="M2092" s="4">
        <v>-1.7562869999999999</v>
      </c>
      <c r="N2092" s="4">
        <v>56.681426999999999</v>
      </c>
      <c r="O2092" s="4">
        <v>58.416106999999997</v>
      </c>
      <c r="P2092" s="4">
        <v>4.9991960000000004</v>
      </c>
      <c r="Q2092" s="4">
        <v>24.075406000000001</v>
      </c>
      <c r="R2092" s="4">
        <v>40.047154999999997</v>
      </c>
      <c r="S2092" s="3" t="s">
        <v>4877</v>
      </c>
      <c r="T2092" s="4">
        <v>217.6</v>
      </c>
      <c r="U2092" s="4">
        <v>9387.8665344000001</v>
      </c>
      <c r="V2092" s="10">
        <v>9546.2355339999995</v>
      </c>
      <c r="W2092" s="4">
        <v>0</v>
      </c>
      <c r="X2092" s="4">
        <v>251.50200000000001</v>
      </c>
      <c r="Y2092" s="4">
        <v>151.68</v>
      </c>
      <c r="Z2092" s="4">
        <v>56.681426999999999</v>
      </c>
      <c r="AA2092" s="10">
        <v>30.640982313799999</v>
      </c>
      <c r="AB2092" s="10">
        <v>33.951830839899998</v>
      </c>
      <c r="AC2092" s="4">
        <v>4.0554790000000001</v>
      </c>
      <c r="AD2092" s="4">
        <v>3.5782149338622</v>
      </c>
      <c r="AE2092" s="4">
        <v>3.9460156439415002</v>
      </c>
      <c r="AF2092" s="4">
        <v>24.075406000000001</v>
      </c>
      <c r="AG2092" s="4">
        <v>17.5164945379281</v>
      </c>
      <c r="AH2092" s="4">
        <v>19.019385276199099</v>
      </c>
      <c r="AI2092" s="4">
        <v>4.9991960000000004</v>
      </c>
      <c r="AJ2092" s="4">
        <v>27.453949000000001</v>
      </c>
    </row>
    <row r="2093" spans="1:36" x14ac:dyDescent="0.3">
      <c r="A2093" s="1" t="s">
        <v>1114</v>
      </c>
      <c r="B2093" s="2">
        <v>5293460</v>
      </c>
      <c r="C2093" s="3" t="s">
        <v>2919</v>
      </c>
      <c r="D2093" s="4">
        <v>9408.5310000000009</v>
      </c>
      <c r="E2093" s="3" t="s">
        <v>2945</v>
      </c>
      <c r="F2093" s="3" t="s">
        <v>2946</v>
      </c>
      <c r="G2093" s="3" t="s">
        <v>2947</v>
      </c>
      <c r="H2093" s="3" t="s">
        <v>2948</v>
      </c>
      <c r="I2093" s="3" t="s">
        <v>2949</v>
      </c>
      <c r="J2093" s="4">
        <v>-7.9256669999999998</v>
      </c>
      <c r="K2093" s="4">
        <v>12.236205</v>
      </c>
      <c r="L2093" s="4">
        <v>-9.137931</v>
      </c>
      <c r="M2093" s="4">
        <v>-3.1088079999999998</v>
      </c>
      <c r="N2093" s="4" t="s">
        <v>2924</v>
      </c>
      <c r="O2093" s="4" t="s">
        <v>2924</v>
      </c>
      <c r="P2093" s="4">
        <v>12.965778999999999</v>
      </c>
      <c r="Q2093" s="4" t="s">
        <v>2924</v>
      </c>
      <c r="R2093" s="4" t="s">
        <v>2924</v>
      </c>
      <c r="S2093" s="3" t="s">
        <v>4856</v>
      </c>
      <c r="T2093" s="4">
        <v>57.97</v>
      </c>
      <c r="U2093" s="4">
        <v>9408.5310000000009</v>
      </c>
      <c r="V2093" s="10">
        <v>8537.3330000000005</v>
      </c>
      <c r="W2093" s="4">
        <v>0</v>
      </c>
      <c r="X2093" s="4">
        <v>78.529899999999998</v>
      </c>
      <c r="Y2093" s="4">
        <v>40.72</v>
      </c>
      <c r="Z2093" s="4" t="s">
        <v>2924</v>
      </c>
      <c r="AA2093" s="10">
        <v>73.650107991300004</v>
      </c>
      <c r="AB2093" s="10">
        <v>91.442542787199997</v>
      </c>
      <c r="AC2093" s="4">
        <v>11.997427</v>
      </c>
      <c r="AD2093" s="4">
        <v>9.6058514084395004</v>
      </c>
      <c r="AE2093" s="4">
        <v>11.321023006612</v>
      </c>
      <c r="AF2093" s="4" t="s">
        <v>2924</v>
      </c>
      <c r="AG2093" s="4">
        <v>73.672259683507306</v>
      </c>
      <c r="AH2093" s="4">
        <v>113.1932401199428</v>
      </c>
      <c r="AI2093" s="4">
        <v>12.965778999999999</v>
      </c>
      <c r="AJ2093" s="4">
        <v>13.636791000000001</v>
      </c>
    </row>
    <row r="2094" spans="1:36" x14ac:dyDescent="0.3">
      <c r="A2094" s="1" t="s">
        <v>96</v>
      </c>
      <c r="B2094" s="2">
        <v>4989051</v>
      </c>
      <c r="C2094" s="3" t="s">
        <v>2935</v>
      </c>
      <c r="D2094" s="4">
        <v>9419.3659905000004</v>
      </c>
      <c r="E2094" s="3" t="s">
        <v>2936</v>
      </c>
      <c r="F2094" s="3" t="s">
        <v>2937</v>
      </c>
      <c r="G2094" s="3" t="s">
        <v>3044</v>
      </c>
      <c r="H2094" s="3" t="s">
        <v>3099</v>
      </c>
      <c r="I2094" s="3" t="s">
        <v>3100</v>
      </c>
      <c r="J2094" s="4">
        <v>86.999139999999997</v>
      </c>
      <c r="K2094" s="4">
        <v>12.683937999999999</v>
      </c>
      <c r="L2094" s="4">
        <v>-8.2981949999999998</v>
      </c>
      <c r="M2094" s="4">
        <v>-0.512351</v>
      </c>
      <c r="N2094" s="4">
        <v>13.286901</v>
      </c>
      <c r="O2094" s="4">
        <v>13.362005</v>
      </c>
      <c r="P2094" s="4">
        <v>5.8190189999999999</v>
      </c>
      <c r="Q2094" s="4">
        <v>9.7210269999999994</v>
      </c>
      <c r="R2094" s="4">
        <v>17.625184999999998</v>
      </c>
      <c r="S2094" s="3" t="s">
        <v>3843</v>
      </c>
      <c r="T2094" s="4">
        <v>108.74</v>
      </c>
      <c r="U2094" s="4">
        <v>9419.3659905000004</v>
      </c>
      <c r="V2094" s="10">
        <v>11033.36599</v>
      </c>
      <c r="W2094" s="4">
        <v>0.91962479308442202</v>
      </c>
      <c r="X2094" s="4">
        <v>122.53</v>
      </c>
      <c r="Y2094" s="4">
        <v>55.19</v>
      </c>
      <c r="Z2094" s="4">
        <v>13.286901</v>
      </c>
      <c r="AA2094" s="10">
        <v>12.2310331252</v>
      </c>
      <c r="AB2094" s="10">
        <v>13.2180331216</v>
      </c>
      <c r="AC2094" s="4">
        <v>3.443622</v>
      </c>
      <c r="AD2094" s="4">
        <v>3.4161739619207001</v>
      </c>
      <c r="AE2094" s="4">
        <v>3.4357521552721</v>
      </c>
      <c r="AF2094" s="4">
        <v>9.7210269999999994</v>
      </c>
      <c r="AG2094" s="4">
        <v>9.5589355495442998</v>
      </c>
      <c r="AH2094" s="4">
        <v>9.5968493161455992</v>
      </c>
      <c r="AI2094" s="4">
        <v>5.8190189999999999</v>
      </c>
      <c r="AJ2094" s="4" t="s">
        <v>2924</v>
      </c>
    </row>
    <row r="2095" spans="1:36" x14ac:dyDescent="0.3">
      <c r="A2095" s="1" t="s">
        <v>863</v>
      </c>
      <c r="B2095" s="2">
        <v>4021543</v>
      </c>
      <c r="C2095" s="3" t="s">
        <v>2935</v>
      </c>
      <c r="D2095" s="4">
        <v>9429.1500101399997</v>
      </c>
      <c r="E2095" s="3" t="s">
        <v>2920</v>
      </c>
      <c r="F2095" s="3" t="s">
        <v>2960</v>
      </c>
      <c r="G2095" s="3" t="s">
        <v>2973</v>
      </c>
      <c r="H2095" s="3" t="s">
        <v>2974</v>
      </c>
      <c r="I2095" s="3" t="s">
        <v>3415</v>
      </c>
      <c r="J2095" s="4">
        <v>40.272781999999999</v>
      </c>
      <c r="K2095" s="4">
        <v>-2.5205709999999999</v>
      </c>
      <c r="L2095" s="4">
        <v>-8.9945550000000001</v>
      </c>
      <c r="M2095" s="4">
        <v>-0.91053499999999998</v>
      </c>
      <c r="N2095" s="4">
        <v>23.397500000000001</v>
      </c>
      <c r="O2095" s="4">
        <v>34.662962999999998</v>
      </c>
      <c r="P2095" s="4">
        <v>4.8138050000000003</v>
      </c>
      <c r="Q2095" s="4">
        <v>10.875931</v>
      </c>
      <c r="R2095" s="4">
        <v>70.931878999999995</v>
      </c>
      <c r="S2095" s="3" t="s">
        <v>4606</v>
      </c>
      <c r="T2095" s="5">
        <v>93.59</v>
      </c>
      <c r="U2095" s="4">
        <v>9429.1500101399997</v>
      </c>
      <c r="V2095" s="10">
        <v>12846.650009999999</v>
      </c>
      <c r="W2095" s="4">
        <v>0.72657335185383098</v>
      </c>
      <c r="X2095" s="4">
        <v>104.55</v>
      </c>
      <c r="Y2095" s="4">
        <v>65.989999999999995</v>
      </c>
      <c r="Z2095" s="4">
        <v>23.397500000000001</v>
      </c>
      <c r="AA2095" s="10">
        <v>20.359372620599999</v>
      </c>
      <c r="AB2095" s="10">
        <v>21.776308288599999</v>
      </c>
      <c r="AC2095" s="4">
        <v>2.4634040000000001</v>
      </c>
      <c r="AD2095" s="4">
        <v>2.2537816010166001</v>
      </c>
      <c r="AE2095" s="4">
        <v>2.4015097621031001</v>
      </c>
      <c r="AF2095" s="4">
        <v>10.875931</v>
      </c>
      <c r="AG2095" s="4">
        <v>11.190300844979101</v>
      </c>
      <c r="AH2095" s="4">
        <v>11.8696081965375</v>
      </c>
      <c r="AI2095" s="4">
        <v>4.8138050000000003</v>
      </c>
      <c r="AJ2095" s="4">
        <v>24.851300999999999</v>
      </c>
    </row>
    <row r="2096" spans="1:36" x14ac:dyDescent="0.3">
      <c r="A2096" s="1" t="s">
        <v>2810</v>
      </c>
      <c r="B2096" s="2">
        <v>102030</v>
      </c>
      <c r="C2096" s="3" t="s">
        <v>2935</v>
      </c>
      <c r="D2096" s="4">
        <v>9434.4264896000004</v>
      </c>
      <c r="E2096" s="3" t="s">
        <v>2930</v>
      </c>
      <c r="F2096" s="3" t="s">
        <v>2931</v>
      </c>
      <c r="G2096" s="3" t="s">
        <v>2931</v>
      </c>
      <c r="H2096" s="3" t="s">
        <v>2932</v>
      </c>
      <c r="I2096" s="3" t="s">
        <v>3389</v>
      </c>
      <c r="J2096" s="4">
        <v>8.4318360000000006</v>
      </c>
      <c r="K2096" s="4">
        <v>18.646260000000002</v>
      </c>
      <c r="L2096" s="4">
        <v>-11.297340999999999</v>
      </c>
      <c r="M2096" s="4">
        <v>9.0926000000000007E-2</v>
      </c>
      <c r="N2096" s="4">
        <v>12.480725623582799</v>
      </c>
      <c r="O2096" s="4">
        <v>16.342043</v>
      </c>
      <c r="P2096" s="4">
        <v>1.0584819999999999</v>
      </c>
      <c r="Q2096" s="4" t="s">
        <v>2934</v>
      </c>
      <c r="R2096" s="4" t="s">
        <v>2934</v>
      </c>
      <c r="S2096" s="3" t="s">
        <v>6548</v>
      </c>
      <c r="T2096" s="4">
        <v>55.04</v>
      </c>
      <c r="U2096" s="4">
        <v>9434.4264896000004</v>
      </c>
      <c r="V2096" s="10" t="s">
        <v>2934</v>
      </c>
      <c r="W2096" s="4">
        <v>2.9069767441860499</v>
      </c>
      <c r="X2096" s="4">
        <v>63.99</v>
      </c>
      <c r="Y2096" s="4">
        <v>39.335000000000001</v>
      </c>
      <c r="Z2096" s="4">
        <v>12.458126</v>
      </c>
      <c r="AA2096" s="10">
        <v>9.9569448966999996</v>
      </c>
      <c r="AB2096" s="10">
        <v>10.541072646</v>
      </c>
      <c r="AC2096" s="4" t="s">
        <v>2934</v>
      </c>
      <c r="AD2096" s="4" t="s">
        <v>2934</v>
      </c>
      <c r="AE2096" s="4" t="s">
        <v>2934</v>
      </c>
      <c r="AF2096" s="4" t="s">
        <v>2934</v>
      </c>
      <c r="AG2096" s="4" t="s">
        <v>2934</v>
      </c>
      <c r="AH2096" s="4" t="s">
        <v>2934</v>
      </c>
      <c r="AI2096" s="4">
        <v>1.0584819999999999</v>
      </c>
      <c r="AJ2096" s="4">
        <v>1.654741</v>
      </c>
    </row>
    <row r="2097" spans="1:36" x14ac:dyDescent="0.3">
      <c r="A2097" s="1" t="s">
        <v>800</v>
      </c>
      <c r="B2097" s="2">
        <v>4331134</v>
      </c>
      <c r="C2097" s="3" t="s">
        <v>2919</v>
      </c>
      <c r="D2097" s="4">
        <v>9452.9649410000002</v>
      </c>
      <c r="E2097" s="3" t="s">
        <v>2945</v>
      </c>
      <c r="F2097" s="3" t="s">
        <v>2946</v>
      </c>
      <c r="G2097" s="3" t="s">
        <v>2947</v>
      </c>
      <c r="H2097" s="3" t="s">
        <v>2989</v>
      </c>
      <c r="I2097" s="3" t="s">
        <v>3344</v>
      </c>
      <c r="J2097" s="4">
        <v>3.5278160000000001</v>
      </c>
      <c r="K2097" s="4">
        <v>20.584748999999999</v>
      </c>
      <c r="L2097" s="4">
        <v>9</v>
      </c>
      <c r="M2097" s="4">
        <v>0.89256199999999997</v>
      </c>
      <c r="N2097" s="4">
        <v>17.311401</v>
      </c>
      <c r="O2097" s="4">
        <v>11.733948</v>
      </c>
      <c r="P2097" s="4" t="s">
        <v>2924</v>
      </c>
      <c r="Q2097" s="4">
        <v>16.128084000000001</v>
      </c>
      <c r="R2097" s="4">
        <v>13.562593</v>
      </c>
      <c r="S2097" s="3" t="s">
        <v>4543</v>
      </c>
      <c r="T2097" s="4">
        <v>30.52</v>
      </c>
      <c r="U2097" s="4">
        <v>9452.9649410000002</v>
      </c>
      <c r="V2097" s="10">
        <v>10585.264940999999</v>
      </c>
      <c r="W2097" s="4">
        <v>0</v>
      </c>
      <c r="X2097" s="4">
        <v>33.43</v>
      </c>
      <c r="Y2097" s="4">
        <v>20.68</v>
      </c>
      <c r="Z2097" s="4">
        <v>17.311401</v>
      </c>
      <c r="AA2097" s="10">
        <v>11.9592476489</v>
      </c>
      <c r="AB2097" s="10">
        <v>12.707242128700001</v>
      </c>
      <c r="AC2097" s="4">
        <v>4.1680840000000003</v>
      </c>
      <c r="AD2097" s="4">
        <v>4.1559110145335998</v>
      </c>
      <c r="AE2097" s="4">
        <v>4.1620221009913001</v>
      </c>
      <c r="AF2097" s="4">
        <v>16.128084000000001</v>
      </c>
      <c r="AG2097" s="4">
        <v>9.6788724153554</v>
      </c>
      <c r="AH2097" s="4">
        <v>9.9772967661850007</v>
      </c>
      <c r="AI2097" s="4" t="s">
        <v>2924</v>
      </c>
      <c r="AJ2097" s="4" t="s">
        <v>2924</v>
      </c>
    </row>
    <row r="2098" spans="1:36" x14ac:dyDescent="0.3">
      <c r="A2098" s="1" t="s">
        <v>958</v>
      </c>
      <c r="B2098" s="2">
        <v>102950</v>
      </c>
      <c r="C2098" s="3" t="s">
        <v>2935</v>
      </c>
      <c r="D2098" s="4">
        <v>9467.5530058999993</v>
      </c>
      <c r="E2098" s="3" t="s">
        <v>2976</v>
      </c>
      <c r="F2098" s="3" t="s">
        <v>2977</v>
      </c>
      <c r="G2098" s="3" t="s">
        <v>2978</v>
      </c>
      <c r="H2098" s="3" t="s">
        <v>2978</v>
      </c>
      <c r="I2098" s="3" t="s">
        <v>2979</v>
      </c>
      <c r="J2098" s="4">
        <v>8.1319750000000006</v>
      </c>
      <c r="K2098" s="4">
        <v>-2.5791219999999999</v>
      </c>
      <c r="L2098" s="4">
        <v>-5.1901640000000002</v>
      </c>
      <c r="M2098" s="4">
        <v>-0.43781300000000001</v>
      </c>
      <c r="N2098" s="4">
        <v>32.392441860465098</v>
      </c>
      <c r="O2098" s="4">
        <v>19.809778000000001</v>
      </c>
      <c r="P2098" s="4">
        <v>3.2070799999999999</v>
      </c>
      <c r="Q2098" s="4">
        <v>18.435858</v>
      </c>
      <c r="R2098" s="4">
        <v>30.264980000000001</v>
      </c>
      <c r="S2098" s="3" t="s">
        <v>4700</v>
      </c>
      <c r="T2098" s="4">
        <v>111.43</v>
      </c>
      <c r="U2098" s="4">
        <v>9467.5530058999993</v>
      </c>
      <c r="V2098" s="10">
        <v>14343.448005</v>
      </c>
      <c r="W2098" s="4">
        <v>3.9486673247778898</v>
      </c>
      <c r="X2098" s="4">
        <v>118.34</v>
      </c>
      <c r="Y2098" s="4">
        <v>95.974999999999994</v>
      </c>
      <c r="Z2098" s="4">
        <v>37.143332999999998</v>
      </c>
      <c r="AA2098" s="10">
        <v>35.942842397200003</v>
      </c>
      <c r="AB2098" s="10">
        <v>35.525501973399997</v>
      </c>
      <c r="AC2098" s="4">
        <v>12.103971</v>
      </c>
      <c r="AD2098" s="4">
        <v>11.4085051077773</v>
      </c>
      <c r="AE2098" s="4">
        <v>11.931711155164299</v>
      </c>
      <c r="AF2098" s="4">
        <v>18.435858</v>
      </c>
      <c r="AG2098" s="4">
        <v>17.989615695465101</v>
      </c>
      <c r="AH2098" s="4">
        <v>18.8858818084354</v>
      </c>
      <c r="AI2098" s="4">
        <v>3.2070799999999999</v>
      </c>
      <c r="AJ2098" s="4">
        <v>3.2070799999999999</v>
      </c>
    </row>
    <row r="2099" spans="1:36" x14ac:dyDescent="0.3">
      <c r="A2099" s="1" t="s">
        <v>638</v>
      </c>
      <c r="B2099" s="2">
        <v>5287007</v>
      </c>
      <c r="C2099" s="3" t="s">
        <v>2919</v>
      </c>
      <c r="D2099" s="4">
        <v>9475.77268989</v>
      </c>
      <c r="E2099" s="3" t="s">
        <v>2945</v>
      </c>
      <c r="F2099" s="3" t="s">
        <v>2946</v>
      </c>
      <c r="G2099" s="3" t="s">
        <v>2947</v>
      </c>
      <c r="H2099" s="3" t="s">
        <v>2989</v>
      </c>
      <c r="I2099" s="3" t="s">
        <v>3344</v>
      </c>
      <c r="J2099" s="4">
        <v>23.461538999999998</v>
      </c>
      <c r="K2099" s="4">
        <v>46.649746</v>
      </c>
      <c r="L2099" s="4">
        <v>-5.495584</v>
      </c>
      <c r="M2099" s="4">
        <v>-3.6357569999999999</v>
      </c>
      <c r="N2099" s="4" t="s">
        <v>2924</v>
      </c>
      <c r="O2099" s="4" t="s">
        <v>2924</v>
      </c>
      <c r="P2099" s="4">
        <v>10.122635000000001</v>
      </c>
      <c r="Q2099" s="4" t="s">
        <v>2924</v>
      </c>
      <c r="R2099" s="4">
        <v>48.087606000000001</v>
      </c>
      <c r="S2099" s="3" t="s">
        <v>4381</v>
      </c>
      <c r="T2099" s="4">
        <v>28.89</v>
      </c>
      <c r="U2099" s="4">
        <v>9475.77268989</v>
      </c>
      <c r="V2099" s="10">
        <v>8729.6136889999998</v>
      </c>
      <c r="W2099" s="4">
        <v>0</v>
      </c>
      <c r="X2099" s="4">
        <v>35.07</v>
      </c>
      <c r="Y2099" s="4">
        <v>17.79</v>
      </c>
      <c r="Z2099" s="4" t="s">
        <v>2924</v>
      </c>
      <c r="AA2099" s="10">
        <v>98.065173115999997</v>
      </c>
      <c r="AB2099" s="10">
        <v>109.90223304289999</v>
      </c>
      <c r="AC2099" s="4">
        <v>9.5342470000000006</v>
      </c>
      <c r="AD2099" s="4">
        <v>7.9071678151890996</v>
      </c>
      <c r="AE2099" s="4">
        <v>9.1175739364046002</v>
      </c>
      <c r="AF2099" s="4" t="s">
        <v>2924</v>
      </c>
      <c r="AG2099" s="4">
        <v>123.5787277905892</v>
      </c>
      <c r="AH2099" s="4">
        <v>221.05845061809211</v>
      </c>
      <c r="AI2099" s="4">
        <v>10.122635000000001</v>
      </c>
      <c r="AJ2099" s="4">
        <v>12.420464000000001</v>
      </c>
    </row>
    <row r="2100" spans="1:36" x14ac:dyDescent="0.3">
      <c r="A2100" s="1" t="s">
        <v>544</v>
      </c>
      <c r="B2100" s="2">
        <v>4388431</v>
      </c>
      <c r="C2100" s="3" t="s">
        <v>2935</v>
      </c>
      <c r="D2100" s="4">
        <v>9519.5108964800002</v>
      </c>
      <c r="E2100" s="3" t="s">
        <v>2920</v>
      </c>
      <c r="F2100" s="3" t="s">
        <v>2921</v>
      </c>
      <c r="G2100" s="3" t="s">
        <v>2922</v>
      </c>
      <c r="H2100" s="3" t="s">
        <v>2922</v>
      </c>
      <c r="I2100" s="3" t="s">
        <v>3208</v>
      </c>
      <c r="J2100" s="4">
        <v>-21.252115</v>
      </c>
      <c r="K2100" s="4">
        <v>-6.1267709999999997</v>
      </c>
      <c r="L2100" s="4">
        <v>-6.7287939999999997</v>
      </c>
      <c r="M2100" s="4">
        <v>0.20993700000000001</v>
      </c>
      <c r="N2100" s="4">
        <v>23.27</v>
      </c>
      <c r="O2100" s="4">
        <v>18.616</v>
      </c>
      <c r="P2100" s="4">
        <v>2.5167639999999998</v>
      </c>
      <c r="Q2100" s="4">
        <v>10.459334</v>
      </c>
      <c r="R2100" s="4">
        <v>21.225321999999998</v>
      </c>
      <c r="S2100" s="3" t="s">
        <v>4287</v>
      </c>
      <c r="T2100" s="4">
        <v>186.16</v>
      </c>
      <c r="U2100" s="4">
        <v>9519.5108964800002</v>
      </c>
      <c r="V2100" s="10">
        <v>12117.472895999999</v>
      </c>
      <c r="W2100" s="4">
        <v>0</v>
      </c>
      <c r="X2100" s="4">
        <v>275</v>
      </c>
      <c r="Y2100" s="4">
        <v>176.48</v>
      </c>
      <c r="Z2100" s="4">
        <v>23.27</v>
      </c>
      <c r="AA2100" s="10">
        <v>18.526148181300002</v>
      </c>
      <c r="AB2100" s="10">
        <v>18.2535931613</v>
      </c>
      <c r="AC2100" s="4">
        <v>2.9839259999999999</v>
      </c>
      <c r="AD2100" s="4">
        <v>3.0266594394682</v>
      </c>
      <c r="AE2100" s="4">
        <v>3.0053164734045001</v>
      </c>
      <c r="AF2100" s="4">
        <v>10.459334</v>
      </c>
      <c r="AG2100" s="4">
        <v>12.393573201715901</v>
      </c>
      <c r="AH2100" s="4">
        <v>12.143416941994101</v>
      </c>
      <c r="AI2100" s="4">
        <v>2.5167639999999998</v>
      </c>
      <c r="AJ2100" s="4" t="s">
        <v>2924</v>
      </c>
    </row>
    <row r="2101" spans="1:36" x14ac:dyDescent="0.3">
      <c r="A2101" s="1" t="s">
        <v>2460</v>
      </c>
      <c r="B2101" s="2">
        <v>4912170</v>
      </c>
      <c r="C2101" s="3" t="s">
        <v>2935</v>
      </c>
      <c r="D2101" s="4">
        <v>9556.1174360999994</v>
      </c>
      <c r="E2101" s="3" t="s">
        <v>2925</v>
      </c>
      <c r="F2101" s="3" t="s">
        <v>2996</v>
      </c>
      <c r="G2101" s="3" t="s">
        <v>3230</v>
      </c>
      <c r="H2101" s="3" t="s">
        <v>3428</v>
      </c>
      <c r="I2101" s="3" t="s">
        <v>3679</v>
      </c>
      <c r="J2101" s="4">
        <v>7.9654699999999998</v>
      </c>
      <c r="K2101" s="4">
        <v>0.45637100000000003</v>
      </c>
      <c r="L2101" s="4">
        <v>-1.397599</v>
      </c>
      <c r="M2101" s="4">
        <v>-0.73953800000000003</v>
      </c>
      <c r="N2101" s="4">
        <v>25.127853999999999</v>
      </c>
      <c r="O2101" s="4">
        <v>18.343333000000001</v>
      </c>
      <c r="P2101" s="4">
        <v>16.921894000000002</v>
      </c>
      <c r="Q2101" s="4">
        <v>12.365112</v>
      </c>
      <c r="R2101" s="4">
        <v>23.212188000000001</v>
      </c>
      <c r="S2101" s="3" t="s">
        <v>6198</v>
      </c>
      <c r="T2101" s="4">
        <v>55.03</v>
      </c>
      <c r="U2101" s="4">
        <v>9556.1174360999994</v>
      </c>
      <c r="V2101" s="10">
        <v>12412.717436000001</v>
      </c>
      <c r="W2101" s="4">
        <v>0.94493912411411995</v>
      </c>
      <c r="X2101" s="4">
        <v>58.435000000000002</v>
      </c>
      <c r="Y2101" s="4">
        <v>45.04</v>
      </c>
      <c r="Z2101" s="4">
        <v>25.127853999999999</v>
      </c>
      <c r="AA2101" s="10">
        <v>20.080277321600001</v>
      </c>
      <c r="AB2101" s="10">
        <v>21.897519766599999</v>
      </c>
      <c r="AC2101" s="4">
        <v>2.536572</v>
      </c>
      <c r="AD2101" s="4">
        <v>2.4650641609463002</v>
      </c>
      <c r="AE2101" s="4">
        <v>2.5326079132774999</v>
      </c>
      <c r="AF2101" s="4">
        <v>12.365112</v>
      </c>
      <c r="AG2101" s="4">
        <v>12.494858636677501</v>
      </c>
      <c r="AH2101" s="4">
        <v>13.498450156036601</v>
      </c>
      <c r="AI2101" s="4">
        <v>16.921894000000002</v>
      </c>
      <c r="AJ2101" s="4" t="s">
        <v>2924</v>
      </c>
    </row>
    <row r="2102" spans="1:36" x14ac:dyDescent="0.3">
      <c r="A2102" s="1" t="s">
        <v>1555</v>
      </c>
      <c r="B2102" s="2">
        <v>4916646</v>
      </c>
      <c r="C2102" s="3" t="s">
        <v>2935</v>
      </c>
      <c r="D2102" s="4">
        <v>9556.9266989999996</v>
      </c>
      <c r="E2102" s="3" t="s">
        <v>3006</v>
      </c>
      <c r="F2102" s="3" t="s">
        <v>3007</v>
      </c>
      <c r="G2102" s="3" t="s">
        <v>3008</v>
      </c>
      <c r="H2102" s="3" t="s">
        <v>3009</v>
      </c>
      <c r="I2102" s="3" t="s">
        <v>3548</v>
      </c>
      <c r="J2102" s="4">
        <v>-38.014617000000001</v>
      </c>
      <c r="K2102" s="4">
        <v>0.29940099999999997</v>
      </c>
      <c r="L2102" s="4">
        <v>-12.658063</v>
      </c>
      <c r="M2102" s="4">
        <v>7.9078759999999999</v>
      </c>
      <c r="N2102" s="4" t="s">
        <v>2934</v>
      </c>
      <c r="O2102" s="4" t="s">
        <v>2934</v>
      </c>
      <c r="P2102" s="4" t="s">
        <v>2934</v>
      </c>
      <c r="Q2102" s="4" t="s">
        <v>2934</v>
      </c>
      <c r="R2102" s="4" t="s">
        <v>2934</v>
      </c>
      <c r="S2102" s="3" t="s">
        <v>5296</v>
      </c>
      <c r="T2102" s="4">
        <v>67</v>
      </c>
      <c r="U2102" s="4">
        <v>9556.9266989999996</v>
      </c>
      <c r="V2102" s="10">
        <v>13588.026699</v>
      </c>
      <c r="W2102" s="4">
        <v>2.2089552238805998</v>
      </c>
      <c r="X2102" s="4">
        <v>111.875</v>
      </c>
      <c r="Y2102" s="4">
        <v>52.99</v>
      </c>
      <c r="Z2102" s="4" t="s">
        <v>2934</v>
      </c>
      <c r="AA2102" s="10">
        <v>18.821282094400001</v>
      </c>
      <c r="AB2102" s="10">
        <v>21.6185519442</v>
      </c>
      <c r="AC2102" s="4" t="s">
        <v>2934</v>
      </c>
      <c r="AD2102" s="4">
        <v>2.1253269922864</v>
      </c>
      <c r="AE2102" s="4">
        <v>2.1387898858582002</v>
      </c>
      <c r="AF2102" s="4" t="s">
        <v>2934</v>
      </c>
      <c r="AG2102" s="4">
        <v>11.113986598299</v>
      </c>
      <c r="AH2102" s="4">
        <v>11.635187827466501</v>
      </c>
      <c r="AI2102" s="4" t="s">
        <v>2934</v>
      </c>
      <c r="AJ2102" s="4" t="s">
        <v>2934</v>
      </c>
    </row>
    <row r="2103" spans="1:36" x14ac:dyDescent="0.3">
      <c r="A2103" s="1" t="s">
        <v>1618</v>
      </c>
      <c r="B2103" s="2">
        <v>4286513</v>
      </c>
      <c r="C2103" s="3" t="s">
        <v>2919</v>
      </c>
      <c r="D2103" s="4">
        <v>9589.9213012399996</v>
      </c>
      <c r="E2103" s="3" t="s">
        <v>2925</v>
      </c>
      <c r="F2103" s="3" t="s">
        <v>2926</v>
      </c>
      <c r="G2103" s="3" t="s">
        <v>3110</v>
      </c>
      <c r="H2103" s="3" t="s">
        <v>3110</v>
      </c>
      <c r="I2103" s="3" t="s">
        <v>3565</v>
      </c>
      <c r="J2103" s="4">
        <v>-22.808119000000001</v>
      </c>
      <c r="K2103" s="4">
        <v>-8.6202629999999996</v>
      </c>
      <c r="L2103" s="4">
        <v>-5.7245080000000002</v>
      </c>
      <c r="M2103" s="4">
        <v>2.7115E-2</v>
      </c>
      <c r="N2103" s="4">
        <v>18.445</v>
      </c>
      <c r="O2103" s="4">
        <v>13.095492</v>
      </c>
      <c r="P2103" s="4">
        <v>1.5456490000000001</v>
      </c>
      <c r="Q2103" s="5">
        <v>6.8141579999999999</v>
      </c>
      <c r="R2103" s="4">
        <v>16.114661000000002</v>
      </c>
      <c r="S2103" s="3" t="s">
        <v>5359</v>
      </c>
      <c r="T2103" s="4">
        <v>36.89</v>
      </c>
      <c r="U2103" s="4">
        <v>9589.9213012399996</v>
      </c>
      <c r="V2103" s="10">
        <v>15026.921301</v>
      </c>
      <c r="W2103" s="4">
        <v>3.2529140688533502</v>
      </c>
      <c r="X2103" s="4">
        <v>53.68</v>
      </c>
      <c r="Y2103" s="4">
        <v>35.57</v>
      </c>
      <c r="Z2103" s="4">
        <v>18.445</v>
      </c>
      <c r="AA2103" s="10">
        <v>10.268901013200001</v>
      </c>
      <c r="AB2103" s="10">
        <v>10.772312616000001</v>
      </c>
      <c r="AC2103" s="4">
        <v>1.036411</v>
      </c>
      <c r="AD2103" s="4">
        <v>1.0383566118783001</v>
      </c>
      <c r="AE2103" s="4">
        <v>1.0406637829651</v>
      </c>
      <c r="AF2103" s="5">
        <v>6.8141579999999999</v>
      </c>
      <c r="AG2103" s="4">
        <v>8.5988540071515995</v>
      </c>
      <c r="AH2103" s="4">
        <v>8.7404276350050001</v>
      </c>
      <c r="AI2103" s="4">
        <v>1.5456490000000001</v>
      </c>
      <c r="AJ2103" s="4" t="s">
        <v>2924</v>
      </c>
    </row>
    <row r="2104" spans="1:36" x14ac:dyDescent="0.3">
      <c r="A2104" s="1" t="s">
        <v>1611</v>
      </c>
      <c r="B2104" s="2">
        <v>4914216</v>
      </c>
      <c r="C2104" s="3" t="s">
        <v>2935</v>
      </c>
      <c r="D2104" s="4">
        <v>9615.4805728800002</v>
      </c>
      <c r="E2104" s="3" t="s">
        <v>2925</v>
      </c>
      <c r="F2104" s="3" t="s">
        <v>2926</v>
      </c>
      <c r="G2104" s="3" t="s">
        <v>2927</v>
      </c>
      <c r="H2104" s="3" t="s">
        <v>3024</v>
      </c>
      <c r="I2104" s="3" t="s">
        <v>3207</v>
      </c>
      <c r="J2104" s="4">
        <v>9.627065</v>
      </c>
      <c r="K2104" s="4">
        <v>12.514416000000001</v>
      </c>
      <c r="L2104" s="4">
        <v>-6.520613</v>
      </c>
      <c r="M2104" s="4">
        <v>0.27779300000000001</v>
      </c>
      <c r="N2104" s="4">
        <v>12.321819</v>
      </c>
      <c r="O2104" s="4" t="s">
        <v>2924</v>
      </c>
      <c r="P2104" s="4">
        <v>1.4538230000000001</v>
      </c>
      <c r="Q2104" s="4">
        <v>10.790827</v>
      </c>
      <c r="R2104" s="4" t="s">
        <v>2924</v>
      </c>
      <c r="S2104" s="3" t="s">
        <v>5352</v>
      </c>
      <c r="T2104" s="4">
        <v>360.98</v>
      </c>
      <c r="U2104" s="4">
        <v>9615.4805728800002</v>
      </c>
      <c r="V2104" s="10">
        <v>23478.680572000001</v>
      </c>
      <c r="W2104" s="4">
        <v>0.58729015457920097</v>
      </c>
      <c r="X2104" s="4">
        <v>405.67500000000001</v>
      </c>
      <c r="Y2104" s="4">
        <v>243</v>
      </c>
      <c r="Z2104" s="4">
        <v>12.321819</v>
      </c>
      <c r="AA2104" s="10">
        <v>10.6439504512</v>
      </c>
      <c r="AB2104" s="10">
        <v>12.2502058216</v>
      </c>
      <c r="AC2104" s="4">
        <v>0.67683400000000005</v>
      </c>
      <c r="AD2104" s="4">
        <v>0.61563709531029998</v>
      </c>
      <c r="AE2104" s="4">
        <v>0.6519070680529</v>
      </c>
      <c r="AF2104" s="4">
        <v>10.790827</v>
      </c>
      <c r="AG2104" s="4">
        <v>13.510692761723</v>
      </c>
      <c r="AH2104" s="4">
        <v>14.874186969293699</v>
      </c>
      <c r="AI2104" s="4">
        <v>1.4538230000000001</v>
      </c>
      <c r="AJ2104" s="4">
        <v>5.0452139999999996</v>
      </c>
    </row>
    <row r="2105" spans="1:36" x14ac:dyDescent="0.3">
      <c r="A2105" s="1" t="s">
        <v>704</v>
      </c>
      <c r="B2105" s="2">
        <v>4095755</v>
      </c>
      <c r="C2105" s="3" t="s">
        <v>2935</v>
      </c>
      <c r="D2105" s="4">
        <v>9629.6070882000004</v>
      </c>
      <c r="E2105" s="3" t="s">
        <v>2976</v>
      </c>
      <c r="F2105" s="3" t="s">
        <v>2977</v>
      </c>
      <c r="G2105" s="3" t="s">
        <v>3133</v>
      </c>
      <c r="H2105" s="3" t="s">
        <v>3384</v>
      </c>
      <c r="I2105" s="3" t="s">
        <v>2979</v>
      </c>
      <c r="J2105" s="4">
        <v>-8.1337650000000004</v>
      </c>
      <c r="K2105" s="4">
        <v>-20.007515000000001</v>
      </c>
      <c r="L2105" s="4">
        <v>-15.077781999999999</v>
      </c>
      <c r="M2105" s="4">
        <v>-0.187529</v>
      </c>
      <c r="N2105" s="4">
        <v>24.0564971751412</v>
      </c>
      <c r="O2105" s="4">
        <v>15.799628999999999</v>
      </c>
      <c r="P2105" s="4">
        <v>3.4547669999999999</v>
      </c>
      <c r="Q2105" s="4">
        <v>18.029848000000001</v>
      </c>
      <c r="R2105" s="4">
        <v>24.030987</v>
      </c>
      <c r="S2105" s="3" t="s">
        <v>4447</v>
      </c>
      <c r="T2105" s="4">
        <v>42.58</v>
      </c>
      <c r="U2105" s="4">
        <v>9629.6070882000004</v>
      </c>
      <c r="V2105" s="10">
        <v>12613.285088000001</v>
      </c>
      <c r="W2105" s="4">
        <v>4.8849224988257403</v>
      </c>
      <c r="X2105" s="4">
        <v>55.14</v>
      </c>
      <c r="Y2105" s="4">
        <v>39.799999999999997</v>
      </c>
      <c r="Z2105" s="4">
        <v>23.921347999999998</v>
      </c>
      <c r="AA2105" s="10">
        <v>24.176697706100001</v>
      </c>
      <c r="AB2105" s="10">
        <v>24.644198658400001</v>
      </c>
      <c r="AC2105" s="4">
        <v>11.822136</v>
      </c>
      <c r="AD2105" s="4">
        <v>11.5890974426004</v>
      </c>
      <c r="AE2105" s="4">
        <v>11.919166919619199</v>
      </c>
      <c r="AF2105" s="4">
        <v>18.029848000000001</v>
      </c>
      <c r="AG2105" s="4">
        <v>17.927441182465198</v>
      </c>
      <c r="AH2105" s="4">
        <v>18.216447065209401</v>
      </c>
      <c r="AI2105" s="4">
        <v>3.4547669999999999</v>
      </c>
      <c r="AJ2105" s="4">
        <v>3.4556079999999998</v>
      </c>
    </row>
    <row r="2106" spans="1:36" x14ac:dyDescent="0.3">
      <c r="A2106" s="1" t="s">
        <v>2864</v>
      </c>
      <c r="B2106" s="2">
        <v>4107971</v>
      </c>
      <c r="C2106" s="3" t="s">
        <v>2919</v>
      </c>
      <c r="D2106" s="4">
        <v>9651.6930055199991</v>
      </c>
      <c r="E2106" s="3" t="s">
        <v>2925</v>
      </c>
      <c r="F2106" s="3" t="s">
        <v>2980</v>
      </c>
      <c r="G2106" s="3" t="s">
        <v>2981</v>
      </c>
      <c r="H2106" s="3" t="s">
        <v>2982</v>
      </c>
      <c r="I2106" s="3" t="s">
        <v>3295</v>
      </c>
      <c r="J2106" s="4">
        <v>-2.667106</v>
      </c>
      <c r="K2106" s="4">
        <v>-9.157959</v>
      </c>
      <c r="L2106" s="4">
        <v>-3.2616999999999998</v>
      </c>
      <c r="M2106" s="4">
        <v>-0.30354100000000001</v>
      </c>
      <c r="N2106" s="4">
        <v>11.085000000000001</v>
      </c>
      <c r="O2106" s="4">
        <v>10.612733</v>
      </c>
      <c r="P2106" s="4" t="s">
        <v>2924</v>
      </c>
      <c r="Q2106" s="4">
        <v>10.489618999999999</v>
      </c>
      <c r="R2106" s="4" t="s">
        <v>2924</v>
      </c>
      <c r="S2106" s="3" t="s">
        <v>6602</v>
      </c>
      <c r="T2106" s="4">
        <v>88.68</v>
      </c>
      <c r="U2106" s="4">
        <v>9651.6930055199991</v>
      </c>
      <c r="V2106" s="10">
        <v>19867.305004999998</v>
      </c>
      <c r="W2106" s="4">
        <v>1.1276499774469999</v>
      </c>
      <c r="X2106" s="4">
        <v>110.38</v>
      </c>
      <c r="Y2106" s="4">
        <v>71.63</v>
      </c>
      <c r="Z2106" s="4">
        <v>11.085000000000001</v>
      </c>
      <c r="AA2106" s="10">
        <v>18.094635679100001</v>
      </c>
      <c r="AB2106" s="10">
        <v>17.823334338199999</v>
      </c>
      <c r="AC2106" s="4">
        <v>2.7865850000000001</v>
      </c>
      <c r="AD2106" s="4">
        <v>2.7933493414759001</v>
      </c>
      <c r="AE2106" s="4">
        <v>2.8035063231517001</v>
      </c>
      <c r="AF2106" s="4">
        <v>10.489618999999999</v>
      </c>
      <c r="AG2106" s="4">
        <v>8.5569522630006993</v>
      </c>
      <c r="AH2106" s="4">
        <v>8.5533196946709005</v>
      </c>
      <c r="AI2106" s="4" t="s">
        <v>2924</v>
      </c>
      <c r="AJ2106" s="4" t="s">
        <v>2924</v>
      </c>
    </row>
    <row r="2107" spans="1:36" x14ac:dyDescent="0.3">
      <c r="A2107" s="1" t="s">
        <v>931</v>
      </c>
      <c r="B2107" s="2">
        <v>4170804</v>
      </c>
      <c r="C2107" s="3" t="s">
        <v>2919</v>
      </c>
      <c r="D2107" s="4">
        <v>9655.4266662000009</v>
      </c>
      <c r="E2107" s="3" t="s">
        <v>2920</v>
      </c>
      <c r="F2107" s="3" t="s">
        <v>2921</v>
      </c>
      <c r="G2107" s="3" t="s">
        <v>2941</v>
      </c>
      <c r="H2107" s="3" t="s">
        <v>2941</v>
      </c>
      <c r="I2107" s="3" t="s">
        <v>2942</v>
      </c>
      <c r="J2107" s="4">
        <v>40.933722000000003</v>
      </c>
      <c r="K2107" s="4">
        <v>30.238828999999999</v>
      </c>
      <c r="L2107" s="4">
        <v>-5.9003620000000003</v>
      </c>
      <c r="M2107" s="4">
        <v>1.5620309999999999</v>
      </c>
      <c r="N2107" s="4">
        <v>21.841085</v>
      </c>
      <c r="O2107" s="4">
        <v>24.714912000000002</v>
      </c>
      <c r="P2107" s="4">
        <v>4.2464199999999996</v>
      </c>
      <c r="Q2107" s="4">
        <v>12.680744000000001</v>
      </c>
      <c r="R2107" s="4">
        <v>20.081962999999998</v>
      </c>
      <c r="S2107" s="3" t="s">
        <v>4673</v>
      </c>
      <c r="T2107" s="4">
        <v>33.81</v>
      </c>
      <c r="U2107" s="4">
        <v>9655.4266662000009</v>
      </c>
      <c r="V2107" s="10">
        <v>8660.7106660000009</v>
      </c>
      <c r="W2107" s="4">
        <v>0</v>
      </c>
      <c r="X2107" s="4">
        <v>36.97</v>
      </c>
      <c r="Y2107" s="4">
        <v>19.2</v>
      </c>
      <c r="Z2107" s="4">
        <v>21.841085</v>
      </c>
      <c r="AA2107" s="10">
        <v>18.324210069900001</v>
      </c>
      <c r="AB2107" s="10">
        <v>19.864164600500001</v>
      </c>
      <c r="AC2107" s="4">
        <v>4.1606069999999997</v>
      </c>
      <c r="AD2107" s="4">
        <v>4.0402656718539003</v>
      </c>
      <c r="AE2107" s="4">
        <v>4.0067913083634998</v>
      </c>
      <c r="AF2107" s="4">
        <v>12.680744000000001</v>
      </c>
      <c r="AG2107" s="4">
        <v>13.903898657565099</v>
      </c>
      <c r="AH2107" s="4">
        <v>13.510916901637501</v>
      </c>
      <c r="AI2107" s="4">
        <v>4.2464199999999996</v>
      </c>
      <c r="AJ2107" s="4">
        <v>4.3687810000000002</v>
      </c>
    </row>
    <row r="2108" spans="1:36" x14ac:dyDescent="0.3">
      <c r="A2108" s="1" t="s">
        <v>866</v>
      </c>
      <c r="B2108" s="2">
        <v>15057999</v>
      </c>
      <c r="C2108" s="3" t="s">
        <v>2935</v>
      </c>
      <c r="D2108" s="4">
        <v>9658.22051474</v>
      </c>
      <c r="E2108" s="3" t="s">
        <v>3102</v>
      </c>
      <c r="F2108" s="3" t="s">
        <v>3103</v>
      </c>
      <c r="G2108" s="3" t="s">
        <v>3196</v>
      </c>
      <c r="H2108" s="3" t="s">
        <v>3197</v>
      </c>
      <c r="I2108" s="3" t="s">
        <v>3416</v>
      </c>
      <c r="J2108" s="4">
        <v>32.069110999999999</v>
      </c>
      <c r="K2108" s="4">
        <v>9.7723289999999992</v>
      </c>
      <c r="L2108" s="4">
        <v>3.295979</v>
      </c>
      <c r="M2108" s="4">
        <v>0.41653299999999999</v>
      </c>
      <c r="N2108" s="4">
        <v>107.69759500000001</v>
      </c>
      <c r="O2108" s="4">
        <v>32.577962999999997</v>
      </c>
      <c r="P2108" s="4">
        <v>2.283757</v>
      </c>
      <c r="Q2108" s="4">
        <v>29.690536999999999</v>
      </c>
      <c r="R2108" s="4">
        <v>29.131792999999998</v>
      </c>
      <c r="S2108" s="3" t="s">
        <v>4609</v>
      </c>
      <c r="T2108" s="4">
        <v>31.34</v>
      </c>
      <c r="U2108" s="4">
        <v>9658.22051474</v>
      </c>
      <c r="V2108" s="10">
        <v>20592.940514000002</v>
      </c>
      <c r="W2108" s="4">
        <v>0.765794511805999</v>
      </c>
      <c r="X2108" s="4">
        <v>31.42</v>
      </c>
      <c r="Y2108" s="4">
        <v>22.75</v>
      </c>
      <c r="Z2108" s="4" t="s">
        <v>2924</v>
      </c>
      <c r="AA2108" s="10">
        <v>15.706124085300001</v>
      </c>
      <c r="AB2108" s="10">
        <v>14.980163472099999</v>
      </c>
      <c r="AC2108" s="4">
        <v>2.7524440000000001</v>
      </c>
      <c r="AD2108" s="4">
        <v>2.9306784893953002</v>
      </c>
      <c r="AE2108" s="4">
        <v>2.8766708611172001</v>
      </c>
      <c r="AF2108" s="4">
        <v>29.690536999999999</v>
      </c>
      <c r="AG2108" s="4">
        <v>11.866580887206499</v>
      </c>
      <c r="AH2108" s="4">
        <v>14.4437033723146</v>
      </c>
      <c r="AI2108" s="4">
        <v>2.283757</v>
      </c>
      <c r="AJ2108" s="4" t="s">
        <v>2924</v>
      </c>
    </row>
    <row r="2109" spans="1:36" x14ac:dyDescent="0.3">
      <c r="A2109" s="1" t="s">
        <v>2056</v>
      </c>
      <c r="B2109" s="2">
        <v>4056951</v>
      </c>
      <c r="C2109" s="3" t="s">
        <v>2935</v>
      </c>
      <c r="D2109" s="4">
        <v>9658.7997090000008</v>
      </c>
      <c r="E2109" s="3" t="s">
        <v>3090</v>
      </c>
      <c r="F2109" s="3" t="s">
        <v>3090</v>
      </c>
      <c r="G2109" s="3" t="s">
        <v>3091</v>
      </c>
      <c r="H2109" s="3" t="s">
        <v>3091</v>
      </c>
      <c r="I2109" s="3" t="s">
        <v>3624</v>
      </c>
      <c r="J2109" s="4">
        <v>18.248885999999999</v>
      </c>
      <c r="K2109" s="4">
        <v>-3.7611870000000001</v>
      </c>
      <c r="L2109" s="4">
        <v>-10.124841</v>
      </c>
      <c r="M2109" s="4">
        <v>-1.1769999999999999E-2</v>
      </c>
      <c r="N2109" s="4">
        <v>15.902284</v>
      </c>
      <c r="O2109" s="4" t="s">
        <v>2924</v>
      </c>
      <c r="P2109" s="4">
        <v>1.4589449999999999</v>
      </c>
      <c r="Q2109" s="4">
        <v>9.1315620000000006</v>
      </c>
      <c r="R2109" s="4" t="s">
        <v>2924</v>
      </c>
      <c r="S2109" s="3" t="s">
        <v>5795</v>
      </c>
      <c r="T2109" s="4">
        <v>84.95</v>
      </c>
      <c r="U2109" s="4">
        <v>9658.7997090000008</v>
      </c>
      <c r="V2109" s="10">
        <v>21035.073709</v>
      </c>
      <c r="W2109" s="4">
        <v>4.2142436727486796</v>
      </c>
      <c r="X2109" s="4">
        <v>95.42</v>
      </c>
      <c r="Y2109" s="4">
        <v>65.2</v>
      </c>
      <c r="Z2109" s="4">
        <v>15.902284</v>
      </c>
      <c r="AA2109" s="10">
        <v>18.981967689299999</v>
      </c>
      <c r="AB2109" s="10">
        <v>16.585253474200002</v>
      </c>
      <c r="AC2109" s="4">
        <v>4.1893520000000004</v>
      </c>
      <c r="AD2109" s="4">
        <v>4.0430293889245998</v>
      </c>
      <c r="AE2109" s="4">
        <v>4.1401710345799998</v>
      </c>
      <c r="AF2109" s="4">
        <v>9.1315620000000006</v>
      </c>
      <c r="AG2109" s="4">
        <v>10.5718794866251</v>
      </c>
      <c r="AH2109" s="4">
        <v>11.004140382374199</v>
      </c>
      <c r="AI2109" s="4">
        <v>1.4589449999999999</v>
      </c>
      <c r="AJ2109" s="4">
        <v>1.600867</v>
      </c>
    </row>
    <row r="2110" spans="1:36" x14ac:dyDescent="0.3">
      <c r="A2110" s="1" t="s">
        <v>1639</v>
      </c>
      <c r="B2110" s="2">
        <v>4972396</v>
      </c>
      <c r="C2110" s="3" t="s">
        <v>2919</v>
      </c>
      <c r="D2110" s="4">
        <v>9668.2485933000007</v>
      </c>
      <c r="E2110" s="3" t="s">
        <v>2945</v>
      </c>
      <c r="F2110" s="3" t="s">
        <v>2990</v>
      </c>
      <c r="G2110" s="3" t="s">
        <v>2990</v>
      </c>
      <c r="H2110" s="3" t="s">
        <v>3029</v>
      </c>
      <c r="I2110" s="3" t="s">
        <v>3030</v>
      </c>
      <c r="J2110" s="18">
        <v>43.668638999999999</v>
      </c>
      <c r="K2110" s="18">
        <v>19.745336999999999</v>
      </c>
      <c r="L2110" s="18">
        <v>1.4202170000000001</v>
      </c>
      <c r="M2110" s="18">
        <v>-1.2424200000000001</v>
      </c>
      <c r="N2110" s="4">
        <v>128.40384599999999</v>
      </c>
      <c r="O2110" s="4">
        <v>68.552361000000005</v>
      </c>
      <c r="P2110" s="4">
        <v>8.5597080000000005</v>
      </c>
      <c r="Q2110" s="4">
        <v>58.625926</v>
      </c>
      <c r="R2110" s="4">
        <v>105.009835</v>
      </c>
      <c r="S2110" s="3" t="s">
        <v>5380</v>
      </c>
      <c r="T2110" s="5">
        <v>133.54</v>
      </c>
      <c r="U2110" s="4">
        <v>9668.2485933000007</v>
      </c>
      <c r="V2110" s="10">
        <v>9607.3235929999992</v>
      </c>
      <c r="W2110" s="4">
        <v>0</v>
      </c>
      <c r="X2110" s="18">
        <v>143.9</v>
      </c>
      <c r="Y2110" s="18">
        <v>79.25</v>
      </c>
      <c r="Z2110" s="4">
        <v>128.40384599999999</v>
      </c>
      <c r="AA2110" s="10">
        <v>38.9253411141</v>
      </c>
      <c r="AB2110" s="10">
        <v>38.9253411141</v>
      </c>
      <c r="AC2110" s="4">
        <v>13.168329999999999</v>
      </c>
      <c r="AD2110" s="4">
        <v>10.5826264934307</v>
      </c>
      <c r="AE2110" s="4">
        <v>10.5826264934307</v>
      </c>
      <c r="AF2110" s="4">
        <v>58.625926</v>
      </c>
      <c r="AG2110" s="4">
        <v>33.5059630130622</v>
      </c>
      <c r="AH2110" s="4">
        <v>33.5059630130622</v>
      </c>
      <c r="AI2110" s="4">
        <v>8.5597080000000005</v>
      </c>
      <c r="AJ2110" s="4">
        <v>13.426503</v>
      </c>
    </row>
    <row r="2111" spans="1:36" x14ac:dyDescent="0.3">
      <c r="A2111" s="1" t="s">
        <v>114</v>
      </c>
      <c r="B2111" s="2">
        <v>4103358</v>
      </c>
      <c r="C2111" s="3" t="s">
        <v>2919</v>
      </c>
      <c r="D2111" s="4">
        <v>9678.7731517699995</v>
      </c>
      <c r="E2111" s="3" t="s">
        <v>2945</v>
      </c>
      <c r="F2111" s="3" t="s">
        <v>2946</v>
      </c>
      <c r="G2111" s="3" t="s">
        <v>2984</v>
      </c>
      <c r="H2111" s="3" t="s">
        <v>2985</v>
      </c>
      <c r="I2111" s="3" t="s">
        <v>3063</v>
      </c>
      <c r="J2111" s="4">
        <v>-2.3893499999999999</v>
      </c>
      <c r="K2111" s="5">
        <v>-2.3226689999999999</v>
      </c>
      <c r="L2111" s="4">
        <v>-1.5944020000000001</v>
      </c>
      <c r="M2111" s="4">
        <v>-1.4021380000000001</v>
      </c>
      <c r="N2111" s="4" t="s">
        <v>2934</v>
      </c>
      <c r="O2111" s="4" t="s">
        <v>2934</v>
      </c>
      <c r="P2111" s="4" t="s">
        <v>2934</v>
      </c>
      <c r="Q2111" s="4" t="s">
        <v>2934</v>
      </c>
      <c r="R2111" s="4" t="s">
        <v>2934</v>
      </c>
      <c r="S2111" s="3" t="s">
        <v>3861</v>
      </c>
      <c r="T2111" s="4">
        <v>85.79</v>
      </c>
      <c r="U2111" s="4">
        <v>9678.7731517699995</v>
      </c>
      <c r="V2111" s="10">
        <v>9996.383151</v>
      </c>
      <c r="W2111" s="4">
        <v>2.2333605315304799</v>
      </c>
      <c r="X2111" s="4">
        <v>94.04</v>
      </c>
      <c r="Y2111" s="4">
        <v>74.41</v>
      </c>
      <c r="Z2111" s="4" t="s">
        <v>2934</v>
      </c>
      <c r="AA2111" s="10">
        <v>12.3063461097</v>
      </c>
      <c r="AB2111" s="10">
        <v>12.3063461097</v>
      </c>
      <c r="AC2111" s="4" t="s">
        <v>2934</v>
      </c>
      <c r="AD2111" s="4">
        <v>2.2110475692035001</v>
      </c>
      <c r="AE2111" s="4">
        <v>2.2110475692035001</v>
      </c>
      <c r="AF2111" s="4" t="s">
        <v>2934</v>
      </c>
      <c r="AG2111" s="4">
        <v>8.7550639228294997</v>
      </c>
      <c r="AH2111" s="4">
        <v>8.7550639228294997</v>
      </c>
      <c r="AI2111" s="4" t="s">
        <v>2934</v>
      </c>
      <c r="AJ2111" s="4" t="s">
        <v>2934</v>
      </c>
    </row>
    <row r="2112" spans="1:36" x14ac:dyDescent="0.3">
      <c r="A2112" s="1" t="s">
        <v>652</v>
      </c>
      <c r="B2112" s="2">
        <v>6336286</v>
      </c>
      <c r="C2112" s="3" t="s">
        <v>2935</v>
      </c>
      <c r="D2112" s="4">
        <v>9705.3668170199999</v>
      </c>
      <c r="E2112" s="3" t="s">
        <v>2936</v>
      </c>
      <c r="F2112" s="3" t="s">
        <v>2937</v>
      </c>
      <c r="G2112" s="3" t="s">
        <v>3037</v>
      </c>
      <c r="H2112" s="3" t="s">
        <v>3037</v>
      </c>
      <c r="I2112" s="3" t="s">
        <v>3360</v>
      </c>
      <c r="J2112" s="4">
        <v>26.280624</v>
      </c>
      <c r="K2112" s="4">
        <v>11.492243999999999</v>
      </c>
      <c r="L2112" s="4">
        <v>8.3209510000000009</v>
      </c>
      <c r="M2112" s="4">
        <v>0.96952899999999997</v>
      </c>
      <c r="N2112" s="4">
        <v>24.161932</v>
      </c>
      <c r="O2112" s="4">
        <v>14.851572000000001</v>
      </c>
      <c r="P2112" s="4">
        <v>5.8081040000000002</v>
      </c>
      <c r="Q2112" s="4">
        <v>12.448713</v>
      </c>
      <c r="R2112" s="4">
        <v>25.776463</v>
      </c>
      <c r="S2112" s="3" t="s">
        <v>4395</v>
      </c>
      <c r="T2112" s="4">
        <v>51.03</v>
      </c>
      <c r="U2112" s="4">
        <v>9705.3668170199999</v>
      </c>
      <c r="V2112" s="10">
        <v>12411.366817</v>
      </c>
      <c r="W2112" s="4">
        <v>0</v>
      </c>
      <c r="X2112" s="4">
        <v>62.15</v>
      </c>
      <c r="Y2112" s="4">
        <v>37.22</v>
      </c>
      <c r="Z2112" s="4">
        <v>24.161932</v>
      </c>
      <c r="AA2112" s="10">
        <v>21.258956840500002</v>
      </c>
      <c r="AB2112" s="10">
        <v>23.090184296099999</v>
      </c>
      <c r="AC2112" s="4">
        <v>1.727881</v>
      </c>
      <c r="AD2112" s="4">
        <v>1.6001400563993999</v>
      </c>
      <c r="AE2112" s="4">
        <v>1.6742187605607</v>
      </c>
      <c r="AF2112" s="4">
        <v>12.448713</v>
      </c>
      <c r="AG2112" s="4">
        <v>14.947943067977301</v>
      </c>
      <c r="AH2112" s="4">
        <v>13.358530585045299</v>
      </c>
      <c r="AI2112" s="4">
        <v>5.8081040000000002</v>
      </c>
      <c r="AJ2112" s="4" t="s">
        <v>2924</v>
      </c>
    </row>
    <row r="2113" spans="1:36" x14ac:dyDescent="0.3">
      <c r="A2113" s="1" t="s">
        <v>76</v>
      </c>
      <c r="B2113" s="2">
        <v>4796000</v>
      </c>
      <c r="C2113" s="3" t="s">
        <v>2935</v>
      </c>
      <c r="D2113" s="4">
        <v>9734.8099190400008</v>
      </c>
      <c r="E2113" s="3" t="s">
        <v>3031</v>
      </c>
      <c r="F2113" s="3" t="s">
        <v>3031</v>
      </c>
      <c r="G2113" s="3" t="s">
        <v>3051</v>
      </c>
      <c r="H2113" s="3" t="s">
        <v>3073</v>
      </c>
      <c r="I2113" s="3" t="s">
        <v>3074</v>
      </c>
      <c r="J2113" s="4">
        <v>10.823529000000001</v>
      </c>
      <c r="K2113" s="4">
        <v>-4.0488920000000004</v>
      </c>
      <c r="L2113" s="4">
        <v>-17.872710999999999</v>
      </c>
      <c r="M2113" s="4">
        <v>-0.42283300000000001</v>
      </c>
      <c r="N2113" s="4" t="s">
        <v>2924</v>
      </c>
      <c r="O2113" s="4" t="s">
        <v>2924</v>
      </c>
      <c r="P2113" s="4">
        <v>1.854239</v>
      </c>
      <c r="Q2113" s="4">
        <v>10.466676</v>
      </c>
      <c r="R2113" s="4">
        <v>17.788435</v>
      </c>
      <c r="S2113" s="3" t="s">
        <v>3823</v>
      </c>
      <c r="T2113" s="4">
        <v>37.68</v>
      </c>
      <c r="U2113" s="4">
        <v>9734.8099190400008</v>
      </c>
      <c r="V2113" s="10">
        <v>11366.809918999999</v>
      </c>
      <c r="W2113" s="4">
        <v>1.0615711252653901</v>
      </c>
      <c r="X2113" s="4">
        <v>47.77</v>
      </c>
      <c r="Y2113" s="4">
        <v>24.86</v>
      </c>
      <c r="Z2113" s="4" t="s">
        <v>2924</v>
      </c>
      <c r="AA2113" s="10">
        <v>7.7365308804000001</v>
      </c>
      <c r="AB2113" s="10">
        <v>37.286257124700001</v>
      </c>
      <c r="AC2113" s="4">
        <v>1.0329710000000001</v>
      </c>
      <c r="AD2113" s="4">
        <v>0.80495610840929999</v>
      </c>
      <c r="AE2113" s="4">
        <v>0.96632550093509995</v>
      </c>
      <c r="AF2113" s="4">
        <v>10.466676</v>
      </c>
      <c r="AG2113" s="4">
        <v>4.0998851886708998</v>
      </c>
      <c r="AH2113" s="4">
        <v>7.5001749172708996</v>
      </c>
      <c r="AI2113" s="4">
        <v>1.854239</v>
      </c>
      <c r="AJ2113" s="4">
        <v>1.9193150000000001</v>
      </c>
    </row>
    <row r="2114" spans="1:36" x14ac:dyDescent="0.3">
      <c r="A2114" s="1" t="s">
        <v>2030</v>
      </c>
      <c r="B2114" s="2">
        <v>4770121</v>
      </c>
      <c r="C2114" s="3" t="s">
        <v>2935</v>
      </c>
      <c r="D2114" s="4">
        <v>9735.9226642499998</v>
      </c>
      <c r="E2114" s="3" t="s">
        <v>3093</v>
      </c>
      <c r="F2114" s="3" t="s">
        <v>3093</v>
      </c>
      <c r="G2114" s="3" t="s">
        <v>3094</v>
      </c>
      <c r="H2114" s="3" t="s">
        <v>3147</v>
      </c>
      <c r="I2114" s="3" t="s">
        <v>3148</v>
      </c>
      <c r="J2114" s="4">
        <v>1.8382350000000001</v>
      </c>
      <c r="K2114" s="4">
        <v>2.5166539999999999</v>
      </c>
      <c r="L2114" s="4">
        <v>-11.161001000000001</v>
      </c>
      <c r="M2114" s="4">
        <v>1.8382350000000001</v>
      </c>
      <c r="N2114" s="4">
        <v>8.3888549999999995</v>
      </c>
      <c r="O2114" s="4">
        <v>35.241729999999997</v>
      </c>
      <c r="P2114" s="4">
        <v>1.081947</v>
      </c>
      <c r="Q2114" s="4">
        <v>3.6879909999999998</v>
      </c>
      <c r="R2114" s="4">
        <v>103.526489</v>
      </c>
      <c r="S2114" s="3" t="s">
        <v>5769</v>
      </c>
      <c r="T2114" s="4">
        <v>13.85</v>
      </c>
      <c r="U2114" s="4">
        <v>9735.9226642499998</v>
      </c>
      <c r="V2114" s="10">
        <v>15143.453664000001</v>
      </c>
      <c r="W2114" s="4">
        <v>4.3321299638989199</v>
      </c>
      <c r="X2114" s="4">
        <v>18.28</v>
      </c>
      <c r="Y2114" s="4">
        <v>12.59</v>
      </c>
      <c r="Z2114" s="4">
        <v>8.3888549999999995</v>
      </c>
      <c r="AA2114" s="10">
        <v>9.1034573419000004</v>
      </c>
      <c r="AB2114" s="10">
        <v>9.3309977767000003</v>
      </c>
      <c r="AC2114" s="4">
        <v>3.137019</v>
      </c>
      <c r="AD2114" s="4">
        <v>2.8596053564471</v>
      </c>
      <c r="AE2114" s="4">
        <v>2.9961001856390999</v>
      </c>
      <c r="AF2114" s="4">
        <v>3.6879909999999998</v>
      </c>
      <c r="AG2114" s="4">
        <v>3.9479857739117001</v>
      </c>
      <c r="AH2114" s="4">
        <v>4.0917309535042001</v>
      </c>
      <c r="AI2114" s="4">
        <v>1.081947</v>
      </c>
      <c r="AJ2114" s="4">
        <v>1.081947</v>
      </c>
    </row>
    <row r="2115" spans="1:36" x14ac:dyDescent="0.3">
      <c r="A2115" s="1" t="s">
        <v>879</v>
      </c>
      <c r="B2115" s="2">
        <v>4990825</v>
      </c>
      <c r="C2115" s="3" t="s">
        <v>2940</v>
      </c>
      <c r="D2115" s="4">
        <v>9745.2407169899998</v>
      </c>
      <c r="E2115" s="3" t="s">
        <v>2945</v>
      </c>
      <c r="F2115" s="3" t="s">
        <v>2990</v>
      </c>
      <c r="G2115" s="3" t="s">
        <v>2990</v>
      </c>
      <c r="H2115" s="3" t="s">
        <v>2991</v>
      </c>
      <c r="I2115" s="3" t="s">
        <v>3030</v>
      </c>
      <c r="J2115" s="18">
        <v>-45.413955000000001</v>
      </c>
      <c r="K2115" s="18">
        <v>-37.278261000000001</v>
      </c>
      <c r="L2115" s="18">
        <v>-0.317855</v>
      </c>
      <c r="M2115" s="18">
        <v>0.95171499999999998</v>
      </c>
      <c r="N2115" s="4">
        <v>165.816092</v>
      </c>
      <c r="O2115" s="4">
        <v>29.119903000000001</v>
      </c>
      <c r="P2115" s="4">
        <v>10.461204</v>
      </c>
      <c r="Q2115" s="4">
        <v>81.842191</v>
      </c>
      <c r="R2115" s="4">
        <v>33.569671</v>
      </c>
      <c r="S2115" s="3" t="s">
        <v>4622</v>
      </c>
      <c r="T2115" s="4">
        <v>72.13</v>
      </c>
      <c r="U2115" s="4">
        <v>9745.2407169899998</v>
      </c>
      <c r="V2115" s="10">
        <v>9310.8587160000006</v>
      </c>
      <c r="W2115" s="4">
        <v>0</v>
      </c>
      <c r="X2115" s="18">
        <v>141.63</v>
      </c>
      <c r="Y2115" s="18">
        <v>58.33</v>
      </c>
      <c r="Z2115" s="4">
        <v>165.816092</v>
      </c>
      <c r="AA2115" s="10">
        <v>21.079548775399999</v>
      </c>
      <c r="AB2115" s="10">
        <v>33.094290970899998</v>
      </c>
      <c r="AC2115" s="4">
        <v>7.4472569999999996</v>
      </c>
      <c r="AD2115" s="4">
        <v>5.7777020481151</v>
      </c>
      <c r="AE2115" s="4">
        <v>7.0050581003565</v>
      </c>
      <c r="AF2115" s="4">
        <v>81.842191</v>
      </c>
      <c r="AG2115" s="4">
        <v>16.636461824181499</v>
      </c>
      <c r="AH2115" s="4">
        <v>24.756434087726099</v>
      </c>
      <c r="AI2115" s="4">
        <v>10.461204</v>
      </c>
      <c r="AJ2115" s="4">
        <v>14.630832</v>
      </c>
    </row>
    <row r="2116" spans="1:36" x14ac:dyDescent="0.3">
      <c r="A2116" s="1" t="s">
        <v>561</v>
      </c>
      <c r="B2116" s="2">
        <v>4150067</v>
      </c>
      <c r="C2116" s="3" t="s">
        <v>2919</v>
      </c>
      <c r="D2116" s="4">
        <v>9746.4028240099997</v>
      </c>
      <c r="E2116" s="3" t="s">
        <v>2925</v>
      </c>
      <c r="F2116" s="3" t="s">
        <v>2980</v>
      </c>
      <c r="G2116" s="3" t="s">
        <v>2981</v>
      </c>
      <c r="H2116" s="3" t="s">
        <v>2982</v>
      </c>
      <c r="I2116" s="3" t="s">
        <v>2983</v>
      </c>
      <c r="J2116" s="4">
        <v>-1.7194100000000001</v>
      </c>
      <c r="K2116" s="4">
        <v>-1.052082</v>
      </c>
      <c r="L2116" s="4">
        <v>-5.4271859999999998</v>
      </c>
      <c r="M2116" s="4">
        <v>0.28737800000000002</v>
      </c>
      <c r="N2116" s="4">
        <v>24.049692</v>
      </c>
      <c r="O2116" s="4">
        <v>64.499026999999998</v>
      </c>
      <c r="P2116" s="4">
        <v>8.8850920000000002</v>
      </c>
      <c r="Q2116" s="4">
        <v>13.739186999999999</v>
      </c>
      <c r="R2116" s="4">
        <v>133.457369</v>
      </c>
      <c r="S2116" s="3" t="s">
        <v>4304</v>
      </c>
      <c r="T2116" s="4">
        <v>132.61000000000001</v>
      </c>
      <c r="U2116" s="4">
        <v>9746.4028240099997</v>
      </c>
      <c r="V2116" s="10">
        <v>14528.502823999999</v>
      </c>
      <c r="W2116" s="4">
        <v>0.30842319583741801</v>
      </c>
      <c r="X2116" s="4">
        <v>150.21</v>
      </c>
      <c r="Y2116" s="4">
        <v>111.095</v>
      </c>
      <c r="Z2116" s="4">
        <v>24.049692</v>
      </c>
      <c r="AA2116" s="10">
        <v>19.449700063000002</v>
      </c>
      <c r="AB2116" s="10">
        <v>22.6109789679</v>
      </c>
      <c r="AC2116" s="4">
        <v>5.438739</v>
      </c>
      <c r="AD2116" s="4">
        <v>4.9538063061258004</v>
      </c>
      <c r="AE2116" s="4">
        <v>5.3175927679288</v>
      </c>
      <c r="AF2116" s="4">
        <v>13.739186999999999</v>
      </c>
      <c r="AG2116" s="4">
        <v>11.8563350682797</v>
      </c>
      <c r="AH2116" s="4">
        <v>12.563060610527501</v>
      </c>
      <c r="AI2116" s="4">
        <v>8.8850920000000002</v>
      </c>
      <c r="AJ2116" s="4" t="s">
        <v>2924</v>
      </c>
    </row>
    <row r="2117" spans="1:36" x14ac:dyDescent="0.3">
      <c r="A2117" s="1" t="s">
        <v>2707</v>
      </c>
      <c r="B2117" s="2">
        <v>5731449</v>
      </c>
      <c r="C2117" s="3" t="s">
        <v>2940</v>
      </c>
      <c r="D2117" s="4">
        <v>9777.0657118800009</v>
      </c>
      <c r="E2117" s="3" t="s">
        <v>2930</v>
      </c>
      <c r="F2117" s="3" t="s">
        <v>2953</v>
      </c>
      <c r="G2117" s="3" t="s">
        <v>2954</v>
      </c>
      <c r="H2117" s="3" t="s">
        <v>2955</v>
      </c>
      <c r="I2117" s="3"/>
      <c r="J2117" s="4">
        <v>12.875655</v>
      </c>
      <c r="K2117" s="4">
        <v>-1.4325270000000001</v>
      </c>
      <c r="L2117" s="4">
        <v>-6.3479359999999998</v>
      </c>
      <c r="M2117" s="4">
        <v>-2.4420000000000001E-2</v>
      </c>
      <c r="N2117" s="4" t="s">
        <v>2934</v>
      </c>
      <c r="O2117" s="4" t="s">
        <v>2934</v>
      </c>
      <c r="P2117" s="4" t="s">
        <v>2934</v>
      </c>
      <c r="Q2117" s="4" t="s">
        <v>2934</v>
      </c>
      <c r="R2117" s="4" t="s">
        <v>2934</v>
      </c>
      <c r="S2117" s="3" t="s">
        <v>6445</v>
      </c>
      <c r="T2117" s="4">
        <v>81.88</v>
      </c>
      <c r="U2117" s="4">
        <v>9777.0657118800009</v>
      </c>
      <c r="V2117" s="10" t="s">
        <v>2934</v>
      </c>
      <c r="W2117" s="4">
        <v>2.1348314606741599</v>
      </c>
      <c r="X2117" s="4">
        <v>87.97</v>
      </c>
      <c r="Y2117" s="4">
        <v>70.650000000000006</v>
      </c>
      <c r="Z2117" s="4" t="s">
        <v>2934</v>
      </c>
      <c r="AA2117" s="10" t="s">
        <v>2934</v>
      </c>
      <c r="AB2117" s="10" t="s">
        <v>2934</v>
      </c>
      <c r="AC2117" s="4" t="s">
        <v>2934</v>
      </c>
      <c r="AD2117" s="4" t="s">
        <v>2934</v>
      </c>
      <c r="AE2117" s="4" t="s">
        <v>2934</v>
      </c>
      <c r="AF2117" s="4" t="s">
        <v>2934</v>
      </c>
      <c r="AG2117" s="4" t="s">
        <v>2934</v>
      </c>
      <c r="AH2117" s="4" t="s">
        <v>2934</v>
      </c>
      <c r="AI2117" s="4" t="s">
        <v>2934</v>
      </c>
      <c r="AJ2117" s="4" t="s">
        <v>2934</v>
      </c>
    </row>
    <row r="2118" spans="1:36" x14ac:dyDescent="0.3">
      <c r="A2118" s="1" t="s">
        <v>437</v>
      </c>
      <c r="B2118" s="2">
        <v>28563714</v>
      </c>
      <c r="C2118" s="3" t="s">
        <v>2935</v>
      </c>
      <c r="D2118" s="4">
        <v>9789.8647903399997</v>
      </c>
      <c r="E2118" s="3" t="s">
        <v>2930</v>
      </c>
      <c r="F2118" s="3" t="s">
        <v>2957</v>
      </c>
      <c r="G2118" s="3" t="s">
        <v>2957</v>
      </c>
      <c r="H2118" s="3" t="s">
        <v>3281</v>
      </c>
      <c r="I2118" s="3" t="s">
        <v>3282</v>
      </c>
      <c r="J2118" s="4">
        <v>40.921475999999998</v>
      </c>
      <c r="K2118" s="4">
        <v>6.6754170000000004</v>
      </c>
      <c r="L2118" s="4">
        <v>-7.6311090000000004</v>
      </c>
      <c r="M2118" s="4">
        <v>1.5530170000000001</v>
      </c>
      <c r="N2118" s="4">
        <v>6.1782071210000096</v>
      </c>
      <c r="O2118" s="4">
        <v>3.6596980000000001</v>
      </c>
      <c r="P2118" s="4">
        <v>1.049844</v>
      </c>
      <c r="Q2118" s="4">
        <v>4.2525449999999996</v>
      </c>
      <c r="R2118" s="4" t="s">
        <v>2924</v>
      </c>
      <c r="S2118" s="3" t="s">
        <v>4180</v>
      </c>
      <c r="T2118" s="4">
        <v>56.89</v>
      </c>
      <c r="U2118" s="4">
        <v>9789.8647903399997</v>
      </c>
      <c r="V2118" s="10">
        <v>7709.8647899999996</v>
      </c>
      <c r="W2118" s="4">
        <v>0.56248901388644701</v>
      </c>
      <c r="X2118" s="4">
        <v>62.26</v>
      </c>
      <c r="Y2118" s="4">
        <v>37.85</v>
      </c>
      <c r="Z2118" s="4">
        <v>8.8517189999999992</v>
      </c>
      <c r="AA2118" s="10" t="s">
        <v>2934</v>
      </c>
      <c r="AB2118" s="10" t="s">
        <v>2934</v>
      </c>
      <c r="AC2118" s="4">
        <v>0.72101999999999999</v>
      </c>
      <c r="AD2118" s="4" t="s">
        <v>2934</v>
      </c>
      <c r="AE2118" s="4" t="s">
        <v>2934</v>
      </c>
      <c r="AF2118" s="4">
        <v>4.2525449999999996</v>
      </c>
      <c r="AG2118" s="4" t="s">
        <v>2934</v>
      </c>
      <c r="AH2118" s="4" t="s">
        <v>2934</v>
      </c>
      <c r="AI2118" s="4">
        <v>1.049844</v>
      </c>
      <c r="AJ2118" s="4">
        <v>1.4354560000000001</v>
      </c>
    </row>
    <row r="2119" spans="1:36" x14ac:dyDescent="0.3">
      <c r="A2119" s="1" t="s">
        <v>320</v>
      </c>
      <c r="B2119" s="2">
        <v>19070340</v>
      </c>
      <c r="C2119" s="3" t="s">
        <v>2935</v>
      </c>
      <c r="D2119" s="4">
        <v>9792.6135439200007</v>
      </c>
      <c r="E2119" s="3" t="s">
        <v>3006</v>
      </c>
      <c r="F2119" s="3" t="s">
        <v>3235</v>
      </c>
      <c r="G2119" s="3" t="s">
        <v>3236</v>
      </c>
      <c r="H2119" s="3" t="s">
        <v>3236</v>
      </c>
      <c r="I2119" s="3" t="s">
        <v>3237</v>
      </c>
      <c r="J2119" s="4">
        <v>37.182031000000002</v>
      </c>
      <c r="K2119" s="4">
        <v>24.431353000000001</v>
      </c>
      <c r="L2119" s="4">
        <v>-1.4515290000000001</v>
      </c>
      <c r="M2119" s="4">
        <v>-7.8843999999999997E-2</v>
      </c>
      <c r="N2119" s="4">
        <v>40.881720000000001</v>
      </c>
      <c r="O2119" s="4">
        <v>50.092227000000001</v>
      </c>
      <c r="P2119" s="4" t="s">
        <v>2924</v>
      </c>
      <c r="Q2119" s="4">
        <v>24.640955999999999</v>
      </c>
      <c r="R2119" s="4">
        <v>53.047597000000003</v>
      </c>
      <c r="S2119" s="3" t="s">
        <v>4065</v>
      </c>
      <c r="T2119" s="4">
        <v>76.040000000000006</v>
      </c>
      <c r="U2119" s="4">
        <v>9792.6135439200007</v>
      </c>
      <c r="V2119" s="10">
        <v>10561.113542999999</v>
      </c>
      <c r="W2119" s="4">
        <v>0</v>
      </c>
      <c r="X2119" s="4">
        <v>79.900000000000006</v>
      </c>
      <c r="Y2119" s="4">
        <v>48.06</v>
      </c>
      <c r="Z2119" s="4">
        <v>40.881720000000001</v>
      </c>
      <c r="AA2119" s="10">
        <v>34.887775514300003</v>
      </c>
      <c r="AB2119" s="10">
        <v>34.887775514300003</v>
      </c>
      <c r="AC2119" s="4">
        <v>5.2906089999999999</v>
      </c>
      <c r="AD2119" s="4">
        <v>4.6018177385517003</v>
      </c>
      <c r="AE2119" s="4">
        <v>4.6018177385517003</v>
      </c>
      <c r="AF2119" s="4">
        <v>24.640955999999999</v>
      </c>
      <c r="AG2119" s="4">
        <v>22.051144791008099</v>
      </c>
      <c r="AH2119" s="4">
        <v>22.051144791008099</v>
      </c>
      <c r="AI2119" s="4" t="s">
        <v>2924</v>
      </c>
      <c r="AJ2119" s="4" t="s">
        <v>2924</v>
      </c>
    </row>
    <row r="2120" spans="1:36" x14ac:dyDescent="0.3">
      <c r="A2120" s="1" t="s">
        <v>2703</v>
      </c>
      <c r="B2120" s="2">
        <v>5730738</v>
      </c>
      <c r="C2120" s="3" t="s">
        <v>2940</v>
      </c>
      <c r="D2120" s="4">
        <v>9794.2279884</v>
      </c>
      <c r="E2120" s="3" t="s">
        <v>2930</v>
      </c>
      <c r="F2120" s="3" t="s">
        <v>2953</v>
      </c>
      <c r="G2120" s="3" t="s">
        <v>2954</v>
      </c>
      <c r="H2120" s="3" t="s">
        <v>2955</v>
      </c>
      <c r="I2120" s="3"/>
      <c r="J2120" s="4">
        <v>-10.450187</v>
      </c>
      <c r="K2120" s="4">
        <v>-10.798121999999999</v>
      </c>
      <c r="L2120" s="4">
        <v>-5.811966</v>
      </c>
      <c r="M2120" s="4">
        <v>-1.5544039999999999</v>
      </c>
      <c r="N2120" s="4" t="s">
        <v>2934</v>
      </c>
      <c r="O2120" s="4" t="s">
        <v>2934</v>
      </c>
      <c r="P2120" s="4" t="s">
        <v>2934</v>
      </c>
      <c r="Q2120" s="4" t="s">
        <v>2934</v>
      </c>
      <c r="R2120" s="4" t="s">
        <v>2934</v>
      </c>
      <c r="S2120" s="3" t="s">
        <v>6441</v>
      </c>
      <c r="T2120" s="4">
        <v>55.1</v>
      </c>
      <c r="U2120" s="4">
        <v>9794.2279884</v>
      </c>
      <c r="V2120" s="10" t="s">
        <v>2934</v>
      </c>
      <c r="W2120" s="4">
        <v>4.5190562613430103</v>
      </c>
      <c r="X2120" s="4">
        <v>63.41</v>
      </c>
      <c r="Y2120" s="4">
        <v>54.96</v>
      </c>
      <c r="Z2120" s="4" t="s">
        <v>2934</v>
      </c>
      <c r="AA2120" s="10" t="s">
        <v>2934</v>
      </c>
      <c r="AB2120" s="10" t="s">
        <v>2934</v>
      </c>
      <c r="AC2120" s="4" t="s">
        <v>2934</v>
      </c>
      <c r="AD2120" s="4" t="s">
        <v>2934</v>
      </c>
      <c r="AE2120" s="4" t="s">
        <v>2934</v>
      </c>
      <c r="AF2120" s="4" t="s">
        <v>2934</v>
      </c>
      <c r="AG2120" s="4" t="s">
        <v>2934</v>
      </c>
      <c r="AH2120" s="4" t="s">
        <v>2934</v>
      </c>
      <c r="AI2120" s="4" t="s">
        <v>2934</v>
      </c>
      <c r="AJ2120" s="4" t="s">
        <v>2934</v>
      </c>
    </row>
    <row r="2121" spans="1:36" x14ac:dyDescent="0.3">
      <c r="A2121" s="1" t="s">
        <v>698</v>
      </c>
      <c r="B2121" s="2">
        <v>4419522</v>
      </c>
      <c r="C2121" s="3" t="s">
        <v>2935</v>
      </c>
      <c r="D2121" s="4">
        <v>9832.02461382</v>
      </c>
      <c r="E2121" s="3" t="s">
        <v>3031</v>
      </c>
      <c r="F2121" s="3" t="s">
        <v>3031</v>
      </c>
      <c r="G2121" s="3" t="s">
        <v>3115</v>
      </c>
      <c r="H2121" s="3" t="s">
        <v>3161</v>
      </c>
      <c r="I2121" s="3" t="s">
        <v>3379</v>
      </c>
      <c r="J2121" s="4">
        <v>-9.6644590000000008</v>
      </c>
      <c r="K2121" s="4">
        <v>-12.19126</v>
      </c>
      <c r="L2121" s="4">
        <v>-10.56762</v>
      </c>
      <c r="M2121" s="4">
        <v>0.168573</v>
      </c>
      <c r="N2121" s="4">
        <v>101.575092</v>
      </c>
      <c r="O2121" s="4">
        <v>9.1608850000000004</v>
      </c>
      <c r="P2121" s="4">
        <v>3.8830279999999999</v>
      </c>
      <c r="Q2121" s="4">
        <v>8.5918069999999993</v>
      </c>
      <c r="R2121" s="4">
        <v>11.075113999999999</v>
      </c>
      <c r="S2121" s="3" t="s">
        <v>4441</v>
      </c>
      <c r="T2121" s="4">
        <v>83.19</v>
      </c>
      <c r="U2121" s="4">
        <v>9832.02461382</v>
      </c>
      <c r="V2121" s="10">
        <v>16333.024613</v>
      </c>
      <c r="W2121" s="4">
        <v>1.2020675561966601</v>
      </c>
      <c r="X2121" s="4">
        <v>98.46</v>
      </c>
      <c r="Y2121" s="4">
        <v>69.61</v>
      </c>
      <c r="Z2121" s="4">
        <v>101.575092</v>
      </c>
      <c r="AA2121" s="10">
        <v>12.278423095599999</v>
      </c>
      <c r="AB2121" s="10">
        <v>13.1279943946</v>
      </c>
      <c r="AC2121" s="4">
        <v>1.389335</v>
      </c>
      <c r="AD2121" s="4">
        <v>1.3493493063787001</v>
      </c>
      <c r="AE2121" s="4">
        <v>1.3843345788107999</v>
      </c>
      <c r="AF2121" s="4">
        <v>8.5918069999999993</v>
      </c>
      <c r="AG2121" s="4">
        <v>8.2876886745325002</v>
      </c>
      <c r="AH2121" s="4">
        <v>8.5043862572594993</v>
      </c>
      <c r="AI2121" s="4">
        <v>3.8830279999999999</v>
      </c>
      <c r="AJ2121" s="4" t="s">
        <v>2924</v>
      </c>
    </row>
    <row r="2122" spans="1:36" x14ac:dyDescent="0.3">
      <c r="A2122" s="1" t="s">
        <v>1388</v>
      </c>
      <c r="B2122" s="2">
        <v>6910410</v>
      </c>
      <c r="C2122" s="3" t="s">
        <v>2935</v>
      </c>
      <c r="D2122" s="4">
        <v>9841.5191661600002</v>
      </c>
      <c r="E2122" s="3" t="s">
        <v>2945</v>
      </c>
      <c r="F2122" s="3" t="s">
        <v>3021</v>
      </c>
      <c r="G2122" s="3" t="s">
        <v>3157</v>
      </c>
      <c r="H2122" s="3" t="s">
        <v>3157</v>
      </c>
      <c r="I2122" s="3" t="s">
        <v>3523</v>
      </c>
      <c r="J2122" s="4">
        <v>267.07021800000001</v>
      </c>
      <c r="K2122" s="4">
        <v>368.38310999999999</v>
      </c>
      <c r="L2122" s="4">
        <v>41.198385999999999</v>
      </c>
      <c r="M2122" s="4">
        <v>2.3863129999999999</v>
      </c>
      <c r="N2122" s="4" t="s">
        <v>2924</v>
      </c>
      <c r="O2122" s="4" t="s">
        <v>2924</v>
      </c>
      <c r="P2122" s="4">
        <v>22.548338999999999</v>
      </c>
      <c r="Q2122" s="4" t="s">
        <v>2924</v>
      </c>
      <c r="R2122" s="4" t="s">
        <v>2924</v>
      </c>
      <c r="S2122" s="3" t="s">
        <v>5130</v>
      </c>
      <c r="T2122" s="4">
        <v>45.48</v>
      </c>
      <c r="U2122" s="4">
        <v>9841.5191661600002</v>
      </c>
      <c r="V2122" s="10">
        <v>9494.1121660000008</v>
      </c>
      <c r="W2122" s="4">
        <v>0</v>
      </c>
      <c r="X2122" s="4">
        <v>48.56</v>
      </c>
      <c r="Y2122" s="5">
        <v>6.22</v>
      </c>
      <c r="Z2122" s="4" t="s">
        <v>2924</v>
      </c>
      <c r="AA2122" s="10" t="s">
        <v>2924</v>
      </c>
      <c r="AB2122" s="10" t="s">
        <v>2924</v>
      </c>
      <c r="AC2122" s="4">
        <v>253.38578999999999</v>
      </c>
      <c r="AD2122" s="4">
        <v>139.31607920995481</v>
      </c>
      <c r="AE2122" s="4">
        <v>227.97789706681829</v>
      </c>
      <c r="AF2122" s="4" t="s">
        <v>2924</v>
      </c>
      <c r="AG2122" s="4" t="s">
        <v>2924</v>
      </c>
      <c r="AH2122" s="4" t="s">
        <v>2924</v>
      </c>
      <c r="AI2122" s="4">
        <v>22.548338999999999</v>
      </c>
      <c r="AJ2122" s="4">
        <v>23.528195</v>
      </c>
    </row>
    <row r="2123" spans="1:36" x14ac:dyDescent="0.3">
      <c r="A2123" s="1" t="s">
        <v>7</v>
      </c>
      <c r="B2123" s="2">
        <v>4987250</v>
      </c>
      <c r="C2123" s="3" t="s">
        <v>2919</v>
      </c>
      <c r="D2123" s="4">
        <v>9868.9720675000008</v>
      </c>
      <c r="E2123" s="3" t="s">
        <v>2936</v>
      </c>
      <c r="F2123" s="3" t="s">
        <v>2937</v>
      </c>
      <c r="G2123" s="3" t="s">
        <v>2943</v>
      </c>
      <c r="H2123" s="3" t="s">
        <v>2943</v>
      </c>
      <c r="I2123" s="3" t="s">
        <v>2950</v>
      </c>
      <c r="J2123" s="4">
        <v>64.369838999999999</v>
      </c>
      <c r="K2123" s="4">
        <v>13.381268</v>
      </c>
      <c r="L2123" s="4">
        <v>-10.740278</v>
      </c>
      <c r="M2123" s="4">
        <v>-2.183195</v>
      </c>
      <c r="N2123" s="4">
        <v>53.254385999999997</v>
      </c>
      <c r="O2123" s="4">
        <v>95.908372999999997</v>
      </c>
      <c r="P2123" s="4">
        <v>12.37969</v>
      </c>
      <c r="Q2123" s="4">
        <v>31.992740000000001</v>
      </c>
      <c r="R2123" s="4">
        <v>111.454295</v>
      </c>
      <c r="S2123" s="3" t="s">
        <v>3754</v>
      </c>
      <c r="T2123" s="4">
        <v>121.42</v>
      </c>
      <c r="U2123" s="4">
        <v>9868.9720675000008</v>
      </c>
      <c r="V2123" s="10">
        <v>9940.7200670000002</v>
      </c>
      <c r="W2123" s="4">
        <v>0.26354801515401099</v>
      </c>
      <c r="X2123" s="4">
        <v>144.065</v>
      </c>
      <c r="Y2123" s="4">
        <v>68.38</v>
      </c>
      <c r="Z2123" s="4">
        <v>53.254385999999997</v>
      </c>
      <c r="AA2123" s="10">
        <v>44.396504442500003</v>
      </c>
      <c r="AB2123" s="10">
        <v>53.930168825999999</v>
      </c>
      <c r="AC2123" s="4">
        <v>8.2184939999999997</v>
      </c>
      <c r="AD2123" s="4">
        <v>6.8632829958807999</v>
      </c>
      <c r="AE2123" s="4">
        <v>8.1272164770206992</v>
      </c>
      <c r="AF2123" s="4">
        <v>31.992740000000001</v>
      </c>
      <c r="AG2123" s="4">
        <v>26.2175510545866</v>
      </c>
      <c r="AH2123" s="4">
        <v>33.202433926181001</v>
      </c>
      <c r="AI2123" s="4">
        <v>12.37969</v>
      </c>
      <c r="AJ2123" s="4">
        <v>15.461607000000001</v>
      </c>
    </row>
    <row r="2124" spans="1:36" x14ac:dyDescent="0.3">
      <c r="A2124" s="1" t="s">
        <v>182</v>
      </c>
      <c r="B2124" s="2">
        <v>4019141</v>
      </c>
      <c r="C2124" s="3" t="s">
        <v>2935</v>
      </c>
      <c r="D2124" s="4">
        <v>9879.5623361399994</v>
      </c>
      <c r="E2124" s="3" t="s">
        <v>2925</v>
      </c>
      <c r="F2124" s="3" t="s">
        <v>2980</v>
      </c>
      <c r="G2124" s="3" t="s">
        <v>2981</v>
      </c>
      <c r="H2124" s="3" t="s">
        <v>3163</v>
      </c>
      <c r="I2124" s="3" t="s">
        <v>3164</v>
      </c>
      <c r="J2124" s="4">
        <v>33.202846999999998</v>
      </c>
      <c r="K2124" s="4">
        <v>-2.6274709999999999</v>
      </c>
      <c r="L2124" s="4">
        <v>-8.1922979999999992</v>
      </c>
      <c r="M2124" s="4">
        <v>-0.50505100000000003</v>
      </c>
      <c r="N2124" s="4">
        <v>37.808081000000001</v>
      </c>
      <c r="O2124" s="4">
        <v>32.919964999999998</v>
      </c>
      <c r="P2124" s="4">
        <v>3.2508249999999999</v>
      </c>
      <c r="Q2124" s="4">
        <v>6.1830129999999999</v>
      </c>
      <c r="R2124" s="4">
        <v>19.464884000000001</v>
      </c>
      <c r="S2124" s="3" t="s">
        <v>3929</v>
      </c>
      <c r="T2124" s="4">
        <v>37.43</v>
      </c>
      <c r="U2124" s="4">
        <v>9879.5623361399994</v>
      </c>
      <c r="V2124" s="10">
        <v>14738.863336</v>
      </c>
      <c r="W2124" s="4">
        <v>1.12209457654288</v>
      </c>
      <c r="X2124" s="4">
        <v>42.49</v>
      </c>
      <c r="Y2124" s="4">
        <v>27.465</v>
      </c>
      <c r="Z2124" s="4">
        <v>37.808081000000001</v>
      </c>
      <c r="AA2124" s="10">
        <v>19.299882952800001</v>
      </c>
      <c r="AB2124" s="10">
        <v>19.299882952800001</v>
      </c>
      <c r="AC2124" s="4">
        <v>0.84702699999999997</v>
      </c>
      <c r="AD2124" s="4">
        <v>0.78730502921809997</v>
      </c>
      <c r="AE2124" s="4">
        <v>0.78730502921809997</v>
      </c>
      <c r="AF2124" s="4">
        <v>6.1830129999999999</v>
      </c>
      <c r="AG2124" s="4">
        <v>10.4128709732719</v>
      </c>
      <c r="AH2124" s="4">
        <v>10.4128709732719</v>
      </c>
      <c r="AI2124" s="4">
        <v>3.2508249999999999</v>
      </c>
      <c r="AJ2124" s="4" t="s">
        <v>2924</v>
      </c>
    </row>
    <row r="2125" spans="1:36" x14ac:dyDescent="0.3">
      <c r="A2125" s="1" t="s">
        <v>1990</v>
      </c>
      <c r="B2125" s="2">
        <v>4241013</v>
      </c>
      <c r="C2125" s="3" t="s">
        <v>2935</v>
      </c>
      <c r="D2125" s="4">
        <v>9889.4699503699994</v>
      </c>
      <c r="E2125" s="3" t="s">
        <v>2936</v>
      </c>
      <c r="F2125" s="3" t="s">
        <v>2966</v>
      </c>
      <c r="G2125" s="3" t="s">
        <v>3082</v>
      </c>
      <c r="H2125" s="3" t="s">
        <v>3118</v>
      </c>
      <c r="I2125" s="3" t="s">
        <v>3422</v>
      </c>
      <c r="J2125" s="10">
        <v>48.509010000000004</v>
      </c>
      <c r="K2125" s="10">
        <v>-10.132201</v>
      </c>
      <c r="L2125" s="10">
        <v>-2.8479030000000001</v>
      </c>
      <c r="M2125" s="10">
        <v>-2.6651340000000001</v>
      </c>
      <c r="N2125" s="4">
        <v>129.70752100000001</v>
      </c>
      <c r="O2125" s="4">
        <v>18.044953</v>
      </c>
      <c r="P2125" s="4">
        <v>4.27712</v>
      </c>
      <c r="Q2125" s="4">
        <v>18.297207</v>
      </c>
      <c r="R2125" s="4">
        <v>24.950009999999999</v>
      </c>
      <c r="S2125" s="3" t="s">
        <v>5729</v>
      </c>
      <c r="T2125" s="4">
        <v>93.13</v>
      </c>
      <c r="U2125" s="4">
        <v>9889.4699503699994</v>
      </c>
      <c r="V2125" s="10">
        <v>10840.326950000001</v>
      </c>
      <c r="W2125" s="4">
        <v>0</v>
      </c>
      <c r="X2125" s="4">
        <v>114.68</v>
      </c>
      <c r="Y2125" s="4">
        <v>61.354999999999997</v>
      </c>
      <c r="Z2125" s="4">
        <v>129.70752100000001</v>
      </c>
      <c r="AA2125" s="10">
        <v>24.546652609300001</v>
      </c>
      <c r="AB2125" s="10">
        <v>27.423439340400002</v>
      </c>
      <c r="AC2125" s="4">
        <v>1.665057</v>
      </c>
      <c r="AD2125" s="4">
        <v>1.4962085989208</v>
      </c>
      <c r="AE2125" s="4">
        <v>1.6002922160599999</v>
      </c>
      <c r="AF2125" s="4">
        <v>18.297207</v>
      </c>
      <c r="AG2125" s="4">
        <v>16.200786476636999</v>
      </c>
      <c r="AH2125" s="4">
        <v>17.567841587058201</v>
      </c>
      <c r="AI2125" s="4">
        <v>4.27712</v>
      </c>
      <c r="AJ2125" s="4">
        <v>134.775687</v>
      </c>
    </row>
    <row r="2126" spans="1:36" x14ac:dyDescent="0.3">
      <c r="A2126" s="1" t="s">
        <v>165</v>
      </c>
      <c r="B2126" s="2">
        <v>8313471</v>
      </c>
      <c r="C2126" s="3" t="s">
        <v>2935</v>
      </c>
      <c r="D2126" s="4">
        <v>9891.9277199999997</v>
      </c>
      <c r="E2126" s="3" t="s">
        <v>2936</v>
      </c>
      <c r="F2126" s="3" t="s">
        <v>2937</v>
      </c>
      <c r="G2126" s="3" t="s">
        <v>3035</v>
      </c>
      <c r="H2126" s="3" t="s">
        <v>3035</v>
      </c>
      <c r="I2126" s="3" t="s">
        <v>3152</v>
      </c>
      <c r="J2126" s="4">
        <v>4.0462429999999996</v>
      </c>
      <c r="K2126" s="4">
        <v>7.0154579999999997</v>
      </c>
      <c r="L2126" s="4">
        <v>-4.1278300000000003</v>
      </c>
      <c r="M2126" s="4">
        <v>-2.544667</v>
      </c>
      <c r="N2126" s="4" t="s">
        <v>2924</v>
      </c>
      <c r="O2126" s="4">
        <v>17.005196000000002</v>
      </c>
      <c r="P2126" s="4">
        <v>3.3339509999999999</v>
      </c>
      <c r="Q2126" s="4">
        <v>13.813796999999999</v>
      </c>
      <c r="R2126" s="4">
        <v>20.120999000000001</v>
      </c>
      <c r="S2126" s="3" t="s">
        <v>3912</v>
      </c>
      <c r="T2126" s="4">
        <v>36</v>
      </c>
      <c r="U2126" s="4">
        <v>9891.9277199999997</v>
      </c>
      <c r="V2126" s="10">
        <v>12542.92772</v>
      </c>
      <c r="W2126" s="4">
        <v>0</v>
      </c>
      <c r="X2126" s="4">
        <v>40.89</v>
      </c>
      <c r="Y2126" s="4">
        <v>30.26</v>
      </c>
      <c r="Z2126" s="4" t="s">
        <v>2924</v>
      </c>
      <c r="AA2126" s="10">
        <v>17.663510131900001</v>
      </c>
      <c r="AB2126" s="10">
        <v>19.543761739800001</v>
      </c>
      <c r="AC2126" s="4">
        <v>1.8136099999999999</v>
      </c>
      <c r="AD2126" s="4">
        <v>1.7044267913628</v>
      </c>
      <c r="AE2126" s="4">
        <v>1.792171604722</v>
      </c>
      <c r="AF2126" s="4">
        <v>13.813796999999999</v>
      </c>
      <c r="AG2126" s="4">
        <v>12.7733643217094</v>
      </c>
      <c r="AH2126" s="4">
        <v>14.006714707864401</v>
      </c>
      <c r="AI2126" s="4">
        <v>3.3339509999999999</v>
      </c>
      <c r="AJ2126" s="4" t="s">
        <v>2924</v>
      </c>
    </row>
    <row r="2127" spans="1:36" x14ac:dyDescent="0.3">
      <c r="A2127" s="1" t="s">
        <v>5</v>
      </c>
      <c r="B2127" s="2">
        <v>4020605</v>
      </c>
      <c r="C2127" s="3" t="s">
        <v>2935</v>
      </c>
      <c r="D2127" s="4">
        <v>9922.0395330899992</v>
      </c>
      <c r="E2127" s="3" t="s">
        <v>2936</v>
      </c>
      <c r="F2127" s="3" t="s">
        <v>2937</v>
      </c>
      <c r="G2127" s="3" t="s">
        <v>2943</v>
      </c>
      <c r="H2127" s="3" t="s">
        <v>2943</v>
      </c>
      <c r="I2127" s="3" t="s">
        <v>2944</v>
      </c>
      <c r="J2127" s="4">
        <v>-16.994178000000002</v>
      </c>
      <c r="K2127" s="4">
        <v>-24.461860999999999</v>
      </c>
      <c r="L2127" s="4">
        <v>-7.6518220000000001</v>
      </c>
      <c r="M2127" s="4">
        <v>-0.42200199999999999</v>
      </c>
      <c r="N2127" s="4">
        <v>18.055409000000001</v>
      </c>
      <c r="O2127" s="4">
        <v>20.774135000000001</v>
      </c>
      <c r="P2127" s="4">
        <v>5.1766399999999999</v>
      </c>
      <c r="Q2127" s="4">
        <v>11.814216999999999</v>
      </c>
      <c r="R2127" s="4">
        <v>24.137892999999998</v>
      </c>
      <c r="S2127" s="3" t="s">
        <v>3752</v>
      </c>
      <c r="T2127" s="4">
        <v>68.430000000000007</v>
      </c>
      <c r="U2127" s="4">
        <v>9922.0395330899992</v>
      </c>
      <c r="V2127" s="10">
        <v>9809.6395329999996</v>
      </c>
      <c r="W2127" s="4">
        <v>1.9874324126845</v>
      </c>
      <c r="X2127" s="4">
        <v>92.444999999999993</v>
      </c>
      <c r="Y2127" s="4">
        <v>68.069999999999993</v>
      </c>
      <c r="Z2127" s="4">
        <v>18.055409000000001</v>
      </c>
      <c r="AA2127" s="10">
        <v>17.385670731699999</v>
      </c>
      <c r="AB2127" s="10">
        <v>18.134021629300001</v>
      </c>
      <c r="AC2127" s="4">
        <v>2.5192969999999999</v>
      </c>
      <c r="AD2127" s="4">
        <v>2.4849108397187001</v>
      </c>
      <c r="AE2127" s="4">
        <v>2.5407934477237002</v>
      </c>
      <c r="AF2127" s="4">
        <v>11.814216999999999</v>
      </c>
      <c r="AG2127" s="4">
        <v>11.6499978480559</v>
      </c>
      <c r="AH2127" s="4">
        <v>12.0778248441737</v>
      </c>
      <c r="AI2127" s="4">
        <v>5.1766399999999999</v>
      </c>
      <c r="AJ2127" s="4">
        <v>10.579777</v>
      </c>
    </row>
    <row r="2128" spans="1:36" x14ac:dyDescent="0.3">
      <c r="A2128" s="1" t="s">
        <v>2129</v>
      </c>
      <c r="B2128" s="2">
        <v>4233886</v>
      </c>
      <c r="C2128" s="3" t="s">
        <v>2935</v>
      </c>
      <c r="D2128" s="4">
        <v>9999.3713135800008</v>
      </c>
      <c r="E2128" s="3" t="s">
        <v>2920</v>
      </c>
      <c r="F2128" s="3" t="s">
        <v>2921</v>
      </c>
      <c r="G2128" s="3" t="s">
        <v>2922</v>
      </c>
      <c r="H2128" s="3" t="s">
        <v>2922</v>
      </c>
      <c r="I2128" s="3" t="s">
        <v>3210</v>
      </c>
      <c r="J2128" s="4">
        <v>0.48422999999999999</v>
      </c>
      <c r="K2128" s="4">
        <v>-0.55260799999999999</v>
      </c>
      <c r="L2128" s="4">
        <v>2.8342860000000001</v>
      </c>
      <c r="M2128" s="4">
        <v>0.71636500000000003</v>
      </c>
      <c r="N2128" s="4">
        <v>108.409639</v>
      </c>
      <c r="O2128" s="4">
        <v>21.765844000000001</v>
      </c>
      <c r="P2128" s="4">
        <v>2.832767</v>
      </c>
      <c r="Q2128" s="4">
        <v>15.616315</v>
      </c>
      <c r="R2128" s="4">
        <v>26.027587</v>
      </c>
      <c r="S2128" s="3" t="s">
        <v>5868</v>
      </c>
      <c r="T2128" s="4">
        <v>44.99</v>
      </c>
      <c r="U2128" s="4">
        <v>9999.3713135800008</v>
      </c>
      <c r="V2128" s="10">
        <v>10531.939313000001</v>
      </c>
      <c r="W2128" s="4">
        <v>0</v>
      </c>
      <c r="X2128" s="4">
        <v>47.44</v>
      </c>
      <c r="Y2128" s="4">
        <v>39.03</v>
      </c>
      <c r="Z2128" s="4">
        <v>108.409639</v>
      </c>
      <c r="AA2128" s="10">
        <v>20.058852378600001</v>
      </c>
      <c r="AB2128" s="10">
        <v>20.619548927299999</v>
      </c>
      <c r="AC2128" s="4">
        <v>5.3565649999999998</v>
      </c>
      <c r="AD2128" s="4">
        <v>5.1469077828321002</v>
      </c>
      <c r="AE2128" s="4">
        <v>5.3205622968536996</v>
      </c>
      <c r="AF2128" s="4">
        <v>15.616315</v>
      </c>
      <c r="AG2128" s="4">
        <v>13.8930245626449</v>
      </c>
      <c r="AH2128" s="4">
        <v>14.349976990445001</v>
      </c>
      <c r="AI2128" s="4">
        <v>2.832767</v>
      </c>
      <c r="AJ2128" s="4">
        <v>14.024314</v>
      </c>
    </row>
    <row r="2129" spans="1:36" x14ac:dyDescent="0.3">
      <c r="A2129" s="1" t="s">
        <v>909</v>
      </c>
      <c r="B2129" s="2">
        <v>4092620</v>
      </c>
      <c r="C2129" s="3" t="s">
        <v>2935</v>
      </c>
      <c r="D2129" s="4">
        <v>10012.30218432</v>
      </c>
      <c r="E2129" s="3" t="s">
        <v>3090</v>
      </c>
      <c r="F2129" s="3" t="s">
        <v>3090</v>
      </c>
      <c r="G2129" s="3" t="s">
        <v>3130</v>
      </c>
      <c r="H2129" s="3" t="s">
        <v>3130</v>
      </c>
      <c r="I2129" s="3" t="s">
        <v>3131</v>
      </c>
      <c r="J2129" s="4">
        <v>-2.3828649999999998</v>
      </c>
      <c r="K2129" s="4">
        <v>-5.0520829999999997</v>
      </c>
      <c r="L2129" s="4">
        <v>-9.4836150000000004</v>
      </c>
      <c r="M2129" s="4">
        <v>0.27502799999999999</v>
      </c>
      <c r="N2129" s="4">
        <v>18.330819999999999</v>
      </c>
      <c r="O2129" s="4" t="s">
        <v>2924</v>
      </c>
      <c r="P2129" s="4">
        <v>1.6198680000000001</v>
      </c>
      <c r="Q2129" s="4">
        <v>16.190837999999999</v>
      </c>
      <c r="R2129" s="4" t="s">
        <v>2924</v>
      </c>
      <c r="S2129" s="3" t="s">
        <v>4652</v>
      </c>
      <c r="T2129" s="4">
        <v>36.46</v>
      </c>
      <c r="U2129" s="4">
        <v>10012.30218432</v>
      </c>
      <c r="V2129" s="10">
        <v>17452.217184000001</v>
      </c>
      <c r="W2129" s="4">
        <v>3.5710367526055999</v>
      </c>
      <c r="X2129" s="4">
        <v>41.78</v>
      </c>
      <c r="Y2129" s="4">
        <v>33.57</v>
      </c>
      <c r="Z2129" s="4">
        <v>18.330819999999999</v>
      </c>
      <c r="AA2129" s="10">
        <v>17.0788832677</v>
      </c>
      <c r="AB2129" s="10">
        <v>18.336719708699999</v>
      </c>
      <c r="AC2129" s="4">
        <v>8.8989759999999993</v>
      </c>
      <c r="AD2129" s="4">
        <v>7.7524841818330001</v>
      </c>
      <c r="AE2129" s="4">
        <v>8.0255960093178995</v>
      </c>
      <c r="AF2129" s="4">
        <v>16.190837999999999</v>
      </c>
      <c r="AG2129" s="4">
        <v>13.682399937719699</v>
      </c>
      <c r="AH2129" s="4">
        <v>14.875572552827</v>
      </c>
      <c r="AI2129" s="4">
        <v>1.6198680000000001</v>
      </c>
      <c r="AJ2129" s="4">
        <v>2.609505</v>
      </c>
    </row>
    <row r="2130" spans="1:36" x14ac:dyDescent="0.3">
      <c r="A2130" s="1" t="s">
        <v>2855</v>
      </c>
      <c r="B2130" s="2">
        <v>4992242</v>
      </c>
      <c r="C2130" s="3" t="s">
        <v>2919</v>
      </c>
      <c r="D2130" s="4">
        <v>10046.93529684</v>
      </c>
      <c r="E2130" s="3" t="s">
        <v>2936</v>
      </c>
      <c r="F2130" s="3" t="s">
        <v>2937</v>
      </c>
      <c r="G2130" s="3" t="s">
        <v>2951</v>
      </c>
      <c r="H2130" s="3" t="s">
        <v>2951</v>
      </c>
      <c r="I2130" s="3" t="s">
        <v>3191</v>
      </c>
      <c r="J2130" s="4">
        <v>24.814516000000001</v>
      </c>
      <c r="K2130" s="4">
        <v>-0.35188599999999998</v>
      </c>
      <c r="L2130" s="4">
        <v>-5.1047190000000002</v>
      </c>
      <c r="M2130" s="4">
        <v>0.71725000000000005</v>
      </c>
      <c r="N2130" s="4">
        <v>28.271215000000002</v>
      </c>
      <c r="O2130" s="4">
        <v>29.777426999999999</v>
      </c>
      <c r="P2130" s="4">
        <v>4.6195050000000002</v>
      </c>
      <c r="Q2130" s="4">
        <v>17.625007</v>
      </c>
      <c r="R2130" s="4">
        <v>38.452506</v>
      </c>
      <c r="S2130" s="3" t="s">
        <v>6593</v>
      </c>
      <c r="T2130" s="5">
        <v>169.91</v>
      </c>
      <c r="U2130" s="4">
        <v>10046.93529684</v>
      </c>
      <c r="V2130" s="10">
        <v>10675.396296000001</v>
      </c>
      <c r="W2130" s="4">
        <v>0.58854687775881398</v>
      </c>
      <c r="X2130" s="4">
        <v>201.6437</v>
      </c>
      <c r="Y2130" s="4">
        <v>131.12</v>
      </c>
      <c r="Z2130" s="4">
        <v>28.271215000000002</v>
      </c>
      <c r="AA2130" s="10">
        <v>28.044571573799999</v>
      </c>
      <c r="AB2130" s="10">
        <v>28.044571573799999</v>
      </c>
      <c r="AC2130" s="4">
        <v>3.2113710000000002</v>
      </c>
      <c r="AD2130" s="4">
        <v>3.1384389699485</v>
      </c>
      <c r="AE2130" s="4">
        <v>3.1384389699485</v>
      </c>
      <c r="AF2130" s="4">
        <v>17.625007</v>
      </c>
      <c r="AG2130" s="4">
        <v>16.978377246428298</v>
      </c>
      <c r="AH2130" s="4">
        <v>16.978377246428298</v>
      </c>
      <c r="AI2130" s="4">
        <v>4.6195050000000002</v>
      </c>
      <c r="AJ2130" s="4">
        <v>10.818159</v>
      </c>
    </row>
    <row r="2131" spans="1:36" x14ac:dyDescent="0.3">
      <c r="A2131" s="1" t="s">
        <v>2447</v>
      </c>
      <c r="B2131" s="2">
        <v>4149366</v>
      </c>
      <c r="C2131" s="3" t="s">
        <v>2935</v>
      </c>
      <c r="D2131" s="4">
        <v>10067.615118</v>
      </c>
      <c r="E2131" s="3" t="s">
        <v>2945</v>
      </c>
      <c r="F2131" s="3" t="s">
        <v>3021</v>
      </c>
      <c r="G2131" s="3" t="s">
        <v>3027</v>
      </c>
      <c r="H2131" s="3" t="s">
        <v>3184</v>
      </c>
      <c r="I2131" s="3" t="s">
        <v>3319</v>
      </c>
      <c r="J2131" s="4">
        <v>9.9526070000000004</v>
      </c>
      <c r="K2131" s="4">
        <v>-1.1281019999999999</v>
      </c>
      <c r="L2131" s="4">
        <v>-1.2106539999999999</v>
      </c>
      <c r="M2131" s="4">
        <v>1.2147129999999999</v>
      </c>
      <c r="N2131" s="4">
        <v>15.290773</v>
      </c>
      <c r="O2131" s="4">
        <v>14.747601</v>
      </c>
      <c r="P2131" s="4">
        <v>1.2213050000000001</v>
      </c>
      <c r="Q2131" s="4">
        <v>7.3025630000000001</v>
      </c>
      <c r="R2131" s="4">
        <v>14.713577000000001</v>
      </c>
      <c r="S2131" s="3" t="s">
        <v>6185</v>
      </c>
      <c r="T2131" s="4">
        <v>118.32</v>
      </c>
      <c r="U2131" s="4">
        <v>10067.615118</v>
      </c>
      <c r="V2131" s="10">
        <v>13263.894118</v>
      </c>
      <c r="W2131" s="4">
        <v>1.3522650439486099</v>
      </c>
      <c r="X2131" s="4">
        <v>133.85</v>
      </c>
      <c r="Y2131" s="4">
        <v>98.7</v>
      </c>
      <c r="Z2131" s="4">
        <v>15.290773</v>
      </c>
      <c r="AA2131" s="10">
        <v>9.6001557834</v>
      </c>
      <c r="AB2131" s="10">
        <v>10.1680145817</v>
      </c>
      <c r="AC2131" s="4">
        <v>0.23263800000000001</v>
      </c>
      <c r="AD2131" s="4">
        <v>0.220240687899</v>
      </c>
      <c r="AE2131" s="4">
        <v>0.22936788182080001</v>
      </c>
      <c r="AF2131" s="4">
        <v>7.3025630000000001</v>
      </c>
      <c r="AG2131" s="4">
        <v>7.2779694687183003</v>
      </c>
      <c r="AH2131" s="4">
        <v>7.6056030082876998</v>
      </c>
      <c r="AI2131" s="4">
        <v>1.2213050000000001</v>
      </c>
      <c r="AJ2131" s="4">
        <v>68.472222000000002</v>
      </c>
    </row>
    <row r="2132" spans="1:36" x14ac:dyDescent="0.3">
      <c r="A2132" s="1" t="s">
        <v>1962</v>
      </c>
      <c r="B2132" s="2">
        <v>4076764</v>
      </c>
      <c r="C2132" s="3" t="s">
        <v>2935</v>
      </c>
      <c r="D2132" s="4">
        <v>10069.35026752</v>
      </c>
      <c r="E2132" s="3" t="s">
        <v>3093</v>
      </c>
      <c r="F2132" s="3" t="s">
        <v>3093</v>
      </c>
      <c r="G2132" s="3" t="s">
        <v>3094</v>
      </c>
      <c r="H2132" s="3" t="s">
        <v>3147</v>
      </c>
      <c r="I2132" s="3" t="s">
        <v>3148</v>
      </c>
      <c r="J2132" s="4">
        <v>-11.930783</v>
      </c>
      <c r="K2132" s="4">
        <v>0.80792299999999995</v>
      </c>
      <c r="L2132" s="4">
        <v>-14.970323</v>
      </c>
      <c r="M2132" s="4">
        <v>2.3822130000000001</v>
      </c>
      <c r="N2132" s="4">
        <v>5.1279329999999996</v>
      </c>
      <c r="O2132" s="4">
        <v>6.0062110000000004</v>
      </c>
      <c r="P2132" s="4">
        <v>0.94530499999999995</v>
      </c>
      <c r="Q2132" s="4">
        <v>3.211627</v>
      </c>
      <c r="R2132" s="4">
        <v>19.03913</v>
      </c>
      <c r="S2132" s="3" t="s">
        <v>5702</v>
      </c>
      <c r="T2132" s="4">
        <v>38.68</v>
      </c>
      <c r="U2132" s="4">
        <v>10069.35026752</v>
      </c>
      <c r="V2132" s="10">
        <v>16835.350267000002</v>
      </c>
      <c r="W2132" s="4">
        <v>3.1023784901757998</v>
      </c>
      <c r="X2132" s="4">
        <v>55.95</v>
      </c>
      <c r="Y2132" s="4">
        <v>36.905000000000001</v>
      </c>
      <c r="Z2132" s="4">
        <v>5.1279329999999996</v>
      </c>
      <c r="AA2132" s="10">
        <v>6.9219756621000004</v>
      </c>
      <c r="AB2132" s="10">
        <v>6.9107463177000001</v>
      </c>
      <c r="AC2132" s="4">
        <v>1.7606520000000001</v>
      </c>
      <c r="AD2132" s="4">
        <v>1.8974140848829</v>
      </c>
      <c r="AE2132" s="4">
        <v>1.8280017470186001</v>
      </c>
      <c r="AF2132" s="4">
        <v>3.211627</v>
      </c>
      <c r="AG2132" s="4">
        <v>3.8653350935874</v>
      </c>
      <c r="AH2132" s="4">
        <v>3.7567969619256001</v>
      </c>
      <c r="AI2132" s="4">
        <v>0.94530499999999995</v>
      </c>
      <c r="AJ2132" s="4">
        <v>1.248265</v>
      </c>
    </row>
    <row r="2133" spans="1:36" x14ac:dyDescent="0.3">
      <c r="A2133" s="1" t="s">
        <v>2633</v>
      </c>
      <c r="B2133" s="2">
        <v>4144812</v>
      </c>
      <c r="C2133" s="3" t="s">
        <v>2935</v>
      </c>
      <c r="D2133" s="4">
        <v>10087.93668488</v>
      </c>
      <c r="E2133" s="3" t="s">
        <v>2936</v>
      </c>
      <c r="F2133" s="3" t="s">
        <v>2966</v>
      </c>
      <c r="G2133" s="3" t="s">
        <v>3082</v>
      </c>
      <c r="H2133" s="3" t="s">
        <v>3118</v>
      </c>
      <c r="I2133" s="3" t="s">
        <v>3703</v>
      </c>
      <c r="J2133" s="10">
        <v>44.275902000000002</v>
      </c>
      <c r="K2133" s="10">
        <v>1.838384</v>
      </c>
      <c r="L2133" s="10">
        <v>-6.0391430000000001</v>
      </c>
      <c r="M2133" s="10">
        <v>-0.94321100000000002</v>
      </c>
      <c r="N2133" s="4">
        <v>33.273927</v>
      </c>
      <c r="O2133" s="4">
        <v>35.751773</v>
      </c>
      <c r="P2133" s="4">
        <v>11.561927000000001</v>
      </c>
      <c r="Q2133" s="4">
        <v>17.304316</v>
      </c>
      <c r="R2133" s="4">
        <v>41.173192999999998</v>
      </c>
      <c r="S2133" s="3" t="s">
        <v>6371</v>
      </c>
      <c r="T2133" s="4">
        <v>50.41</v>
      </c>
      <c r="U2133" s="4">
        <v>10087.93668488</v>
      </c>
      <c r="V2133" s="10">
        <v>10771.936684</v>
      </c>
      <c r="W2133" s="4">
        <v>0.99186669311644504</v>
      </c>
      <c r="X2133" s="4">
        <v>59.230699999999999</v>
      </c>
      <c r="Y2133" s="4">
        <v>33.15</v>
      </c>
      <c r="Z2133" s="4">
        <v>33.273927</v>
      </c>
      <c r="AA2133" s="10">
        <v>30.1387062059</v>
      </c>
      <c r="AB2133" s="10" t="s">
        <v>2934</v>
      </c>
      <c r="AC2133" s="4">
        <v>3.8266200000000001</v>
      </c>
      <c r="AD2133" s="4">
        <v>3.6111916771265</v>
      </c>
      <c r="AE2133" s="4">
        <v>3.7686803052878002</v>
      </c>
      <c r="AF2133" s="4">
        <v>17.304316</v>
      </c>
      <c r="AG2133" s="4">
        <v>15.3406794200699</v>
      </c>
      <c r="AH2133" s="4">
        <v>16.523161912446099</v>
      </c>
      <c r="AI2133" s="4">
        <v>11.561927000000001</v>
      </c>
      <c r="AJ2133" s="4" t="s">
        <v>2924</v>
      </c>
    </row>
    <row r="2134" spans="1:36" x14ac:dyDescent="0.3">
      <c r="A2134" s="1" t="s">
        <v>2722</v>
      </c>
      <c r="B2134" s="2">
        <v>5301653</v>
      </c>
      <c r="C2134" s="3" t="s">
        <v>2919</v>
      </c>
      <c r="D2134" s="4">
        <v>10091.821129620001</v>
      </c>
      <c r="E2134" s="3" t="s">
        <v>2920</v>
      </c>
      <c r="F2134" s="3" t="s">
        <v>2921</v>
      </c>
      <c r="G2134" s="3" t="s">
        <v>2941</v>
      </c>
      <c r="H2134" s="3" t="s">
        <v>2941</v>
      </c>
      <c r="I2134" s="3" t="s">
        <v>2942</v>
      </c>
      <c r="J2134" s="4">
        <v>28.933121</v>
      </c>
      <c r="K2134" s="4">
        <v>-28.433799</v>
      </c>
      <c r="L2134" s="4">
        <v>-13.843370999999999</v>
      </c>
      <c r="M2134" s="4">
        <v>-6.4255170000000001</v>
      </c>
      <c r="N2134" s="4" t="s">
        <v>2924</v>
      </c>
      <c r="O2134" s="4" t="s">
        <v>2924</v>
      </c>
      <c r="P2134" s="4">
        <v>2.9480080000000002</v>
      </c>
      <c r="Q2134" s="4" t="s">
        <v>2924</v>
      </c>
      <c r="R2134" s="4" t="s">
        <v>2924</v>
      </c>
      <c r="S2134" s="3" t="s">
        <v>6460</v>
      </c>
      <c r="T2134" s="4">
        <v>80.97</v>
      </c>
      <c r="U2134" s="4">
        <v>10091.821129620001</v>
      </c>
      <c r="V2134" s="10">
        <v>7939.3151289999996</v>
      </c>
      <c r="W2134" s="4">
        <v>0</v>
      </c>
      <c r="X2134" s="4">
        <v>121.05500000000001</v>
      </c>
      <c r="Y2134" s="4">
        <v>53.83</v>
      </c>
      <c r="Z2134" s="4" t="s">
        <v>2924</v>
      </c>
      <c r="AA2134" s="10" t="s">
        <v>2924</v>
      </c>
      <c r="AB2134" s="10" t="s">
        <v>2924</v>
      </c>
      <c r="AC2134" s="4" t="s">
        <v>2934</v>
      </c>
      <c r="AD2134" s="4" t="s">
        <v>2934</v>
      </c>
      <c r="AE2134" s="4" t="s">
        <v>2934</v>
      </c>
      <c r="AF2134" s="4" t="s">
        <v>2924</v>
      </c>
      <c r="AG2134" s="4" t="s">
        <v>2924</v>
      </c>
      <c r="AH2134" s="4" t="s">
        <v>2924</v>
      </c>
      <c r="AI2134" s="4">
        <v>2.9480080000000002</v>
      </c>
      <c r="AJ2134" s="4">
        <v>2.9480080000000002</v>
      </c>
    </row>
    <row r="2135" spans="1:36" x14ac:dyDescent="0.3">
      <c r="A2135" s="1" t="s">
        <v>801</v>
      </c>
      <c r="B2135" s="2">
        <v>28660777</v>
      </c>
      <c r="C2135" s="3" t="s">
        <v>2935</v>
      </c>
      <c r="D2135" s="4">
        <v>10131.47615106</v>
      </c>
      <c r="E2135" s="3" t="s">
        <v>3093</v>
      </c>
      <c r="F2135" s="3" t="s">
        <v>3093</v>
      </c>
      <c r="G2135" s="3" t="s">
        <v>3094</v>
      </c>
      <c r="H2135" s="3" t="s">
        <v>3145</v>
      </c>
      <c r="I2135" s="3" t="s">
        <v>3334</v>
      </c>
      <c r="J2135" s="4">
        <v>82.463504</v>
      </c>
      <c r="K2135" s="4">
        <v>28.587962999999998</v>
      </c>
      <c r="L2135" s="4">
        <v>-5.5004249999999999</v>
      </c>
      <c r="M2135" s="4">
        <v>-0.91170399999999996</v>
      </c>
      <c r="N2135" s="4">
        <v>24.334388000000001</v>
      </c>
      <c r="O2135" s="4">
        <v>25.205445000000001</v>
      </c>
      <c r="P2135" s="4">
        <v>2.303121</v>
      </c>
      <c r="Q2135" s="4">
        <v>14.446840999999999</v>
      </c>
      <c r="R2135" s="4">
        <v>123.004535</v>
      </c>
      <c r="S2135" s="3" t="s">
        <v>4544</v>
      </c>
      <c r="T2135" s="4">
        <v>99.99</v>
      </c>
      <c r="U2135" s="4">
        <v>10131.47615106</v>
      </c>
      <c r="V2135" s="10">
        <v>12915.476151000001</v>
      </c>
      <c r="W2135" s="4">
        <v>2.9402940294029398</v>
      </c>
      <c r="X2135" s="4">
        <v>109.846</v>
      </c>
      <c r="Y2135" s="4">
        <v>51.168999999999997</v>
      </c>
      <c r="Z2135" s="4">
        <v>24.334388000000001</v>
      </c>
      <c r="AA2135" s="10">
        <v>25.3665837942</v>
      </c>
      <c r="AB2135" s="10">
        <v>25.9287975873</v>
      </c>
      <c r="AC2135" s="4">
        <v>13.23307</v>
      </c>
      <c r="AD2135" s="4">
        <v>11.6310688490664</v>
      </c>
      <c r="AE2135" s="4">
        <v>13.146940662424999</v>
      </c>
      <c r="AF2135" s="4">
        <v>14.446840999999999</v>
      </c>
      <c r="AG2135" s="4">
        <v>11.666666803066301</v>
      </c>
      <c r="AH2135" s="4">
        <v>13.154784973639901</v>
      </c>
      <c r="AI2135" s="4">
        <v>2.303121</v>
      </c>
      <c r="AJ2135" s="4">
        <v>5.3376390000000002</v>
      </c>
    </row>
    <row r="2136" spans="1:36" x14ac:dyDescent="0.3">
      <c r="A2136" s="1" t="s">
        <v>2435</v>
      </c>
      <c r="B2136" s="2">
        <v>4535411</v>
      </c>
      <c r="C2136" s="3" t="s">
        <v>2919</v>
      </c>
      <c r="D2136" s="4">
        <v>10177.18605004</v>
      </c>
      <c r="E2136" s="3" t="s">
        <v>3090</v>
      </c>
      <c r="F2136" s="3" t="s">
        <v>3090</v>
      </c>
      <c r="G2136" s="3" t="s">
        <v>3199</v>
      </c>
      <c r="H2136" s="3" t="s">
        <v>3674</v>
      </c>
      <c r="I2136" s="3" t="s">
        <v>3675</v>
      </c>
      <c r="J2136" s="4">
        <v>212.6875</v>
      </c>
      <c r="K2136" s="4">
        <v>9.8232909999999993</v>
      </c>
      <c r="L2136" s="4">
        <v>-6.5078250000000004</v>
      </c>
      <c r="M2136" s="4">
        <v>1.527066</v>
      </c>
      <c r="N2136" s="4">
        <v>10.651479999999999</v>
      </c>
      <c r="O2136" s="4">
        <v>43.018056999999999</v>
      </c>
      <c r="P2136" s="4">
        <v>4.2635870000000002</v>
      </c>
      <c r="Q2136" s="4">
        <v>16.570129999999999</v>
      </c>
      <c r="R2136" s="4">
        <v>24.802612</v>
      </c>
      <c r="S2136" s="3" t="s">
        <v>6173</v>
      </c>
      <c r="T2136" s="5">
        <v>200.12</v>
      </c>
      <c r="U2136" s="4">
        <v>10177.18605004</v>
      </c>
      <c r="V2136" s="10">
        <v>12212.18605</v>
      </c>
      <c r="W2136" s="4">
        <v>0</v>
      </c>
      <c r="X2136" s="4">
        <v>230.89</v>
      </c>
      <c r="Y2136" s="4">
        <v>60.51</v>
      </c>
      <c r="Z2136" s="4">
        <v>10.651479999999999</v>
      </c>
      <c r="AA2136" s="10">
        <v>21.420390687699999</v>
      </c>
      <c r="AB2136" s="10">
        <v>14.428262436900001</v>
      </c>
      <c r="AC2136" s="4">
        <v>6.0576319999999999</v>
      </c>
      <c r="AD2136" s="4">
        <v>5.7809761303098997</v>
      </c>
      <c r="AE2136" s="4">
        <v>6.2591861780659004</v>
      </c>
      <c r="AF2136" s="4">
        <v>16.570129999999999</v>
      </c>
      <c r="AG2136" s="4">
        <v>14.648763168782001</v>
      </c>
      <c r="AH2136" s="4">
        <v>15.771994636157</v>
      </c>
      <c r="AI2136" s="4">
        <v>4.2635870000000002</v>
      </c>
      <c r="AJ2136" s="4">
        <v>4.2743330000000004</v>
      </c>
    </row>
    <row r="2137" spans="1:36" x14ac:dyDescent="0.3">
      <c r="A2137" s="1" t="s">
        <v>1924</v>
      </c>
      <c r="B2137" s="2">
        <v>103065</v>
      </c>
      <c r="C2137" s="3" t="s">
        <v>2935</v>
      </c>
      <c r="D2137" s="4">
        <v>10182.44980056</v>
      </c>
      <c r="E2137" s="3" t="s">
        <v>2976</v>
      </c>
      <c r="F2137" s="3" t="s">
        <v>2977</v>
      </c>
      <c r="G2137" s="3" t="s">
        <v>3078</v>
      </c>
      <c r="H2137" s="3" t="s">
        <v>3078</v>
      </c>
      <c r="I2137" s="3" t="s">
        <v>2979</v>
      </c>
      <c r="J2137" s="4">
        <v>23.026744999999998</v>
      </c>
      <c r="K2137" s="4">
        <v>-6.4716089999999999</v>
      </c>
      <c r="L2137" s="4">
        <v>-7.2535040000000004</v>
      </c>
      <c r="M2137" s="4">
        <v>-0.29077500000000001</v>
      </c>
      <c r="N2137" s="4">
        <v>27.735294117647101</v>
      </c>
      <c r="O2137" s="4">
        <v>13.811790999999999</v>
      </c>
      <c r="P2137" s="4">
        <v>2.4043860000000001</v>
      </c>
      <c r="Q2137" s="4">
        <v>16.546522</v>
      </c>
      <c r="R2137" s="4">
        <v>21.139741000000001</v>
      </c>
      <c r="S2137" s="3" t="s">
        <v>5664</v>
      </c>
      <c r="T2137" s="4">
        <v>37.72</v>
      </c>
      <c r="U2137" s="4">
        <v>10182.44980056</v>
      </c>
      <c r="V2137" s="10">
        <v>14905.8848</v>
      </c>
      <c r="W2137" s="4">
        <v>7.1049840933191897</v>
      </c>
      <c r="X2137" s="4">
        <v>44.414999999999999</v>
      </c>
      <c r="Y2137" s="4">
        <v>27.529399999999999</v>
      </c>
      <c r="Z2137" s="4">
        <v>27.653959</v>
      </c>
      <c r="AA2137" s="10">
        <v>22.797050646599999</v>
      </c>
      <c r="AB2137" s="10">
        <v>25.354574174900002</v>
      </c>
      <c r="AC2137" s="4">
        <v>14.738004</v>
      </c>
      <c r="AD2137" s="4">
        <v>16.069737117724902</v>
      </c>
      <c r="AE2137" s="4">
        <v>17.403569980125301</v>
      </c>
      <c r="AF2137" s="4">
        <v>16.546522</v>
      </c>
      <c r="AG2137" s="4">
        <v>14.2162082048737</v>
      </c>
      <c r="AH2137" s="4">
        <v>15.345973718566</v>
      </c>
      <c r="AI2137" s="4">
        <v>2.4043860000000001</v>
      </c>
      <c r="AJ2137" s="4">
        <v>2.8645200000000002</v>
      </c>
    </row>
    <row r="2138" spans="1:36" x14ac:dyDescent="0.3">
      <c r="A2138" s="1" t="s">
        <v>2319</v>
      </c>
      <c r="B2138" s="2">
        <v>4081203</v>
      </c>
      <c r="C2138" s="3" t="s">
        <v>2935</v>
      </c>
      <c r="D2138" s="4">
        <v>10207.216649559999</v>
      </c>
      <c r="E2138" s="3" t="s">
        <v>2925</v>
      </c>
      <c r="F2138" s="3" t="s">
        <v>2996</v>
      </c>
      <c r="G2138" s="3" t="s">
        <v>3120</v>
      </c>
      <c r="H2138" s="3" t="s">
        <v>3247</v>
      </c>
      <c r="I2138" s="3" t="s">
        <v>3658</v>
      </c>
      <c r="J2138" s="4">
        <v>8.4536409999999993</v>
      </c>
      <c r="K2138" s="4">
        <v>-1.2704439999999999</v>
      </c>
      <c r="L2138" s="4">
        <v>6.1214880000000003</v>
      </c>
      <c r="M2138" s="4">
        <v>-5.9128E-2</v>
      </c>
      <c r="N2138" s="4">
        <v>16.673242999999999</v>
      </c>
      <c r="O2138" s="4">
        <v>25.88438</v>
      </c>
      <c r="P2138" s="4">
        <v>2.341634</v>
      </c>
      <c r="Q2138" s="4">
        <v>7.6549420000000001</v>
      </c>
      <c r="R2138" s="4">
        <v>47.708398000000003</v>
      </c>
      <c r="S2138" s="3" t="s">
        <v>6058</v>
      </c>
      <c r="T2138" s="4">
        <v>67.61</v>
      </c>
      <c r="U2138" s="4">
        <v>10207.216649559999</v>
      </c>
      <c r="V2138" s="10">
        <v>11386.837648999999</v>
      </c>
      <c r="W2138" s="4">
        <v>0</v>
      </c>
      <c r="X2138" s="4">
        <v>75.09</v>
      </c>
      <c r="Y2138" s="4">
        <v>55.67</v>
      </c>
      <c r="Z2138" s="4">
        <v>16.673242999999999</v>
      </c>
      <c r="AA2138" s="10">
        <v>14.2330849227</v>
      </c>
      <c r="AB2138" s="10">
        <v>15.923259357599999</v>
      </c>
      <c r="AC2138" s="4">
        <v>1.3061480000000001</v>
      </c>
      <c r="AD2138" s="4">
        <v>1.1774832144722001</v>
      </c>
      <c r="AE2138" s="4">
        <v>1.2690004841807001</v>
      </c>
      <c r="AF2138" s="4">
        <v>7.6549420000000001</v>
      </c>
      <c r="AG2138" s="4">
        <v>9.7065569327900008</v>
      </c>
      <c r="AH2138" s="4">
        <v>10.3058737231083</v>
      </c>
      <c r="AI2138" s="4">
        <v>2.341634</v>
      </c>
      <c r="AJ2138" s="4">
        <v>2.3964979999999998</v>
      </c>
    </row>
    <row r="2139" spans="1:36" x14ac:dyDescent="0.3">
      <c r="A2139" s="1" t="s">
        <v>1776</v>
      </c>
      <c r="B2139" s="2">
        <v>4912162</v>
      </c>
      <c r="C2139" s="3" t="s">
        <v>2935</v>
      </c>
      <c r="D2139" s="4">
        <v>10230.45228777</v>
      </c>
      <c r="E2139" s="3" t="s">
        <v>2925</v>
      </c>
      <c r="F2139" s="3" t="s">
        <v>2926</v>
      </c>
      <c r="G2139" s="3" t="s">
        <v>2927</v>
      </c>
      <c r="H2139" s="3" t="s">
        <v>3024</v>
      </c>
      <c r="I2139" s="3" t="s">
        <v>3594</v>
      </c>
      <c r="J2139" s="4">
        <v>41.695647000000001</v>
      </c>
      <c r="K2139" s="4">
        <v>1.1289260000000001</v>
      </c>
      <c r="L2139" s="4">
        <v>-8.7027230000000007</v>
      </c>
      <c r="M2139" s="4">
        <v>-2.8385159999999998</v>
      </c>
      <c r="N2139" s="4">
        <v>20.853145000000001</v>
      </c>
      <c r="O2139" s="4">
        <v>24.398996</v>
      </c>
      <c r="P2139" s="4">
        <v>12.324487</v>
      </c>
      <c r="Q2139" s="4">
        <v>11.731358999999999</v>
      </c>
      <c r="R2139" s="4">
        <v>31.267023999999999</v>
      </c>
      <c r="S2139" s="3" t="s">
        <v>5517</v>
      </c>
      <c r="T2139" s="4">
        <v>505.23</v>
      </c>
      <c r="U2139" s="4">
        <v>10230.45228777</v>
      </c>
      <c r="V2139" s="10">
        <v>12522.052287</v>
      </c>
      <c r="W2139" s="4">
        <v>0.38002493913663099</v>
      </c>
      <c r="X2139" s="5">
        <v>561.08000000000004</v>
      </c>
      <c r="Y2139" s="4">
        <v>350.55</v>
      </c>
      <c r="Z2139" s="4">
        <v>20.853145000000001</v>
      </c>
      <c r="AA2139" s="10">
        <v>18.8589025755</v>
      </c>
      <c r="AB2139" s="10">
        <v>21.044235254899998</v>
      </c>
      <c r="AC2139" s="4">
        <v>0.68519399999999997</v>
      </c>
      <c r="AD2139" s="4">
        <v>0.58852093842730002</v>
      </c>
      <c r="AE2139" s="4">
        <v>0.60547057394519999</v>
      </c>
      <c r="AF2139" s="4">
        <v>11.731358999999999</v>
      </c>
      <c r="AG2139" s="4">
        <v>11.508974781829499</v>
      </c>
      <c r="AH2139" s="4">
        <v>12.631133110494901</v>
      </c>
      <c r="AI2139" s="4">
        <v>12.324487</v>
      </c>
      <c r="AJ2139" s="4">
        <v>28.221986000000001</v>
      </c>
    </row>
    <row r="2140" spans="1:36" x14ac:dyDescent="0.3">
      <c r="A2140" s="1" t="s">
        <v>450</v>
      </c>
      <c r="B2140" s="2">
        <v>4082835</v>
      </c>
      <c r="C2140" s="3" t="s">
        <v>2935</v>
      </c>
      <c r="D2140" s="4">
        <v>10289.223182600001</v>
      </c>
      <c r="E2140" s="3" t="s">
        <v>2936</v>
      </c>
      <c r="F2140" s="3" t="s">
        <v>2937</v>
      </c>
      <c r="G2140" s="3" t="s">
        <v>2951</v>
      </c>
      <c r="H2140" s="3" t="s">
        <v>2951</v>
      </c>
      <c r="I2140" s="3" t="s">
        <v>3290</v>
      </c>
      <c r="J2140" s="4">
        <v>46.644077000000003</v>
      </c>
      <c r="K2140" s="4">
        <v>3.6191179999999998</v>
      </c>
      <c r="L2140" s="4">
        <v>-13.744730000000001</v>
      </c>
      <c r="M2140" s="4">
        <v>-0.67090399999999994</v>
      </c>
      <c r="N2140" s="4">
        <v>37.258277999999997</v>
      </c>
      <c r="O2140" s="4">
        <v>51.168712999999997</v>
      </c>
      <c r="P2140" s="4">
        <v>9.7175919999999998</v>
      </c>
      <c r="Q2140" s="4">
        <v>23.850020000000001</v>
      </c>
      <c r="R2140" s="4">
        <v>91.651748999999995</v>
      </c>
      <c r="S2140" s="3" t="s">
        <v>4193</v>
      </c>
      <c r="T2140" s="4">
        <v>112.52</v>
      </c>
      <c r="U2140" s="4">
        <v>10289.223182600001</v>
      </c>
      <c r="V2140" s="10">
        <v>11485.144182</v>
      </c>
      <c r="W2140" s="4">
        <v>0.85318165659438305</v>
      </c>
      <c r="X2140" s="4">
        <v>136.31</v>
      </c>
      <c r="Y2140" s="4">
        <v>74.69</v>
      </c>
      <c r="Z2140" s="4">
        <v>37.258277999999997</v>
      </c>
      <c r="AA2140" s="10">
        <v>34.2902419698</v>
      </c>
      <c r="AB2140" s="10">
        <v>34.956583873100001</v>
      </c>
      <c r="AC2140" s="4">
        <v>4.2808659999999996</v>
      </c>
      <c r="AD2140" s="4">
        <v>4.1064331865429002</v>
      </c>
      <c r="AE2140" s="4">
        <v>4.2833829960214</v>
      </c>
      <c r="AF2140" s="4">
        <v>23.850020000000001</v>
      </c>
      <c r="AG2140" s="4">
        <v>21.856985330597698</v>
      </c>
      <c r="AH2140" s="4">
        <v>22.838335314056</v>
      </c>
      <c r="AI2140" s="4">
        <v>9.7175919999999998</v>
      </c>
      <c r="AJ2140" s="4">
        <v>17.485624999999999</v>
      </c>
    </row>
    <row r="2141" spans="1:36" x14ac:dyDescent="0.3">
      <c r="A2141" s="1" t="s">
        <v>1825</v>
      </c>
      <c r="B2141" s="2">
        <v>4913427</v>
      </c>
      <c r="C2141" s="3" t="s">
        <v>2935</v>
      </c>
      <c r="D2141" s="4">
        <v>10335.022245599999</v>
      </c>
      <c r="E2141" s="3" t="s">
        <v>2925</v>
      </c>
      <c r="F2141" s="3" t="s">
        <v>2980</v>
      </c>
      <c r="G2141" s="3" t="s">
        <v>3016</v>
      </c>
      <c r="H2141" s="3" t="s">
        <v>3019</v>
      </c>
      <c r="I2141" s="3" t="s">
        <v>3020</v>
      </c>
      <c r="J2141" s="4">
        <v>-13.755459</v>
      </c>
      <c r="K2141" s="4">
        <v>-13.978495000000001</v>
      </c>
      <c r="L2141" s="4">
        <v>6.1827959999999997</v>
      </c>
      <c r="M2141" s="4">
        <v>3.1499920000000001</v>
      </c>
      <c r="N2141" s="4">
        <v>27.538125999999998</v>
      </c>
      <c r="O2141" s="4">
        <v>17.225401999999999</v>
      </c>
      <c r="P2141" s="4">
        <v>2.6254569999999999</v>
      </c>
      <c r="Q2141" s="4">
        <v>8.4570600000000002</v>
      </c>
      <c r="R2141" s="4">
        <v>15.601494000000001</v>
      </c>
      <c r="S2141" s="3" t="s">
        <v>5566</v>
      </c>
      <c r="T2141" s="4">
        <v>63.2</v>
      </c>
      <c r="U2141" s="4">
        <v>10335.022245599999</v>
      </c>
      <c r="V2141" s="10">
        <v>6508.8322449999996</v>
      </c>
      <c r="W2141" s="4">
        <v>0</v>
      </c>
      <c r="X2141" s="4">
        <v>98.2</v>
      </c>
      <c r="Y2141" s="4">
        <v>54</v>
      </c>
      <c r="Z2141" s="4">
        <v>27.538125999999998</v>
      </c>
      <c r="AA2141" s="10">
        <v>18.8022491298</v>
      </c>
      <c r="AB2141" s="10">
        <v>19.1522696348</v>
      </c>
      <c r="AC2141" s="4">
        <v>1.400056</v>
      </c>
      <c r="AD2141" s="4">
        <v>1.2143580042052</v>
      </c>
      <c r="AE2141" s="4">
        <v>1.2578516455630999</v>
      </c>
      <c r="AF2141" s="4">
        <v>8.4570600000000002</v>
      </c>
      <c r="AG2141" s="4">
        <v>9.5285343626776999</v>
      </c>
      <c r="AH2141" s="4">
        <v>9.8648508563279993</v>
      </c>
      <c r="AI2141" s="4">
        <v>2.6254569999999999</v>
      </c>
      <c r="AJ2141" s="4">
        <v>2.7129120000000002</v>
      </c>
    </row>
    <row r="2142" spans="1:36" x14ac:dyDescent="0.3">
      <c r="A2142" s="1" t="s">
        <v>1716</v>
      </c>
      <c r="B2142" s="2">
        <v>4094582</v>
      </c>
      <c r="C2142" s="3" t="s">
        <v>2935</v>
      </c>
      <c r="D2142" s="4">
        <v>10352.436524369999</v>
      </c>
      <c r="E2142" s="3" t="s">
        <v>2925</v>
      </c>
      <c r="F2142" s="3" t="s">
        <v>2980</v>
      </c>
      <c r="G2142" s="3" t="s">
        <v>2981</v>
      </c>
      <c r="H2142" s="3" t="s">
        <v>2982</v>
      </c>
      <c r="I2142" s="3" t="s">
        <v>3295</v>
      </c>
      <c r="J2142" s="4">
        <v>-22.179946000000001</v>
      </c>
      <c r="K2142" s="4">
        <v>-12.241292</v>
      </c>
      <c r="L2142" s="4">
        <v>-6.9574530000000001</v>
      </c>
      <c r="M2142" s="4">
        <v>1.785714</v>
      </c>
      <c r="N2142" s="4">
        <v>17.385000000000002</v>
      </c>
      <c r="O2142" s="4">
        <v>8.2884390000000003</v>
      </c>
      <c r="P2142" s="4">
        <v>3.1940110000000002</v>
      </c>
      <c r="Q2142" s="4">
        <v>8.3998989999999996</v>
      </c>
      <c r="R2142" s="4">
        <v>34.852161000000002</v>
      </c>
      <c r="S2142" s="3" t="s">
        <v>5457</v>
      </c>
      <c r="T2142" s="4">
        <v>34.770000000000003</v>
      </c>
      <c r="U2142" s="4">
        <v>10352.436524369999</v>
      </c>
      <c r="V2142" s="10">
        <v>40445.562524000001</v>
      </c>
      <c r="W2142" s="4">
        <v>0</v>
      </c>
      <c r="X2142" s="4">
        <v>48.244999999999997</v>
      </c>
      <c r="Y2142" s="4">
        <v>33.28</v>
      </c>
      <c r="Z2142" s="4">
        <v>17.385000000000002</v>
      </c>
      <c r="AA2142" s="10">
        <v>15.282844710099999</v>
      </c>
      <c r="AB2142" s="10">
        <v>13.973507804500001</v>
      </c>
      <c r="AC2142" s="4">
        <v>2.3485290000000001</v>
      </c>
      <c r="AD2142" s="4">
        <v>2.3561783717973999</v>
      </c>
      <c r="AE2142" s="4">
        <v>2.3525507429834001</v>
      </c>
      <c r="AF2142" s="4">
        <v>8.3998989999999996</v>
      </c>
      <c r="AG2142" s="4">
        <v>8.6163829244988008</v>
      </c>
      <c r="AH2142" s="4">
        <v>8.6320883875141003</v>
      </c>
      <c r="AI2142" s="4">
        <v>3.1940110000000002</v>
      </c>
      <c r="AJ2142" s="4" t="s">
        <v>2924</v>
      </c>
    </row>
    <row r="2143" spans="1:36" x14ac:dyDescent="0.3">
      <c r="A2143" s="1" t="s">
        <v>2019</v>
      </c>
      <c r="B2143" s="2">
        <v>4492850</v>
      </c>
      <c r="C2143" s="3" t="s">
        <v>2935</v>
      </c>
      <c r="D2143" s="4">
        <v>10358.56763754</v>
      </c>
      <c r="E2143" s="3" t="s">
        <v>2925</v>
      </c>
      <c r="F2143" s="3" t="s">
        <v>2926</v>
      </c>
      <c r="G2143" s="3" t="s">
        <v>2927</v>
      </c>
      <c r="H2143" s="3" t="s">
        <v>3024</v>
      </c>
      <c r="I2143" s="3" t="s">
        <v>3207</v>
      </c>
      <c r="J2143" s="4">
        <v>-3.3455859999999999</v>
      </c>
      <c r="K2143" s="4">
        <v>-4.7461169999999999</v>
      </c>
      <c r="L2143" s="4">
        <v>-6.9792540000000001</v>
      </c>
      <c r="M2143" s="4">
        <v>-1.4233070000000001</v>
      </c>
      <c r="N2143" s="4">
        <v>11.901802999999999</v>
      </c>
      <c r="O2143" s="4">
        <v>16.045093000000001</v>
      </c>
      <c r="P2143" s="4">
        <v>1.9907349999999999</v>
      </c>
      <c r="Q2143" s="4">
        <v>9.2513319999999997</v>
      </c>
      <c r="R2143" s="4" t="s">
        <v>2924</v>
      </c>
      <c r="S2143" s="3" t="s">
        <v>5758</v>
      </c>
      <c r="T2143" s="5">
        <v>155.13999999999999</v>
      </c>
      <c r="U2143" s="4">
        <v>10358.56763754</v>
      </c>
      <c r="V2143" s="10">
        <v>18874.567637</v>
      </c>
      <c r="W2143" s="4">
        <v>3.0681964677065898</v>
      </c>
      <c r="X2143" s="4">
        <v>179.7199</v>
      </c>
      <c r="Y2143" s="4">
        <v>142.32</v>
      </c>
      <c r="Z2143" s="4">
        <v>11.901802999999999</v>
      </c>
      <c r="AA2143" s="10">
        <v>11.4181834239</v>
      </c>
      <c r="AB2143" s="10">
        <v>11.4816544417</v>
      </c>
      <c r="AC2143" s="4">
        <v>0.62899700000000003</v>
      </c>
      <c r="AD2143" s="4">
        <v>0.61549738757689998</v>
      </c>
      <c r="AE2143" s="4">
        <v>0.62045518308119996</v>
      </c>
      <c r="AF2143" s="4">
        <v>9.2513319999999997</v>
      </c>
      <c r="AG2143" s="4">
        <v>12.902610937822899</v>
      </c>
      <c r="AH2143" s="4">
        <v>13.239982853356</v>
      </c>
      <c r="AI2143" s="4">
        <v>1.9907349999999999</v>
      </c>
      <c r="AJ2143" s="4">
        <v>5.8048339999999996</v>
      </c>
    </row>
    <row r="2144" spans="1:36" x14ac:dyDescent="0.3">
      <c r="A2144" s="1" t="s">
        <v>160</v>
      </c>
      <c r="B2144" s="2">
        <v>4166271</v>
      </c>
      <c r="C2144" s="3" t="s">
        <v>2935</v>
      </c>
      <c r="D2144" s="4">
        <v>10361.761200000001</v>
      </c>
      <c r="E2144" s="3" t="s">
        <v>3093</v>
      </c>
      <c r="F2144" s="3" t="s">
        <v>3093</v>
      </c>
      <c r="G2144" s="3" t="s">
        <v>3094</v>
      </c>
      <c r="H2144" s="3" t="s">
        <v>3147</v>
      </c>
      <c r="I2144" s="3" t="s">
        <v>3148</v>
      </c>
      <c r="J2144" s="4">
        <v>46.825397000000002</v>
      </c>
      <c r="K2144" s="4">
        <v>15.987461</v>
      </c>
      <c r="L2144" s="4">
        <v>2.5246309999999998</v>
      </c>
      <c r="M2144" s="4">
        <v>7.6624639999999999</v>
      </c>
      <c r="N2144" s="4">
        <v>228.08219199999999</v>
      </c>
      <c r="O2144" s="4">
        <v>136.47541000000001</v>
      </c>
      <c r="P2144" s="4">
        <v>1.4838910000000001</v>
      </c>
      <c r="Q2144" s="4">
        <v>5.2541640000000003</v>
      </c>
      <c r="R2144" s="4" t="s">
        <v>2924</v>
      </c>
      <c r="S2144" s="3" t="s">
        <v>3907</v>
      </c>
      <c r="T2144" s="4">
        <v>33.299999999999997</v>
      </c>
      <c r="U2144" s="4">
        <v>10361.761200000001</v>
      </c>
      <c r="V2144" s="10">
        <v>14839.707200000001</v>
      </c>
      <c r="W2144" s="4">
        <v>0</v>
      </c>
      <c r="X2144" s="4">
        <v>36.274999999999999</v>
      </c>
      <c r="Y2144" s="4">
        <v>20.56</v>
      </c>
      <c r="Z2144" s="4">
        <v>228.08219199999999</v>
      </c>
      <c r="AA2144" s="10">
        <v>19.987995198</v>
      </c>
      <c r="AB2144" s="10" t="s">
        <v>2924</v>
      </c>
      <c r="AC2144" s="4">
        <v>3.4734129999999999</v>
      </c>
      <c r="AD2144" s="4">
        <v>3.0997067502585001</v>
      </c>
      <c r="AE2144" s="4">
        <v>3.4954887872093998</v>
      </c>
      <c r="AF2144" s="4">
        <v>5.2541640000000003</v>
      </c>
      <c r="AG2144" s="4">
        <v>9.5822744571234004</v>
      </c>
      <c r="AH2144" s="4">
        <v>15.5302204010947</v>
      </c>
      <c r="AI2144" s="4">
        <v>1.4838910000000001</v>
      </c>
      <c r="AJ2144" s="4">
        <v>1.4838910000000001</v>
      </c>
    </row>
    <row r="2145" spans="1:36" x14ac:dyDescent="0.3">
      <c r="A2145" s="1" t="s">
        <v>2170</v>
      </c>
      <c r="B2145" s="2">
        <v>4433874</v>
      </c>
      <c r="C2145" s="3" t="s">
        <v>2935</v>
      </c>
      <c r="D2145" s="4">
        <v>10364.694833</v>
      </c>
      <c r="E2145" s="3" t="s">
        <v>2936</v>
      </c>
      <c r="F2145" s="3" t="s">
        <v>2937</v>
      </c>
      <c r="G2145" s="3" t="s">
        <v>2993</v>
      </c>
      <c r="H2145" s="3" t="s">
        <v>2994</v>
      </c>
      <c r="I2145" s="3" t="s">
        <v>3256</v>
      </c>
      <c r="J2145" s="4">
        <v>5.7289560000000002</v>
      </c>
      <c r="K2145" s="4">
        <v>-6.3883239999999999</v>
      </c>
      <c r="L2145" s="4">
        <v>-7.7566899999999999</v>
      </c>
      <c r="M2145" s="4">
        <v>0.34624300000000002</v>
      </c>
      <c r="N2145" s="4">
        <v>49.525315999999997</v>
      </c>
      <c r="O2145" s="4">
        <v>21.333151999999998</v>
      </c>
      <c r="P2145" s="4">
        <v>1.6005149999999999</v>
      </c>
      <c r="Q2145" s="4">
        <v>11.982939999999999</v>
      </c>
      <c r="R2145" s="4">
        <v>13.959371000000001</v>
      </c>
      <c r="S2145" s="3" t="s">
        <v>5909</v>
      </c>
      <c r="T2145" s="4">
        <v>156.5</v>
      </c>
      <c r="U2145" s="4">
        <v>10364.694833</v>
      </c>
      <c r="V2145" s="10">
        <v>15737.794833</v>
      </c>
      <c r="W2145" s="4">
        <v>0.89456869009584705</v>
      </c>
      <c r="X2145" s="4">
        <v>185.28</v>
      </c>
      <c r="Y2145" s="4">
        <v>130.94</v>
      </c>
      <c r="Z2145" s="4">
        <v>49.525315999999997</v>
      </c>
      <c r="AA2145" s="10">
        <v>15.3772083243</v>
      </c>
      <c r="AB2145" s="10">
        <v>16.9264397478</v>
      </c>
      <c r="AC2145" s="4">
        <v>2.546198</v>
      </c>
      <c r="AD2145" s="4">
        <v>2.6293088817117001</v>
      </c>
      <c r="AE2145" s="4">
        <v>2.595765792436</v>
      </c>
      <c r="AF2145" s="4">
        <v>11.982939999999999</v>
      </c>
      <c r="AG2145" s="4">
        <v>11.2959771449071</v>
      </c>
      <c r="AH2145" s="4">
        <v>11.817220605290499</v>
      </c>
      <c r="AI2145" s="4">
        <v>1.6005149999999999</v>
      </c>
      <c r="AJ2145" s="4" t="s">
        <v>2924</v>
      </c>
    </row>
    <row r="2146" spans="1:36" x14ac:dyDescent="0.3">
      <c r="A2146" s="1" t="s">
        <v>74</v>
      </c>
      <c r="B2146" s="2">
        <v>4121019</v>
      </c>
      <c r="C2146" s="3" t="s">
        <v>2935</v>
      </c>
      <c r="D2146" s="4">
        <v>10377.636530309999</v>
      </c>
      <c r="E2146" s="3" t="s">
        <v>3031</v>
      </c>
      <c r="F2146" s="3" t="s">
        <v>3031</v>
      </c>
      <c r="G2146" s="3" t="s">
        <v>3032</v>
      </c>
      <c r="H2146" s="3" t="s">
        <v>3068</v>
      </c>
      <c r="I2146" s="3" t="s">
        <v>3069</v>
      </c>
      <c r="J2146" s="4">
        <v>-38.891196000000001</v>
      </c>
      <c r="K2146" s="4">
        <v>-8.0791260000000005</v>
      </c>
      <c r="L2146" s="4">
        <v>-18.234857999999999</v>
      </c>
      <c r="M2146" s="4">
        <v>-0.40609099999999998</v>
      </c>
      <c r="N2146" s="4" t="s">
        <v>2924</v>
      </c>
      <c r="O2146" s="4" t="s">
        <v>2924</v>
      </c>
      <c r="P2146" s="4">
        <v>1.2962849999999999</v>
      </c>
      <c r="Q2146" s="4">
        <v>50.026732000000003</v>
      </c>
      <c r="R2146" s="4" t="s">
        <v>2924</v>
      </c>
      <c r="S2146" s="3" t="s">
        <v>3821</v>
      </c>
      <c r="T2146" s="4">
        <v>88.29</v>
      </c>
      <c r="U2146" s="4">
        <v>10377.636530309999</v>
      </c>
      <c r="V2146" s="10">
        <v>14905.06453</v>
      </c>
      <c r="W2146" s="4">
        <v>1.8348623853210999</v>
      </c>
      <c r="X2146" s="4">
        <v>149.61000000000001</v>
      </c>
      <c r="Y2146" s="4">
        <v>71.97</v>
      </c>
      <c r="Z2146" s="4" t="s">
        <v>2924</v>
      </c>
      <c r="AA2146" s="10" t="s">
        <v>2924</v>
      </c>
      <c r="AB2146" s="10" t="s">
        <v>2924</v>
      </c>
      <c r="AC2146" s="4">
        <v>2.292389</v>
      </c>
      <c r="AD2146" s="4">
        <v>2.7774981712942002</v>
      </c>
      <c r="AE2146" s="4">
        <v>2.7134541291737002</v>
      </c>
      <c r="AF2146" s="4">
        <v>50.026732000000003</v>
      </c>
      <c r="AG2146" s="4">
        <v>15.3089718506151</v>
      </c>
      <c r="AH2146" s="4">
        <v>13.937754538250701</v>
      </c>
      <c r="AI2146" s="4">
        <v>1.2962849999999999</v>
      </c>
      <c r="AJ2146" s="4">
        <v>1.695211</v>
      </c>
    </row>
    <row r="2147" spans="1:36" x14ac:dyDescent="0.3">
      <c r="A2147" s="1" t="s">
        <v>1182</v>
      </c>
      <c r="B2147" s="2">
        <v>4982351</v>
      </c>
      <c r="C2147" s="3" t="s">
        <v>2919</v>
      </c>
      <c r="D2147" s="4">
        <v>10468.503673810001</v>
      </c>
      <c r="E2147" s="3" t="s">
        <v>2925</v>
      </c>
      <c r="F2147" s="3" t="s">
        <v>2980</v>
      </c>
      <c r="G2147" s="3" t="s">
        <v>2981</v>
      </c>
      <c r="H2147" s="3" t="s">
        <v>3059</v>
      </c>
      <c r="I2147" s="3" t="s">
        <v>3203</v>
      </c>
      <c r="J2147" s="4">
        <v>-8.9713000000000001E-2</v>
      </c>
      <c r="K2147" s="4">
        <v>-11.355797000000001</v>
      </c>
      <c r="L2147" s="4">
        <v>4.3084610000000003</v>
      </c>
      <c r="M2147" s="4">
        <v>-0.17926500000000001</v>
      </c>
      <c r="N2147" s="4">
        <v>20.090394</v>
      </c>
      <c r="O2147" s="4">
        <v>11.833095</v>
      </c>
      <c r="P2147" s="4">
        <v>5.9938729999999998</v>
      </c>
      <c r="Q2147" s="4">
        <v>9.7949400000000004</v>
      </c>
      <c r="R2147" s="4">
        <v>20.487736000000002</v>
      </c>
      <c r="S2147" s="3" t="s">
        <v>4924</v>
      </c>
      <c r="T2147" s="4">
        <v>33.409999999999997</v>
      </c>
      <c r="U2147" s="4">
        <v>10468.503673810001</v>
      </c>
      <c r="V2147" s="10">
        <v>14481.904483</v>
      </c>
      <c r="W2147" s="4">
        <v>1.8856629751571401</v>
      </c>
      <c r="X2147" s="4">
        <v>42.98</v>
      </c>
      <c r="Y2147" s="4">
        <v>27.03</v>
      </c>
      <c r="Z2147" s="4">
        <v>20.090394</v>
      </c>
      <c r="AA2147" s="10">
        <v>19.208894386035599</v>
      </c>
      <c r="AB2147" s="10">
        <v>19.102915898114802</v>
      </c>
      <c r="AC2147" s="4">
        <v>4.3315419999999998</v>
      </c>
      <c r="AD2147" s="4">
        <v>4.2664727888174996</v>
      </c>
      <c r="AE2147" s="4">
        <v>4.4806532582529002</v>
      </c>
      <c r="AF2147" s="4">
        <v>9.7949400000000004</v>
      </c>
      <c r="AG2147" s="4">
        <v>14.9534711497593</v>
      </c>
      <c r="AH2147" s="4">
        <v>15.5196948449539</v>
      </c>
      <c r="AI2147" s="4">
        <v>5.9938729999999998</v>
      </c>
      <c r="AJ2147" s="4">
        <v>54.061002000000002</v>
      </c>
    </row>
    <row r="2148" spans="1:36" x14ac:dyDescent="0.3">
      <c r="A2148" s="1" t="s">
        <v>2525</v>
      </c>
      <c r="B2148" s="2">
        <v>4021612</v>
      </c>
      <c r="C2148" s="3" t="s">
        <v>2935</v>
      </c>
      <c r="D2148" s="4">
        <v>10471.217251980001</v>
      </c>
      <c r="E2148" s="3" t="s">
        <v>3102</v>
      </c>
      <c r="F2148" s="3" t="s">
        <v>3103</v>
      </c>
      <c r="G2148" s="3" t="s">
        <v>3292</v>
      </c>
      <c r="H2148" s="3" t="s">
        <v>3375</v>
      </c>
      <c r="I2148" s="3" t="s">
        <v>3376</v>
      </c>
      <c r="J2148" s="4">
        <v>-13.878677</v>
      </c>
      <c r="K2148" s="4">
        <v>-11.100569</v>
      </c>
      <c r="L2148" s="4">
        <v>-7.7755910000000004</v>
      </c>
      <c r="M2148" s="4">
        <v>-3.3023739999999999</v>
      </c>
      <c r="N2148" s="4">
        <v>14.055</v>
      </c>
      <c r="O2148" s="4">
        <v>11.501637000000001</v>
      </c>
      <c r="P2148" s="4">
        <v>2.810438</v>
      </c>
      <c r="Q2148" s="4">
        <v>6.7740330000000002</v>
      </c>
      <c r="R2148" s="4">
        <v>18.512170000000001</v>
      </c>
      <c r="S2148" s="3" t="s">
        <v>6263</v>
      </c>
      <c r="T2148" s="4">
        <v>28.11</v>
      </c>
      <c r="U2148" s="4">
        <v>10471.217251980001</v>
      </c>
      <c r="V2148" s="10">
        <v>13326.217251</v>
      </c>
      <c r="W2148" s="4">
        <v>4.69583778014941</v>
      </c>
      <c r="X2148" s="4">
        <v>35.17</v>
      </c>
      <c r="Y2148" s="4">
        <v>26.88</v>
      </c>
      <c r="Z2148" s="4">
        <v>14.055</v>
      </c>
      <c r="AA2148" s="10">
        <v>10.2028964465</v>
      </c>
      <c r="AB2148" s="10">
        <v>9.9940270488999996</v>
      </c>
      <c r="AC2148" s="4">
        <v>1.4269579999999999</v>
      </c>
      <c r="AD2148" s="4">
        <v>1.4504397887917</v>
      </c>
      <c r="AE2148" s="4">
        <v>1.4346087837074</v>
      </c>
      <c r="AF2148" s="4">
        <v>6.7740330000000002</v>
      </c>
      <c r="AG2148" s="4">
        <v>7.8567060934111996</v>
      </c>
      <c r="AH2148" s="4">
        <v>8.1343842158503996</v>
      </c>
      <c r="AI2148" s="4">
        <v>2.810438</v>
      </c>
      <c r="AJ2148" s="4" t="s">
        <v>2924</v>
      </c>
    </row>
    <row r="2149" spans="1:36" x14ac:dyDescent="0.3">
      <c r="A2149" s="1" t="s">
        <v>848</v>
      </c>
      <c r="B2149" s="2">
        <v>5249851</v>
      </c>
      <c r="C2149" s="3" t="s">
        <v>2935</v>
      </c>
      <c r="D2149" s="4">
        <v>10520.678610720001</v>
      </c>
      <c r="E2149" s="3" t="s">
        <v>2945</v>
      </c>
      <c r="F2149" s="3" t="s">
        <v>2946</v>
      </c>
      <c r="G2149" s="3" t="s">
        <v>2947</v>
      </c>
      <c r="H2149" s="3" t="s">
        <v>2989</v>
      </c>
      <c r="I2149" s="3" t="s">
        <v>2949</v>
      </c>
      <c r="J2149" s="4">
        <v>-9.9201420000000002</v>
      </c>
      <c r="K2149" s="4">
        <v>31.247575999999999</v>
      </c>
      <c r="L2149" s="4">
        <v>-7.8180329999999998</v>
      </c>
      <c r="M2149" s="4">
        <v>-2.0360900000000002</v>
      </c>
      <c r="N2149" s="4">
        <v>179.68141600000001</v>
      </c>
      <c r="O2149" s="4">
        <v>51.376517999999997</v>
      </c>
      <c r="P2149" s="4">
        <v>12.963862000000001</v>
      </c>
      <c r="Q2149" s="4" t="s">
        <v>2924</v>
      </c>
      <c r="R2149" s="4">
        <v>28.184183000000001</v>
      </c>
      <c r="S2149" s="3" t="s">
        <v>4591</v>
      </c>
      <c r="T2149" s="5">
        <v>101.52</v>
      </c>
      <c r="U2149" s="4">
        <v>10520.678610720001</v>
      </c>
      <c r="V2149" s="10">
        <v>9912.4196100000008</v>
      </c>
      <c r="W2149" s="4">
        <v>0</v>
      </c>
      <c r="X2149" s="5">
        <v>136.06</v>
      </c>
      <c r="Y2149" s="4">
        <v>69</v>
      </c>
      <c r="Z2149" s="4">
        <v>179.68141600000001</v>
      </c>
      <c r="AA2149" s="10">
        <v>59.619450317099997</v>
      </c>
      <c r="AB2149" s="10">
        <v>58.956073311799997</v>
      </c>
      <c r="AC2149" s="4">
        <v>7.2051699999999999</v>
      </c>
      <c r="AD2149" s="4">
        <v>6.4137108424006</v>
      </c>
      <c r="AE2149" s="4">
        <v>6.8084261820738003</v>
      </c>
      <c r="AF2149" s="4" t="s">
        <v>2924</v>
      </c>
      <c r="AG2149" s="4">
        <v>45.3224751004418</v>
      </c>
      <c r="AH2149" s="4">
        <v>46.985025768622002</v>
      </c>
      <c r="AI2149" s="4">
        <v>12.963862000000001</v>
      </c>
      <c r="AJ2149" s="4">
        <v>22.02647</v>
      </c>
    </row>
    <row r="2150" spans="1:36" x14ac:dyDescent="0.3">
      <c r="A2150" s="1" t="s">
        <v>180</v>
      </c>
      <c r="B2150" s="2">
        <v>4982603</v>
      </c>
      <c r="C2150" s="3" t="s">
        <v>2935</v>
      </c>
      <c r="D2150" s="4">
        <v>10523.8153038</v>
      </c>
      <c r="E2150" s="3" t="s">
        <v>3031</v>
      </c>
      <c r="F2150" s="3" t="s">
        <v>3031</v>
      </c>
      <c r="G2150" s="3" t="s">
        <v>3115</v>
      </c>
      <c r="H2150" s="3" t="s">
        <v>3161</v>
      </c>
      <c r="I2150" s="3" t="s">
        <v>3162</v>
      </c>
      <c r="J2150" s="4">
        <v>27.932372999999998</v>
      </c>
      <c r="K2150" s="4">
        <v>-1.0882480000000001</v>
      </c>
      <c r="L2150" s="4">
        <v>-7.907762</v>
      </c>
      <c r="M2150" s="4">
        <v>-1.8966E-2</v>
      </c>
      <c r="N2150" s="4">
        <v>31.737908999999998</v>
      </c>
      <c r="O2150" s="4">
        <v>27.711582</v>
      </c>
      <c r="P2150" s="4">
        <v>4.1421130000000002</v>
      </c>
      <c r="Q2150" s="4">
        <v>14.188637</v>
      </c>
      <c r="R2150" s="4">
        <v>32.924675999999998</v>
      </c>
      <c r="S2150" s="3" t="s">
        <v>3927</v>
      </c>
      <c r="T2150" s="4">
        <v>158.15</v>
      </c>
      <c r="U2150" s="4">
        <v>10523.8153038</v>
      </c>
      <c r="V2150" s="10">
        <v>11367.709303</v>
      </c>
      <c r="W2150" s="4">
        <v>1.1381599747075599</v>
      </c>
      <c r="X2150" s="5">
        <v>178.03</v>
      </c>
      <c r="Y2150" s="4">
        <v>122.29349999999999</v>
      </c>
      <c r="Z2150" s="4">
        <v>31.737908999999998</v>
      </c>
      <c r="AA2150" s="10">
        <v>27.1022912275</v>
      </c>
      <c r="AB2150" s="10">
        <v>29.305108520600001</v>
      </c>
      <c r="AC2150" s="4">
        <v>3.181308</v>
      </c>
      <c r="AD2150" s="4">
        <v>3.0573025174927002</v>
      </c>
      <c r="AE2150" s="4">
        <v>3.1618010023982999</v>
      </c>
      <c r="AF2150" s="4">
        <v>14.188637</v>
      </c>
      <c r="AG2150" s="4">
        <v>13.744271072538799</v>
      </c>
      <c r="AH2150" s="4">
        <v>14.7716892491436</v>
      </c>
      <c r="AI2150" s="4">
        <v>4.1421130000000002</v>
      </c>
      <c r="AJ2150" s="4">
        <v>8.0932399999999998</v>
      </c>
    </row>
    <row r="2151" spans="1:36" x14ac:dyDescent="0.3">
      <c r="A2151" s="1" t="s">
        <v>1673</v>
      </c>
      <c r="B2151" s="2">
        <v>4385530</v>
      </c>
      <c r="C2151" s="3" t="s">
        <v>2935</v>
      </c>
      <c r="D2151" s="4">
        <v>10577.473375420001</v>
      </c>
      <c r="E2151" s="3" t="s">
        <v>2936</v>
      </c>
      <c r="F2151" s="3" t="s">
        <v>2937</v>
      </c>
      <c r="G2151" s="3" t="s">
        <v>3035</v>
      </c>
      <c r="H2151" s="3" t="s">
        <v>3035</v>
      </c>
      <c r="I2151" s="3" t="s">
        <v>3434</v>
      </c>
      <c r="J2151" s="4">
        <v>79.252509000000003</v>
      </c>
      <c r="K2151" s="4">
        <v>10.529316</v>
      </c>
      <c r="L2151" s="4">
        <v>-6.1016950000000003</v>
      </c>
      <c r="M2151" s="4">
        <v>-0.60779099999999997</v>
      </c>
      <c r="N2151" s="4">
        <v>120.328014</v>
      </c>
      <c r="O2151" s="4">
        <v>10.535589999999999</v>
      </c>
      <c r="P2151" s="4">
        <v>3.7637960000000001</v>
      </c>
      <c r="Q2151" s="4">
        <v>7.6999380000000004</v>
      </c>
      <c r="R2151" s="4">
        <v>11.501839</v>
      </c>
      <c r="S2151" s="3" t="s">
        <v>5414</v>
      </c>
      <c r="T2151" s="4">
        <v>135.72999999999999</v>
      </c>
      <c r="U2151" s="4">
        <v>10577.473375420001</v>
      </c>
      <c r="V2151" s="10">
        <v>13148.544374999999</v>
      </c>
      <c r="W2151" s="4">
        <v>0</v>
      </c>
      <c r="X2151" s="4">
        <v>150.12</v>
      </c>
      <c r="Y2151" s="4">
        <v>60.96</v>
      </c>
      <c r="Z2151" s="4">
        <v>120.328014</v>
      </c>
      <c r="AA2151" s="10">
        <v>28.132319107899999</v>
      </c>
      <c r="AB2151" s="10">
        <v>36.436605728700002</v>
      </c>
      <c r="AC2151" s="4">
        <v>1.07948</v>
      </c>
      <c r="AD2151" s="4">
        <v>1.0096686494992</v>
      </c>
      <c r="AE2151" s="4">
        <v>1.07577726357</v>
      </c>
      <c r="AF2151" s="4">
        <v>7.6999380000000004</v>
      </c>
      <c r="AG2151" s="4">
        <v>12.3856642484159</v>
      </c>
      <c r="AH2151" s="4">
        <v>13.2819801951934</v>
      </c>
      <c r="AI2151" s="4">
        <v>3.7637960000000001</v>
      </c>
      <c r="AJ2151" s="4" t="s">
        <v>2924</v>
      </c>
    </row>
    <row r="2152" spans="1:36" x14ac:dyDescent="0.3">
      <c r="A2152" s="1" t="s">
        <v>1692</v>
      </c>
      <c r="B2152" s="2">
        <v>4972894</v>
      </c>
      <c r="C2152" s="3" t="s">
        <v>2919</v>
      </c>
      <c r="D2152" s="4">
        <v>10578.65243136</v>
      </c>
      <c r="E2152" s="3" t="s">
        <v>2920</v>
      </c>
      <c r="F2152" s="3" t="s">
        <v>2921</v>
      </c>
      <c r="G2152" s="3" t="s">
        <v>2922</v>
      </c>
      <c r="H2152" s="3" t="s">
        <v>2922</v>
      </c>
      <c r="I2152" s="3" t="s">
        <v>3210</v>
      </c>
      <c r="J2152" s="4">
        <v>11.284376999999999</v>
      </c>
      <c r="K2152" s="4">
        <v>2.9205890000000001</v>
      </c>
      <c r="L2152" s="4">
        <v>0.637243</v>
      </c>
      <c r="M2152" s="4">
        <v>1.13852</v>
      </c>
      <c r="N2152" s="4">
        <v>29.862558</v>
      </c>
      <c r="O2152" s="4">
        <v>19.678108000000002</v>
      </c>
      <c r="P2152" s="4">
        <v>12.001548</v>
      </c>
      <c r="Q2152" s="4">
        <v>20.997523000000001</v>
      </c>
      <c r="R2152" s="4">
        <v>23.020187</v>
      </c>
      <c r="S2152" s="3" t="s">
        <v>5433</v>
      </c>
      <c r="T2152" s="4">
        <v>341.12</v>
      </c>
      <c r="U2152" s="4">
        <v>10578.65243136</v>
      </c>
      <c r="V2152" s="10">
        <v>10073.645431000001</v>
      </c>
      <c r="W2152" s="4">
        <v>0</v>
      </c>
      <c r="X2152" s="4">
        <v>459.77</v>
      </c>
      <c r="Y2152" s="4">
        <v>277.72000000000003</v>
      </c>
      <c r="Z2152" s="4">
        <v>29.862558</v>
      </c>
      <c r="AA2152" s="10">
        <v>27.848349279899999</v>
      </c>
      <c r="AB2152" s="10">
        <v>28.513275741699999</v>
      </c>
      <c r="AC2152" s="4">
        <v>4.8644600000000002</v>
      </c>
      <c r="AD2152" s="4">
        <v>4.5867219565057002</v>
      </c>
      <c r="AE2152" s="4">
        <v>4.7806285676262998</v>
      </c>
      <c r="AF2152" s="4">
        <v>20.997523000000001</v>
      </c>
      <c r="AG2152" s="4">
        <v>21.443530858889002</v>
      </c>
      <c r="AH2152" s="4">
        <v>21.911861385915099</v>
      </c>
      <c r="AI2152" s="4">
        <v>12.001548</v>
      </c>
      <c r="AJ2152" s="4">
        <v>57.398620000000001</v>
      </c>
    </row>
    <row r="2153" spans="1:36" x14ac:dyDescent="0.3">
      <c r="A2153" s="1" t="s">
        <v>918</v>
      </c>
      <c r="B2153" s="2">
        <v>4065540</v>
      </c>
      <c r="C2153" s="3" t="s">
        <v>2935</v>
      </c>
      <c r="D2153" s="4">
        <v>10584.634137839999</v>
      </c>
      <c r="E2153" s="3" t="s">
        <v>2930</v>
      </c>
      <c r="F2153" s="3" t="s">
        <v>2953</v>
      </c>
      <c r="G2153" s="3" t="s">
        <v>2954</v>
      </c>
      <c r="H2153" s="3" t="s">
        <v>3244</v>
      </c>
      <c r="I2153" s="3" t="s">
        <v>3431</v>
      </c>
      <c r="J2153" s="4">
        <v>62.548962000000003</v>
      </c>
      <c r="K2153" s="4">
        <v>9.4085699999999992</v>
      </c>
      <c r="L2153" s="4">
        <v>-9.7565729999999995</v>
      </c>
      <c r="M2153" s="4">
        <v>0.79756400000000005</v>
      </c>
      <c r="N2153" s="4">
        <v>35.691912708600803</v>
      </c>
      <c r="O2153" s="4">
        <v>16.344014772442801</v>
      </c>
      <c r="P2153" s="4">
        <v>6.7942229999999997</v>
      </c>
      <c r="Q2153" s="4" t="s">
        <v>2934</v>
      </c>
      <c r="R2153" s="4" t="s">
        <v>2934</v>
      </c>
      <c r="S2153" s="3" t="s">
        <v>4660</v>
      </c>
      <c r="T2153" s="4">
        <v>278.04000000000002</v>
      </c>
      <c r="U2153" s="4">
        <v>10584.634137839999</v>
      </c>
      <c r="V2153" s="10" t="s">
        <v>2934</v>
      </c>
      <c r="W2153" s="4">
        <v>1.15091353762049</v>
      </c>
      <c r="X2153" s="5">
        <v>324.06</v>
      </c>
      <c r="Y2153" s="5">
        <v>162.72</v>
      </c>
      <c r="Z2153" s="4">
        <v>35.691913</v>
      </c>
      <c r="AA2153" s="10">
        <v>22.447018931900001</v>
      </c>
      <c r="AB2153" s="10">
        <v>30.7538475492</v>
      </c>
      <c r="AC2153" s="4" t="s">
        <v>2934</v>
      </c>
      <c r="AD2153" s="4" t="s">
        <v>2934</v>
      </c>
      <c r="AE2153" s="4" t="s">
        <v>2934</v>
      </c>
      <c r="AF2153" s="4" t="s">
        <v>2934</v>
      </c>
      <c r="AG2153" s="4" t="s">
        <v>2934</v>
      </c>
      <c r="AH2153" s="4" t="s">
        <v>2934</v>
      </c>
      <c r="AI2153" s="4">
        <v>6.7942229999999997</v>
      </c>
      <c r="AJ2153" s="4">
        <v>7.4009799999999997</v>
      </c>
    </row>
    <row r="2154" spans="1:36" x14ac:dyDescent="0.3">
      <c r="A2154" s="1" t="s">
        <v>155</v>
      </c>
      <c r="B2154" s="2">
        <v>113558</v>
      </c>
      <c r="C2154" s="3" t="s">
        <v>2935</v>
      </c>
      <c r="D2154" s="4">
        <v>10616.781923119999</v>
      </c>
      <c r="E2154" s="3" t="s">
        <v>2930</v>
      </c>
      <c r="F2154" s="3" t="s">
        <v>2953</v>
      </c>
      <c r="G2154" s="3" t="s">
        <v>3049</v>
      </c>
      <c r="H2154" s="3" t="s">
        <v>3050</v>
      </c>
      <c r="I2154" s="3" t="s">
        <v>2971</v>
      </c>
      <c r="J2154" s="4">
        <v>-2.2199279999999999</v>
      </c>
      <c r="K2154" s="4">
        <v>-8.3252659999999992</v>
      </c>
      <c r="L2154" s="4">
        <v>-4.4399600000000001</v>
      </c>
      <c r="M2154" s="4">
        <v>-0.42060999999999998</v>
      </c>
      <c r="N2154" s="4" t="s">
        <v>2924</v>
      </c>
      <c r="O2154" s="4">
        <v>13.614110533450299</v>
      </c>
      <c r="P2154" s="5">
        <v>0.96909500000000004</v>
      </c>
      <c r="Q2154" s="4" t="s">
        <v>2934</v>
      </c>
      <c r="R2154" s="4" t="s">
        <v>2934</v>
      </c>
      <c r="S2154" s="3" t="s">
        <v>3902</v>
      </c>
      <c r="T2154" s="4">
        <v>18.940000000000001</v>
      </c>
      <c r="U2154" s="4">
        <v>10616.781923119999</v>
      </c>
      <c r="V2154" s="10" t="s">
        <v>2934</v>
      </c>
      <c r="W2154" s="4">
        <v>13.727560718056999</v>
      </c>
      <c r="X2154" s="4">
        <v>21.11</v>
      </c>
      <c r="Y2154" s="4">
        <v>17.669</v>
      </c>
      <c r="Z2154" s="4" t="s">
        <v>2924</v>
      </c>
      <c r="AA2154" s="10">
        <v>6.9367125695</v>
      </c>
      <c r="AB2154" s="10">
        <v>7.1629282533999996</v>
      </c>
      <c r="AC2154" s="4" t="s">
        <v>2934</v>
      </c>
      <c r="AD2154" s="4" t="s">
        <v>2934</v>
      </c>
      <c r="AE2154" s="4" t="s">
        <v>2934</v>
      </c>
      <c r="AF2154" s="4" t="s">
        <v>2934</v>
      </c>
      <c r="AG2154" s="4" t="s">
        <v>2934</v>
      </c>
      <c r="AH2154" s="4" t="s">
        <v>2934</v>
      </c>
      <c r="AI2154" s="5">
        <v>0.96909500000000004</v>
      </c>
      <c r="AJ2154" s="4">
        <v>0.96998899999999999</v>
      </c>
    </row>
    <row r="2155" spans="1:36" x14ac:dyDescent="0.3">
      <c r="A2155" s="1" t="s">
        <v>825</v>
      </c>
      <c r="B2155" s="2">
        <v>4022066</v>
      </c>
      <c r="C2155" s="3" t="s">
        <v>2935</v>
      </c>
      <c r="D2155" s="4">
        <v>10629.16134852</v>
      </c>
      <c r="E2155" s="3" t="s">
        <v>3031</v>
      </c>
      <c r="F2155" s="3" t="s">
        <v>3031</v>
      </c>
      <c r="G2155" s="3" t="s">
        <v>3032</v>
      </c>
      <c r="H2155" s="3" t="s">
        <v>3068</v>
      </c>
      <c r="I2155" s="3" t="s">
        <v>3069</v>
      </c>
      <c r="J2155" s="4">
        <v>2.1376089999999999</v>
      </c>
      <c r="K2155" s="4">
        <v>-18.366257000000001</v>
      </c>
      <c r="L2155" s="4">
        <v>-11.983114</v>
      </c>
      <c r="M2155" s="4">
        <v>-2.1795999999999999E-2</v>
      </c>
      <c r="N2155" s="4">
        <v>13.105714000000001</v>
      </c>
      <c r="O2155" s="4">
        <v>18.091106</v>
      </c>
      <c r="P2155" s="4">
        <v>1.879918</v>
      </c>
      <c r="Q2155" s="4">
        <v>8.4508639999999993</v>
      </c>
      <c r="R2155" s="4">
        <v>23.716199</v>
      </c>
      <c r="S2155" s="3" t="s">
        <v>4568</v>
      </c>
      <c r="T2155" s="4">
        <v>91.74</v>
      </c>
      <c r="U2155" s="4">
        <v>10629.16134852</v>
      </c>
      <c r="V2155" s="10">
        <v>15279.161348</v>
      </c>
      <c r="W2155" s="4">
        <v>3.61892304338348</v>
      </c>
      <c r="X2155" s="5">
        <v>114.5</v>
      </c>
      <c r="Y2155" s="4">
        <v>80.705600000000004</v>
      </c>
      <c r="Z2155" s="4">
        <v>13.105714000000001</v>
      </c>
      <c r="AA2155" s="10">
        <v>11.1181132898</v>
      </c>
      <c r="AB2155" s="10">
        <v>12.068829426100001</v>
      </c>
      <c r="AC2155" s="4">
        <v>1.635184</v>
      </c>
      <c r="AD2155" s="4">
        <v>1.5766373506778999</v>
      </c>
      <c r="AE2155" s="4">
        <v>1.6263671271311999</v>
      </c>
      <c r="AF2155" s="4">
        <v>8.4508639999999993</v>
      </c>
      <c r="AG2155" s="4">
        <v>8.0761998231279009</v>
      </c>
      <c r="AH2155" s="4">
        <v>8.5991718970660997</v>
      </c>
      <c r="AI2155" s="4">
        <v>1.879918</v>
      </c>
      <c r="AJ2155" s="4">
        <v>11.466067000000001</v>
      </c>
    </row>
    <row r="2156" spans="1:36" x14ac:dyDescent="0.3">
      <c r="A2156" s="1" t="s">
        <v>929</v>
      </c>
      <c r="B2156" s="2">
        <v>4787962</v>
      </c>
      <c r="C2156" s="3" t="s">
        <v>2956</v>
      </c>
      <c r="D2156" s="4">
        <v>10651.140662149999</v>
      </c>
      <c r="E2156" s="3" t="s">
        <v>2920</v>
      </c>
      <c r="F2156" s="3" t="s">
        <v>2921</v>
      </c>
      <c r="G2156" s="3" t="s">
        <v>2941</v>
      </c>
      <c r="H2156" s="3" t="s">
        <v>2941</v>
      </c>
      <c r="I2156" s="3" t="s">
        <v>2923</v>
      </c>
      <c r="J2156" s="4">
        <v>-22.208704999999998</v>
      </c>
      <c r="K2156" s="4">
        <v>-12.750152</v>
      </c>
      <c r="L2156" s="4">
        <v>-6.7109740000000002</v>
      </c>
      <c r="M2156" s="4">
        <v>-3.1144780000000001</v>
      </c>
      <c r="N2156" s="4" t="s">
        <v>2924</v>
      </c>
      <c r="O2156" s="4">
        <v>107.16946</v>
      </c>
      <c r="P2156" s="4">
        <v>3.3171940000000002</v>
      </c>
      <c r="Q2156" s="4" t="s">
        <v>2924</v>
      </c>
      <c r="R2156" s="4">
        <v>109.75809700000001</v>
      </c>
      <c r="S2156" s="3" t="s">
        <v>4671</v>
      </c>
      <c r="T2156" s="4">
        <v>57.55</v>
      </c>
      <c r="U2156" s="4">
        <v>10651.140662149999</v>
      </c>
      <c r="V2156" s="10">
        <v>12411.102661999999</v>
      </c>
      <c r="W2156" s="4">
        <v>0</v>
      </c>
      <c r="X2156" s="4">
        <v>79.62</v>
      </c>
      <c r="Y2156" s="4">
        <v>40.624000000000002</v>
      </c>
      <c r="Z2156" s="4" t="s">
        <v>2924</v>
      </c>
      <c r="AA2156" s="10" t="s">
        <v>2924</v>
      </c>
      <c r="AB2156" s="10" t="s">
        <v>2924</v>
      </c>
      <c r="AC2156" s="4">
        <v>4.6098030000000003</v>
      </c>
      <c r="AD2156" s="4">
        <v>4.2112826430660997</v>
      </c>
      <c r="AE2156" s="4">
        <v>4.5292775527778</v>
      </c>
      <c r="AF2156" s="4" t="s">
        <v>2924</v>
      </c>
      <c r="AG2156" s="4">
        <v>32.878774098914199</v>
      </c>
      <c r="AH2156" s="4">
        <v>39.222962166540803</v>
      </c>
      <c r="AI2156" s="4">
        <v>3.3171940000000002</v>
      </c>
      <c r="AJ2156" s="4" t="s">
        <v>2924</v>
      </c>
    </row>
    <row r="2157" spans="1:36" x14ac:dyDescent="0.3">
      <c r="A2157" s="1" t="s">
        <v>2473</v>
      </c>
      <c r="B2157" s="2">
        <v>4309013</v>
      </c>
      <c r="C2157" s="3" t="s">
        <v>2919</v>
      </c>
      <c r="D2157" s="4">
        <v>10664.12900875</v>
      </c>
      <c r="E2157" s="3" t="s">
        <v>2936</v>
      </c>
      <c r="F2157" s="3" t="s">
        <v>2966</v>
      </c>
      <c r="G2157" s="3" t="s">
        <v>2967</v>
      </c>
      <c r="H2157" s="3" t="s">
        <v>2968</v>
      </c>
      <c r="I2157" s="3" t="s">
        <v>3036</v>
      </c>
      <c r="J2157" s="4">
        <v>19.301504000000001</v>
      </c>
      <c r="K2157" s="4">
        <v>-14.159483</v>
      </c>
      <c r="L2157" s="4">
        <v>-3.954666</v>
      </c>
      <c r="M2157" s="4">
        <v>-0.92039800000000005</v>
      </c>
      <c r="N2157" s="4">
        <v>32.382114000000001</v>
      </c>
      <c r="O2157" s="4">
        <v>31.263736000000002</v>
      </c>
      <c r="P2157" s="4">
        <v>5.8256550000000002</v>
      </c>
      <c r="Q2157" s="4">
        <v>16.704478000000002</v>
      </c>
      <c r="R2157" s="4">
        <v>36.655797999999997</v>
      </c>
      <c r="S2157" s="3" t="s">
        <v>6211</v>
      </c>
      <c r="T2157" s="4">
        <v>39.83</v>
      </c>
      <c r="U2157" s="4">
        <v>10664.12900875</v>
      </c>
      <c r="V2157" s="10">
        <v>11447.679007999999</v>
      </c>
      <c r="W2157" s="4">
        <v>0.58247552096409705</v>
      </c>
      <c r="X2157" s="4">
        <v>51.2</v>
      </c>
      <c r="Y2157" s="4">
        <v>31.608000000000001</v>
      </c>
      <c r="Z2157" s="4">
        <v>32.382114000000001</v>
      </c>
      <c r="AA2157" s="10">
        <v>27.343186857599999</v>
      </c>
      <c r="AB2157" s="10">
        <v>27.343186857599999</v>
      </c>
      <c r="AC2157" s="4">
        <v>2.648784</v>
      </c>
      <c r="AD2157" s="4">
        <v>2.4634847827097999</v>
      </c>
      <c r="AE2157" s="4">
        <v>2.4634847827097999</v>
      </c>
      <c r="AF2157" s="4">
        <v>16.704478000000002</v>
      </c>
      <c r="AG2157" s="4">
        <v>17.796514297618</v>
      </c>
      <c r="AH2157" s="4">
        <v>17.796514297618</v>
      </c>
      <c r="AI2157" s="4">
        <v>5.8256550000000002</v>
      </c>
      <c r="AJ2157" s="4" t="s">
        <v>2924</v>
      </c>
    </row>
    <row r="2158" spans="1:36" x14ac:dyDescent="0.3">
      <c r="A2158" s="1" t="s">
        <v>2334</v>
      </c>
      <c r="B2158" s="2">
        <v>4354366</v>
      </c>
      <c r="C2158" s="3" t="s">
        <v>2935</v>
      </c>
      <c r="D2158" s="4">
        <v>10665.715750720001</v>
      </c>
      <c r="E2158" s="3" t="s">
        <v>3031</v>
      </c>
      <c r="F2158" s="3" t="s">
        <v>3031</v>
      </c>
      <c r="G2158" s="3" t="s">
        <v>3032</v>
      </c>
      <c r="H2158" s="3" t="s">
        <v>3068</v>
      </c>
      <c r="I2158" s="3" t="s">
        <v>3661</v>
      </c>
      <c r="J2158" s="4">
        <v>-37.994022000000001</v>
      </c>
      <c r="K2158" s="4">
        <v>-10.412668</v>
      </c>
      <c r="L2158" s="4">
        <v>-3.1638999999999999</v>
      </c>
      <c r="M2158" s="4">
        <v>0.160944</v>
      </c>
      <c r="N2158" s="4" t="s">
        <v>2924</v>
      </c>
      <c r="O2158" s="4" t="s">
        <v>2924</v>
      </c>
      <c r="P2158" s="4">
        <v>2.097753</v>
      </c>
      <c r="Q2158" s="4">
        <v>8.5354650000000003</v>
      </c>
      <c r="R2158" s="4" t="s">
        <v>2924</v>
      </c>
      <c r="S2158" s="3" t="s">
        <v>6073</v>
      </c>
      <c r="T2158" s="4">
        <v>37.340000000000003</v>
      </c>
      <c r="U2158" s="4">
        <v>10665.715750720001</v>
      </c>
      <c r="V2158" s="10">
        <v>13039.76575</v>
      </c>
      <c r="W2158" s="4">
        <v>3.55510176754151</v>
      </c>
      <c r="X2158" s="4">
        <v>61.7</v>
      </c>
      <c r="Y2158" s="4">
        <v>32.24</v>
      </c>
      <c r="Z2158" s="4" t="s">
        <v>2924</v>
      </c>
      <c r="AA2158" s="10">
        <v>12.4495715666</v>
      </c>
      <c r="AB2158" s="10" t="s">
        <v>2924</v>
      </c>
      <c r="AC2158" s="4">
        <v>2.7356289999999999</v>
      </c>
      <c r="AD2158" s="4">
        <v>2.8452628065256</v>
      </c>
      <c r="AE2158" s="4">
        <v>2.9320847382315001</v>
      </c>
      <c r="AF2158" s="4">
        <v>8.5354650000000003</v>
      </c>
      <c r="AG2158" s="4">
        <v>7.6774812074963998</v>
      </c>
      <c r="AH2158" s="4">
        <v>8.9169707204297008</v>
      </c>
      <c r="AI2158" s="4">
        <v>2.097753</v>
      </c>
      <c r="AJ2158" s="4">
        <v>2.1675279999999999</v>
      </c>
    </row>
    <row r="2159" spans="1:36" x14ac:dyDescent="0.3">
      <c r="A2159" s="1" t="s">
        <v>984</v>
      </c>
      <c r="B2159" s="2">
        <v>100292</v>
      </c>
      <c r="C2159" s="3" t="s">
        <v>2935</v>
      </c>
      <c r="D2159" s="4">
        <v>10703.491085789999</v>
      </c>
      <c r="E2159" s="3" t="s">
        <v>2930</v>
      </c>
      <c r="F2159" s="3" t="s">
        <v>2931</v>
      </c>
      <c r="G2159" s="3" t="s">
        <v>2931</v>
      </c>
      <c r="H2159" s="3" t="s">
        <v>2932</v>
      </c>
      <c r="I2159" s="3" t="s">
        <v>2933</v>
      </c>
      <c r="J2159" s="4">
        <v>42.584746000000003</v>
      </c>
      <c r="K2159" s="4">
        <v>30.174081000000001</v>
      </c>
      <c r="L2159" s="4">
        <v>-4.2674250000000002</v>
      </c>
      <c r="M2159" s="4">
        <v>1.2537609999999999</v>
      </c>
      <c r="N2159" s="4">
        <v>14.630434782608701</v>
      </c>
      <c r="O2159" s="4">
        <v>8.0824660000000002</v>
      </c>
      <c r="P2159" s="4">
        <v>1.2500770000000001</v>
      </c>
      <c r="Q2159" s="4" t="s">
        <v>2934</v>
      </c>
      <c r="R2159" s="4" t="s">
        <v>2934</v>
      </c>
      <c r="S2159" s="3" t="s">
        <v>4726</v>
      </c>
      <c r="T2159" s="4">
        <v>20.190000000000001</v>
      </c>
      <c r="U2159" s="4">
        <v>10703.491085789999</v>
      </c>
      <c r="V2159" s="10" t="s">
        <v>2934</v>
      </c>
      <c r="W2159" s="4">
        <v>2.9717682020802401</v>
      </c>
      <c r="X2159" s="4">
        <v>21.72</v>
      </c>
      <c r="Y2159" s="4">
        <v>12.95</v>
      </c>
      <c r="Z2159" s="4">
        <v>14.747991000000001</v>
      </c>
      <c r="AA2159" s="10">
        <v>12.9564268754</v>
      </c>
      <c r="AB2159" s="10">
        <v>13.423934363000001</v>
      </c>
      <c r="AC2159" s="4" t="s">
        <v>2934</v>
      </c>
      <c r="AD2159" s="4" t="s">
        <v>2934</v>
      </c>
      <c r="AE2159" s="4" t="s">
        <v>2934</v>
      </c>
      <c r="AF2159" s="4" t="s">
        <v>2934</v>
      </c>
      <c r="AG2159" s="4" t="s">
        <v>2934</v>
      </c>
      <c r="AH2159" s="4" t="s">
        <v>2934</v>
      </c>
      <c r="AI2159" s="4">
        <v>1.2500770000000001</v>
      </c>
      <c r="AJ2159" s="4">
        <v>1.5502149999999999</v>
      </c>
    </row>
    <row r="2160" spans="1:36" x14ac:dyDescent="0.3">
      <c r="A2160" s="1" t="s">
        <v>1034</v>
      </c>
      <c r="B2160" s="2">
        <v>5282621</v>
      </c>
      <c r="C2160" s="3" t="s">
        <v>2935</v>
      </c>
      <c r="D2160" s="4">
        <v>10712.410965900001</v>
      </c>
      <c r="E2160" s="3" t="s">
        <v>2925</v>
      </c>
      <c r="F2160" s="3" t="s">
        <v>2926</v>
      </c>
      <c r="G2160" s="3" t="s">
        <v>2927</v>
      </c>
      <c r="H2160" s="3" t="s">
        <v>3243</v>
      </c>
      <c r="I2160" s="3" t="s">
        <v>3448</v>
      </c>
      <c r="J2160" s="4">
        <v>-10.451775</v>
      </c>
      <c r="K2160" s="4">
        <v>-18.628329000000001</v>
      </c>
      <c r="L2160" s="4">
        <v>-12.429874</v>
      </c>
      <c r="M2160" s="4">
        <v>-1.459854</v>
      </c>
      <c r="N2160" s="4">
        <v>55.469183999999998</v>
      </c>
      <c r="O2160" s="4">
        <v>86.71875</v>
      </c>
      <c r="P2160" s="4">
        <v>5.0741569999999996</v>
      </c>
      <c r="Q2160" s="4">
        <v>16.067461999999999</v>
      </c>
      <c r="R2160" s="4" t="s">
        <v>2924</v>
      </c>
      <c r="S2160" s="3" t="s">
        <v>4776</v>
      </c>
      <c r="T2160" s="4">
        <v>99.9</v>
      </c>
      <c r="U2160" s="4">
        <v>10712.410965900001</v>
      </c>
      <c r="V2160" s="10">
        <v>12231.515965000001</v>
      </c>
      <c r="W2160" s="4">
        <v>0</v>
      </c>
      <c r="X2160" s="4">
        <v>135.66999999999999</v>
      </c>
      <c r="Y2160" s="4">
        <v>89.06</v>
      </c>
      <c r="Z2160" s="4">
        <v>55.469183999999998</v>
      </c>
      <c r="AA2160" s="10">
        <v>51.9987507807</v>
      </c>
      <c r="AB2160" s="10">
        <v>58.560433312000001</v>
      </c>
      <c r="AC2160" s="4">
        <v>2.7821189999999998</v>
      </c>
      <c r="AD2160" s="4">
        <v>2.5821226916536002</v>
      </c>
      <c r="AE2160" s="4">
        <v>2.7649027924717999</v>
      </c>
      <c r="AF2160" s="4">
        <v>16.067461999999999</v>
      </c>
      <c r="AG2160" s="4">
        <v>22.4985321021435</v>
      </c>
      <c r="AH2160" s="4">
        <v>24.655293414943898</v>
      </c>
      <c r="AI2160" s="4">
        <v>5.0741569999999996</v>
      </c>
      <c r="AJ2160" s="4">
        <v>6.2937060000000002</v>
      </c>
    </row>
    <row r="2161" spans="1:36" x14ac:dyDescent="0.3">
      <c r="A2161" s="1" t="s">
        <v>1599</v>
      </c>
      <c r="B2161" s="2">
        <v>4992787</v>
      </c>
      <c r="C2161" s="3" t="s">
        <v>2919</v>
      </c>
      <c r="D2161" s="4">
        <v>10713.00295758</v>
      </c>
      <c r="E2161" s="3" t="s">
        <v>2936</v>
      </c>
      <c r="F2161" s="3" t="s">
        <v>2937</v>
      </c>
      <c r="G2161" s="3" t="s">
        <v>3044</v>
      </c>
      <c r="H2161" s="3" t="s">
        <v>3066</v>
      </c>
      <c r="I2161" s="3" t="s">
        <v>3559</v>
      </c>
      <c r="J2161" s="4">
        <v>-12.691989</v>
      </c>
      <c r="K2161" s="4">
        <v>-1.8253269999999999</v>
      </c>
      <c r="L2161" s="4">
        <v>-12.353429999999999</v>
      </c>
      <c r="M2161" s="4">
        <v>5.7971000000000002E-2</v>
      </c>
      <c r="N2161" s="4">
        <v>22.632017999999999</v>
      </c>
      <c r="O2161" s="4">
        <v>20.941980999999998</v>
      </c>
      <c r="P2161" s="4">
        <v>7.9994940000000003</v>
      </c>
      <c r="Q2161" s="4">
        <v>14.308828999999999</v>
      </c>
      <c r="R2161" s="4">
        <v>25.911805000000001</v>
      </c>
      <c r="S2161" s="3" t="s">
        <v>5340</v>
      </c>
      <c r="T2161" s="4">
        <v>189.86</v>
      </c>
      <c r="U2161" s="4">
        <v>10713.00295758</v>
      </c>
      <c r="V2161" s="10">
        <v>11631.517957</v>
      </c>
      <c r="W2161" s="4">
        <v>1.58011166122406</v>
      </c>
      <c r="X2161" s="4">
        <v>261.13</v>
      </c>
      <c r="Y2161" s="4">
        <v>169.51</v>
      </c>
      <c r="Z2161" s="4">
        <v>22.632017999999999</v>
      </c>
      <c r="AA2161" s="10">
        <v>21.1767330321</v>
      </c>
      <c r="AB2161" s="10">
        <v>21.680940961499999</v>
      </c>
      <c r="AC2161" s="4">
        <v>2.8754209999999998</v>
      </c>
      <c r="AD2161" s="4">
        <v>2.8427450923222</v>
      </c>
      <c r="AE2161" s="4">
        <v>2.9179058368016002</v>
      </c>
      <c r="AF2161" s="4">
        <v>14.308828999999999</v>
      </c>
      <c r="AG2161" s="4">
        <v>14.4203019747781</v>
      </c>
      <c r="AH2161" s="4">
        <v>15.3349060485818</v>
      </c>
      <c r="AI2161" s="4">
        <v>7.9994940000000003</v>
      </c>
      <c r="AJ2161" s="4">
        <v>20.587724999999999</v>
      </c>
    </row>
    <row r="2162" spans="1:36" x14ac:dyDescent="0.3">
      <c r="A2162" s="1" t="s">
        <v>2272</v>
      </c>
      <c r="B2162" s="2">
        <v>102729</v>
      </c>
      <c r="C2162" s="3" t="s">
        <v>2919</v>
      </c>
      <c r="D2162" s="4">
        <v>10745.824897279999</v>
      </c>
      <c r="E2162" s="3" t="s">
        <v>2930</v>
      </c>
      <c r="F2162" s="3" t="s">
        <v>2953</v>
      </c>
      <c r="G2162" s="3" t="s">
        <v>2954</v>
      </c>
      <c r="H2162" s="3" t="s">
        <v>2955</v>
      </c>
      <c r="I2162" s="3" t="s">
        <v>3001</v>
      </c>
      <c r="J2162" s="4">
        <v>31.172305000000001</v>
      </c>
      <c r="K2162" s="4">
        <v>20.323326000000002</v>
      </c>
      <c r="L2162" s="4">
        <v>1.115963</v>
      </c>
      <c r="M2162" s="4">
        <v>0.73716000000000004</v>
      </c>
      <c r="N2162" s="4">
        <v>20.081907999999999</v>
      </c>
      <c r="O2162" s="4">
        <v>23.021265</v>
      </c>
      <c r="P2162" s="4">
        <v>4.5586789999999997</v>
      </c>
      <c r="Q2162" s="4">
        <v>12.699703</v>
      </c>
      <c r="R2162" s="4">
        <v>33.07452</v>
      </c>
      <c r="S2162" s="3" t="s">
        <v>6011</v>
      </c>
      <c r="T2162" s="4">
        <v>83.36</v>
      </c>
      <c r="U2162" s="4">
        <v>10745.824897279999</v>
      </c>
      <c r="V2162" s="10">
        <v>9846.9748970000001</v>
      </c>
      <c r="W2162" s="4">
        <v>1.1756238003838799</v>
      </c>
      <c r="X2162" s="4">
        <v>87.25</v>
      </c>
      <c r="Y2162" s="4">
        <v>61.58</v>
      </c>
      <c r="Z2162" s="4">
        <v>20.081907999999999</v>
      </c>
      <c r="AA2162" s="10">
        <v>17.294605809099998</v>
      </c>
      <c r="AB2162" s="10">
        <v>18.959803669500001</v>
      </c>
      <c r="AC2162" s="4">
        <v>4.7968060000000001</v>
      </c>
      <c r="AD2162" s="4">
        <v>4.3603067415199002</v>
      </c>
      <c r="AE2162" s="4">
        <v>4.6393336662650002</v>
      </c>
      <c r="AF2162" s="4">
        <v>12.699703</v>
      </c>
      <c r="AG2162" s="4">
        <v>13.5143080847389</v>
      </c>
      <c r="AH2162" s="4">
        <v>14.543007597932201</v>
      </c>
      <c r="AI2162" s="4">
        <v>4.5586789999999997</v>
      </c>
      <c r="AJ2162" s="4">
        <v>5.6339550000000003</v>
      </c>
    </row>
    <row r="2163" spans="1:36" x14ac:dyDescent="0.3">
      <c r="A2163" s="1" t="s">
        <v>795</v>
      </c>
      <c r="B2163" s="2">
        <v>5217252</v>
      </c>
      <c r="C2163" s="3" t="s">
        <v>2935</v>
      </c>
      <c r="D2163" s="4">
        <v>10787.04995058</v>
      </c>
      <c r="E2163" s="3" t="s">
        <v>2920</v>
      </c>
      <c r="F2163" s="3" t="s">
        <v>2960</v>
      </c>
      <c r="G2163" s="3" t="s">
        <v>3330</v>
      </c>
      <c r="H2163" s="3" t="s">
        <v>3330</v>
      </c>
      <c r="I2163" s="3" t="s">
        <v>2949</v>
      </c>
      <c r="J2163" s="4">
        <v>106.06276800000001</v>
      </c>
      <c r="K2163" s="4">
        <v>34.685315000000003</v>
      </c>
      <c r="L2163" s="4">
        <v>8.2225140000000003</v>
      </c>
      <c r="M2163" s="4">
        <v>-8.6459999999999995E-2</v>
      </c>
      <c r="N2163" s="4">
        <v>66.109840000000005</v>
      </c>
      <c r="O2163" s="4">
        <v>49.511567999999997</v>
      </c>
      <c r="P2163" s="4">
        <v>11.228138</v>
      </c>
      <c r="Q2163" s="4">
        <v>47.487067000000003</v>
      </c>
      <c r="R2163" s="4">
        <v>54.219192999999997</v>
      </c>
      <c r="S2163" s="3" t="s">
        <v>4538</v>
      </c>
      <c r="T2163" s="4">
        <v>57.78</v>
      </c>
      <c r="U2163" s="4">
        <v>10787.04995058</v>
      </c>
      <c r="V2163" s="10">
        <v>9994.9829499999996</v>
      </c>
      <c r="W2163" s="4">
        <v>0</v>
      </c>
      <c r="X2163" s="4">
        <v>61.75</v>
      </c>
      <c r="Y2163" s="4">
        <v>22.96</v>
      </c>
      <c r="Z2163" s="4">
        <v>66.109840000000005</v>
      </c>
      <c r="AA2163" s="10">
        <v>50.230374684799997</v>
      </c>
      <c r="AB2163" s="10">
        <v>50.232121433400003</v>
      </c>
      <c r="AC2163" s="4">
        <v>19.338304000000001</v>
      </c>
      <c r="AD2163" s="4">
        <v>17.742372763716102</v>
      </c>
      <c r="AE2163" s="4">
        <v>18.519213999860401</v>
      </c>
      <c r="AF2163" s="4">
        <v>47.487067000000003</v>
      </c>
      <c r="AG2163" s="4">
        <v>34.9879736730364</v>
      </c>
      <c r="AH2163" s="4">
        <v>35.760948119344803</v>
      </c>
      <c r="AI2163" s="4">
        <v>11.228138</v>
      </c>
      <c r="AJ2163" s="4">
        <v>12.433828</v>
      </c>
    </row>
    <row r="2164" spans="1:36" x14ac:dyDescent="0.3">
      <c r="A2164" s="1" t="s">
        <v>595</v>
      </c>
      <c r="B2164" s="2">
        <v>4912069</v>
      </c>
      <c r="C2164" s="3" t="s">
        <v>2919</v>
      </c>
      <c r="D2164" s="4">
        <v>10797.01122676</v>
      </c>
      <c r="E2164" s="3" t="s">
        <v>3006</v>
      </c>
      <c r="F2164" s="3" t="s">
        <v>3007</v>
      </c>
      <c r="G2164" s="3" t="s">
        <v>3283</v>
      </c>
      <c r="H2164" s="3" t="s">
        <v>3321</v>
      </c>
      <c r="I2164" s="3" t="s">
        <v>3349</v>
      </c>
      <c r="J2164" s="4">
        <v>32.748815</v>
      </c>
      <c r="K2164" s="4">
        <v>-4.9013859999999996</v>
      </c>
      <c r="L2164" s="4">
        <v>-6.0926549999999997</v>
      </c>
      <c r="M2164" s="4">
        <v>2.4817170000000002</v>
      </c>
      <c r="N2164" s="4">
        <v>21.4207</v>
      </c>
      <c r="O2164" s="4">
        <v>24.837565000000001</v>
      </c>
      <c r="P2164" s="4">
        <v>8.4024079999999994</v>
      </c>
      <c r="Q2164" s="4">
        <v>10.160857999999999</v>
      </c>
      <c r="R2164" s="4">
        <v>27.728659</v>
      </c>
      <c r="S2164" s="3" t="s">
        <v>4338</v>
      </c>
      <c r="T2164" s="4">
        <v>1232.44</v>
      </c>
      <c r="U2164" s="4">
        <v>10797.01122676</v>
      </c>
      <c r="V2164" s="10">
        <v>11245.600226</v>
      </c>
      <c r="W2164" s="4">
        <v>0.811398526500276</v>
      </c>
      <c r="X2164" s="4">
        <v>1376.8407</v>
      </c>
      <c r="Y2164" s="5">
        <v>800.76</v>
      </c>
      <c r="Z2164" s="4">
        <v>21.4207</v>
      </c>
      <c r="AA2164" s="10" t="s">
        <v>2934</v>
      </c>
      <c r="AB2164" s="10">
        <v>13.991712978418397</v>
      </c>
      <c r="AC2164" s="4">
        <v>1.6576219999999999</v>
      </c>
      <c r="AD2164" s="4" t="s">
        <v>2934</v>
      </c>
      <c r="AE2164" s="4">
        <v>0.93812058479423954</v>
      </c>
      <c r="AF2164" s="4">
        <v>10.160857999999999</v>
      </c>
      <c r="AG2164" s="4" t="s">
        <v>2934</v>
      </c>
      <c r="AH2164" s="4">
        <v>7.8540184206796324</v>
      </c>
      <c r="AI2164" s="4">
        <v>8.4024079999999994</v>
      </c>
      <c r="AJ2164" s="4">
        <v>34.349898000000003</v>
      </c>
    </row>
    <row r="2165" spans="1:36" x14ac:dyDescent="0.3">
      <c r="A2165" s="1" t="s">
        <v>1058</v>
      </c>
      <c r="B2165" s="2">
        <v>102719</v>
      </c>
      <c r="C2165" s="3" t="s">
        <v>2935</v>
      </c>
      <c r="D2165" s="4">
        <v>10818.974206819999</v>
      </c>
      <c r="E2165" s="3" t="s">
        <v>2930</v>
      </c>
      <c r="F2165" s="3" t="s">
        <v>2953</v>
      </c>
      <c r="G2165" s="3" t="s">
        <v>2954</v>
      </c>
      <c r="H2165" s="3" t="s">
        <v>2955</v>
      </c>
      <c r="I2165" s="3" t="s">
        <v>3097</v>
      </c>
      <c r="J2165" s="4">
        <v>-30.647867999999999</v>
      </c>
      <c r="K2165" s="4">
        <v>-0.625301</v>
      </c>
      <c r="L2165" s="4">
        <v>-8.9065259999999995</v>
      </c>
      <c r="M2165" s="4">
        <v>0.82967299999999999</v>
      </c>
      <c r="N2165" s="4">
        <v>24.363208</v>
      </c>
      <c r="O2165" s="4">
        <v>13.252084999999999</v>
      </c>
      <c r="P2165" s="4">
        <v>0.86483299999999996</v>
      </c>
      <c r="Q2165" s="4">
        <v>6.1699070000000003</v>
      </c>
      <c r="R2165" s="4" t="s">
        <v>2924</v>
      </c>
      <c r="S2165" s="3" t="s">
        <v>4800</v>
      </c>
      <c r="T2165" s="4">
        <v>20.66</v>
      </c>
      <c r="U2165" s="4">
        <v>10818.974206819999</v>
      </c>
      <c r="V2165" s="10">
        <v>13311.574205999999</v>
      </c>
      <c r="W2165" s="4">
        <v>6.1955469506292404</v>
      </c>
      <c r="X2165" s="4">
        <v>30.094999999999999</v>
      </c>
      <c r="Y2165" s="4">
        <v>18.945</v>
      </c>
      <c r="Z2165" s="4">
        <v>24.363208</v>
      </c>
      <c r="AA2165" s="10">
        <v>8.6183162162000002</v>
      </c>
      <c r="AB2165" s="10">
        <v>8.6183162162000002</v>
      </c>
      <c r="AC2165" s="4">
        <v>1.5701309999999999</v>
      </c>
      <c r="AD2165" s="4">
        <v>1.5429902162099001</v>
      </c>
      <c r="AE2165" s="4">
        <v>1.5429902162099001</v>
      </c>
      <c r="AF2165" s="4">
        <v>6.1699070000000003</v>
      </c>
      <c r="AG2165" s="4">
        <v>6.3272950457535</v>
      </c>
      <c r="AH2165" s="4">
        <v>6.3272950457535</v>
      </c>
      <c r="AI2165" s="4">
        <v>0.86483299999999996</v>
      </c>
      <c r="AJ2165" s="4">
        <v>7.238963</v>
      </c>
    </row>
    <row r="2166" spans="1:36" x14ac:dyDescent="0.3">
      <c r="A2166" s="1" t="s">
        <v>1655</v>
      </c>
      <c r="B2166" s="2">
        <v>5249016</v>
      </c>
      <c r="C2166" s="3" t="s">
        <v>2919</v>
      </c>
      <c r="D2166" s="4">
        <v>10840.9595472</v>
      </c>
      <c r="E2166" s="3" t="s">
        <v>3006</v>
      </c>
      <c r="F2166" s="3" t="s">
        <v>3070</v>
      </c>
      <c r="G2166" s="3" t="s">
        <v>3070</v>
      </c>
      <c r="H2166" s="3" t="s">
        <v>3071</v>
      </c>
      <c r="I2166" s="3" t="s">
        <v>3072</v>
      </c>
      <c r="J2166" s="4">
        <v>79.804005000000004</v>
      </c>
      <c r="K2166" s="4">
        <v>5.764411</v>
      </c>
      <c r="L2166" s="4">
        <v>-2.8545120000000002</v>
      </c>
      <c r="M2166" s="4">
        <v>0.428367</v>
      </c>
      <c r="N2166" s="4">
        <v>27.509778000000001</v>
      </c>
      <c r="O2166" s="4">
        <v>16.369278999999999</v>
      </c>
      <c r="P2166" s="4">
        <v>3.7759480000000001</v>
      </c>
      <c r="Q2166" s="4">
        <v>21.417494000000001</v>
      </c>
      <c r="R2166" s="4">
        <v>18.033698000000001</v>
      </c>
      <c r="S2166" s="3" t="s">
        <v>5396</v>
      </c>
      <c r="T2166" s="4">
        <v>42.2</v>
      </c>
      <c r="U2166" s="4">
        <v>10840.9595472</v>
      </c>
      <c r="V2166" s="10">
        <v>9744.9595470000004</v>
      </c>
      <c r="W2166" s="4">
        <v>0</v>
      </c>
      <c r="X2166" s="4">
        <v>50.01</v>
      </c>
      <c r="Y2166" s="4">
        <v>22.13</v>
      </c>
      <c r="Z2166" s="4">
        <v>27.509778000000001</v>
      </c>
      <c r="AA2166" s="10">
        <v>27.856624199599999</v>
      </c>
      <c r="AB2166" s="10">
        <v>29.739462575400001</v>
      </c>
      <c r="AC2166" s="4">
        <v>2.954809</v>
      </c>
      <c r="AD2166" s="4">
        <v>2.6973866317185</v>
      </c>
      <c r="AE2166" s="4">
        <v>2.8792079690566998</v>
      </c>
      <c r="AF2166" s="4">
        <v>21.417494000000001</v>
      </c>
      <c r="AG2166" s="4">
        <v>10.097782112686501</v>
      </c>
      <c r="AH2166" s="4">
        <v>11.192113602044</v>
      </c>
      <c r="AI2166" s="4">
        <v>3.7759480000000001</v>
      </c>
      <c r="AJ2166" s="4">
        <v>4.3446930000000004</v>
      </c>
    </row>
    <row r="2167" spans="1:36" x14ac:dyDescent="0.3">
      <c r="A2167" s="1" t="s">
        <v>1587</v>
      </c>
      <c r="B2167" s="2">
        <v>4571302</v>
      </c>
      <c r="C2167" s="3" t="s">
        <v>2919</v>
      </c>
      <c r="D2167" s="4">
        <v>10846.45893042</v>
      </c>
      <c r="E2167" s="3" t="s">
        <v>3102</v>
      </c>
      <c r="F2167" s="3" t="s">
        <v>3103</v>
      </c>
      <c r="G2167" s="3" t="s">
        <v>3292</v>
      </c>
      <c r="H2167" s="3" t="s">
        <v>3293</v>
      </c>
      <c r="I2167" s="3" t="s">
        <v>3105</v>
      </c>
      <c r="J2167" s="4">
        <v>-5.7451299999999996</v>
      </c>
      <c r="K2167" s="4">
        <v>-2.7898640000000001</v>
      </c>
      <c r="L2167" s="4">
        <v>-9.9786680000000008</v>
      </c>
      <c r="M2167" s="4">
        <v>-1.9870969999999999</v>
      </c>
      <c r="N2167" s="4">
        <v>13.986375000000001</v>
      </c>
      <c r="O2167" s="4" t="s">
        <v>2924</v>
      </c>
      <c r="P2167" s="4">
        <v>1.139788</v>
      </c>
      <c r="Q2167" s="4">
        <v>9.4637089999999997</v>
      </c>
      <c r="R2167" s="4">
        <v>239.7473</v>
      </c>
      <c r="S2167" s="3" t="s">
        <v>5328</v>
      </c>
      <c r="T2167" s="4">
        <v>75.959999999999994</v>
      </c>
      <c r="U2167" s="4">
        <v>10846.45893042</v>
      </c>
      <c r="V2167" s="10">
        <v>14744.458930000001</v>
      </c>
      <c r="W2167" s="4">
        <v>0</v>
      </c>
      <c r="X2167" s="5">
        <v>101.5</v>
      </c>
      <c r="Y2167" s="4">
        <v>46.46</v>
      </c>
      <c r="Z2167" s="4">
        <v>13.986375000000001</v>
      </c>
      <c r="AA2167" s="10">
        <v>10.1891348088</v>
      </c>
      <c r="AB2167" s="10">
        <v>11.048727272700001</v>
      </c>
      <c r="AC2167" s="4">
        <v>14.700358</v>
      </c>
      <c r="AD2167" s="4">
        <v>14.6064281836644</v>
      </c>
      <c r="AE2167" s="4">
        <v>14.610900397250701</v>
      </c>
      <c r="AF2167" s="4">
        <v>9.4637089999999997</v>
      </c>
      <c r="AG2167" s="4">
        <v>45.476780175159099</v>
      </c>
      <c r="AH2167" s="4">
        <v>44.678899134555103</v>
      </c>
      <c r="AI2167" s="4">
        <v>1.139788</v>
      </c>
      <c r="AJ2167" s="4">
        <v>1.399926</v>
      </c>
    </row>
    <row r="2168" spans="1:36" x14ac:dyDescent="0.3">
      <c r="A2168" s="1" t="s">
        <v>97</v>
      </c>
      <c r="B2168" s="2">
        <v>102864</v>
      </c>
      <c r="C2168" s="3" t="s">
        <v>2935</v>
      </c>
      <c r="D2168" s="4">
        <v>10863.0820496</v>
      </c>
      <c r="E2168" s="3" t="s">
        <v>2930</v>
      </c>
      <c r="F2168" s="3" t="s">
        <v>2953</v>
      </c>
      <c r="G2168" s="3" t="s">
        <v>3101</v>
      </c>
      <c r="H2168" s="3" t="s">
        <v>3101</v>
      </c>
      <c r="I2168" s="3" t="s">
        <v>3041</v>
      </c>
      <c r="J2168" s="4">
        <v>2.0904929999999999</v>
      </c>
      <c r="K2168" s="4">
        <v>1.9445239999999999</v>
      </c>
      <c r="L2168" s="4">
        <v>-9.7239810000000002</v>
      </c>
      <c r="M2168" s="4">
        <v>2.2662079999999998</v>
      </c>
      <c r="N2168" s="4">
        <v>14.208848</v>
      </c>
      <c r="O2168" s="4">
        <v>16.713549</v>
      </c>
      <c r="P2168" s="4">
        <v>0.87598600000000004</v>
      </c>
      <c r="Q2168" s="4" t="s">
        <v>2934</v>
      </c>
      <c r="R2168" s="4" t="s">
        <v>2934</v>
      </c>
      <c r="S2168" s="3" t="s">
        <v>3844</v>
      </c>
      <c r="T2168" s="4">
        <v>35.65</v>
      </c>
      <c r="U2168" s="4">
        <v>10863.0820496</v>
      </c>
      <c r="V2168" s="10" t="s">
        <v>2934</v>
      </c>
      <c r="W2168" s="4">
        <v>3.3660589060308599</v>
      </c>
      <c r="X2168" s="4">
        <v>45.46</v>
      </c>
      <c r="Y2168" s="4">
        <v>31.774999999999999</v>
      </c>
      <c r="Z2168" s="4">
        <v>14.231536999999999</v>
      </c>
      <c r="AA2168" s="10">
        <v>10.285038370500001</v>
      </c>
      <c r="AB2168" s="10">
        <v>11.9707597822</v>
      </c>
      <c r="AC2168" s="4" t="s">
        <v>2934</v>
      </c>
      <c r="AD2168" s="4" t="s">
        <v>2934</v>
      </c>
      <c r="AE2168" s="4" t="s">
        <v>2934</v>
      </c>
      <c r="AF2168" s="4" t="s">
        <v>2934</v>
      </c>
      <c r="AG2168" s="4" t="s">
        <v>2934</v>
      </c>
      <c r="AH2168" s="4" t="s">
        <v>2934</v>
      </c>
      <c r="AI2168" s="4">
        <v>0.87598600000000004</v>
      </c>
      <c r="AJ2168" s="4">
        <v>0.93054199999999998</v>
      </c>
    </row>
    <row r="2169" spans="1:36" x14ac:dyDescent="0.3">
      <c r="A2169" s="1" t="s">
        <v>2045</v>
      </c>
      <c r="B2169" s="2">
        <v>4011879</v>
      </c>
      <c r="C2169" s="3" t="s">
        <v>2919</v>
      </c>
      <c r="D2169" s="4">
        <v>10888.690961120001</v>
      </c>
      <c r="E2169" s="3" t="s">
        <v>3006</v>
      </c>
      <c r="F2169" s="3" t="s">
        <v>3007</v>
      </c>
      <c r="G2169" s="3" t="s">
        <v>3008</v>
      </c>
      <c r="H2169" s="3" t="s">
        <v>3009</v>
      </c>
      <c r="I2169" s="3" t="s">
        <v>3623</v>
      </c>
      <c r="J2169" s="4">
        <v>66.015906999999999</v>
      </c>
      <c r="K2169" s="4">
        <v>4.2215160000000003</v>
      </c>
      <c r="L2169" s="4">
        <v>-9.0332810000000006</v>
      </c>
      <c r="M2169" s="4">
        <v>-0.51993100000000003</v>
      </c>
      <c r="N2169" s="4">
        <v>11.065060000000001</v>
      </c>
      <c r="O2169" s="4">
        <v>7.2981559999999996</v>
      </c>
      <c r="P2169" s="4">
        <v>2.5896680000000001</v>
      </c>
      <c r="Q2169" s="4">
        <v>5.852284</v>
      </c>
      <c r="R2169" s="4">
        <v>9.0391510000000004</v>
      </c>
      <c r="S2169" s="3" t="s">
        <v>5784</v>
      </c>
      <c r="T2169" s="4">
        <v>45.92</v>
      </c>
      <c r="U2169" s="4">
        <v>10888.690961120001</v>
      </c>
      <c r="V2169" s="10">
        <v>12470.063961</v>
      </c>
      <c r="W2169" s="4">
        <v>0</v>
      </c>
      <c r="X2169" s="4">
        <v>55.5</v>
      </c>
      <c r="Y2169" s="4">
        <v>26.52</v>
      </c>
      <c r="Z2169" s="4">
        <v>11.065060000000001</v>
      </c>
      <c r="AA2169" s="10">
        <v>9.3873295581999994</v>
      </c>
      <c r="AB2169" s="10">
        <v>8.8392685273999998</v>
      </c>
      <c r="AC2169" s="4">
        <v>0.69145500000000004</v>
      </c>
      <c r="AD2169" s="4">
        <v>0.67740705126599998</v>
      </c>
      <c r="AE2169" s="4">
        <v>0.6885912876111</v>
      </c>
      <c r="AF2169" s="4">
        <v>5.852284</v>
      </c>
      <c r="AG2169" s="4">
        <v>5.8068077794433997</v>
      </c>
      <c r="AH2169" s="4">
        <v>5.6039336199087</v>
      </c>
      <c r="AI2169" s="4">
        <v>2.5896680000000001</v>
      </c>
      <c r="AJ2169" s="5">
        <v>5.3657399999999997</v>
      </c>
    </row>
    <row r="2170" spans="1:36" x14ac:dyDescent="0.3">
      <c r="A2170" s="1" t="s">
        <v>446</v>
      </c>
      <c r="B2170" s="2">
        <v>4500439</v>
      </c>
      <c r="C2170" s="3" t="s">
        <v>2935</v>
      </c>
      <c r="D2170" s="4">
        <v>10900.68800928</v>
      </c>
      <c r="E2170" s="3" t="s">
        <v>3006</v>
      </c>
      <c r="F2170" s="3" t="s">
        <v>3007</v>
      </c>
      <c r="G2170" s="3" t="s">
        <v>3008</v>
      </c>
      <c r="H2170" s="3" t="s">
        <v>3170</v>
      </c>
      <c r="I2170" s="3" t="s">
        <v>3171</v>
      </c>
      <c r="J2170" s="4">
        <v>-22.664686</v>
      </c>
      <c r="K2170" s="4">
        <v>-20.116648000000001</v>
      </c>
      <c r="L2170" s="4">
        <v>-12.192104</v>
      </c>
      <c r="M2170" s="4">
        <v>-1.302149</v>
      </c>
      <c r="N2170" s="5">
        <v>9.8040939999999992</v>
      </c>
      <c r="O2170" s="4">
        <v>10.214575</v>
      </c>
      <c r="P2170" s="4">
        <v>1.075537</v>
      </c>
      <c r="Q2170" s="4">
        <v>4.7328859999999997</v>
      </c>
      <c r="R2170" s="4">
        <v>12.370780999999999</v>
      </c>
      <c r="S2170" s="3" t="s">
        <v>4189</v>
      </c>
      <c r="T2170" s="4">
        <v>78.069999999999993</v>
      </c>
      <c r="U2170" s="4">
        <v>10900.68800928</v>
      </c>
      <c r="V2170" s="10">
        <v>15987.688009</v>
      </c>
      <c r="W2170" s="4">
        <v>3.4840527731523001</v>
      </c>
      <c r="X2170" s="4">
        <v>114.92</v>
      </c>
      <c r="Y2170" s="4">
        <v>77.52</v>
      </c>
      <c r="Z2170" s="5">
        <v>9.8040939999999992</v>
      </c>
      <c r="AA2170" s="10">
        <v>9.1423285007999997</v>
      </c>
      <c r="AB2170" s="10">
        <v>8.3368394973999997</v>
      </c>
      <c r="AC2170" s="4">
        <v>0.29334100000000002</v>
      </c>
      <c r="AD2170" s="4">
        <v>0.28471031922700002</v>
      </c>
      <c r="AE2170" s="4">
        <v>0.30069373572739999</v>
      </c>
      <c r="AF2170" s="4">
        <v>4.7328859999999997</v>
      </c>
      <c r="AG2170" s="4">
        <v>6.6232995342927996</v>
      </c>
      <c r="AH2170" s="4">
        <v>6.4023898315443004</v>
      </c>
      <c r="AI2170" s="4">
        <v>1.075537</v>
      </c>
      <c r="AJ2170" s="4">
        <v>1.172733</v>
      </c>
    </row>
    <row r="2171" spans="1:36" x14ac:dyDescent="0.3">
      <c r="A2171" s="1" t="s">
        <v>2392</v>
      </c>
      <c r="B2171" s="2">
        <v>102777</v>
      </c>
      <c r="C2171" s="3" t="s">
        <v>2935</v>
      </c>
      <c r="D2171" s="4">
        <v>10916.920956460001</v>
      </c>
      <c r="E2171" s="3" t="s">
        <v>2930</v>
      </c>
      <c r="F2171" s="3" t="s">
        <v>2953</v>
      </c>
      <c r="G2171" s="3" t="s">
        <v>2954</v>
      </c>
      <c r="H2171" s="3" t="s">
        <v>3244</v>
      </c>
      <c r="I2171" s="3" t="s">
        <v>3155</v>
      </c>
      <c r="J2171" s="4">
        <v>54.244396000000002</v>
      </c>
      <c r="K2171" s="4">
        <v>13.879992</v>
      </c>
      <c r="L2171" s="4">
        <v>-8.2731340000000007</v>
      </c>
      <c r="M2171" s="5">
        <v>2.0767540000000002</v>
      </c>
      <c r="N2171" s="4">
        <v>19.287522603978299</v>
      </c>
      <c r="O2171" s="4" t="s">
        <v>2924</v>
      </c>
      <c r="P2171" s="4">
        <v>2.239862</v>
      </c>
      <c r="Q2171" s="4" t="s">
        <v>2934</v>
      </c>
      <c r="R2171" s="4" t="s">
        <v>2934</v>
      </c>
      <c r="S2171" s="3" t="s">
        <v>6131</v>
      </c>
      <c r="T2171" s="4">
        <v>106.66</v>
      </c>
      <c r="U2171" s="4">
        <v>10916.920956460001</v>
      </c>
      <c r="V2171" s="10" t="s">
        <v>2934</v>
      </c>
      <c r="W2171" s="4">
        <v>1.57509844365273</v>
      </c>
      <c r="X2171" s="5">
        <v>119.12</v>
      </c>
      <c r="Y2171" s="4">
        <v>67.61</v>
      </c>
      <c r="Z2171" s="4">
        <v>19.259661000000001</v>
      </c>
      <c r="AA2171" s="10">
        <v>14.180870582600001</v>
      </c>
      <c r="AB2171" s="10">
        <v>16.3469614208</v>
      </c>
      <c r="AC2171" s="4" t="s">
        <v>2934</v>
      </c>
      <c r="AD2171" s="4" t="s">
        <v>2934</v>
      </c>
      <c r="AE2171" s="4" t="s">
        <v>2934</v>
      </c>
      <c r="AF2171" s="4" t="s">
        <v>2934</v>
      </c>
      <c r="AG2171" s="4" t="s">
        <v>2934</v>
      </c>
      <c r="AH2171" s="4" t="s">
        <v>2934</v>
      </c>
      <c r="AI2171" s="4">
        <v>2.239862</v>
      </c>
      <c r="AJ2171" s="4">
        <v>3.247077</v>
      </c>
    </row>
    <row r="2172" spans="1:36" x14ac:dyDescent="0.3">
      <c r="A2172" s="1" t="s">
        <v>1524</v>
      </c>
      <c r="B2172" s="2">
        <v>4252831</v>
      </c>
      <c r="C2172" s="3" t="s">
        <v>2935</v>
      </c>
      <c r="D2172" s="4">
        <v>10961.18548504</v>
      </c>
      <c r="E2172" s="3" t="s">
        <v>2930</v>
      </c>
      <c r="F2172" s="3" t="s">
        <v>2957</v>
      </c>
      <c r="G2172" s="3" t="s">
        <v>2957</v>
      </c>
      <c r="H2172" s="3" t="s">
        <v>3113</v>
      </c>
      <c r="I2172" s="3" t="s">
        <v>3125</v>
      </c>
      <c r="J2172" s="4">
        <v>40.539248999999998</v>
      </c>
      <c r="K2172" s="4">
        <v>2.015692</v>
      </c>
      <c r="L2172" s="4">
        <v>-8.6856150000000003</v>
      </c>
      <c r="M2172" s="4">
        <v>0.93714500000000001</v>
      </c>
      <c r="N2172" s="4">
        <v>26.834663625997699</v>
      </c>
      <c r="O2172" s="4">
        <v>11.428983506769899</v>
      </c>
      <c r="P2172" s="4">
        <v>7.638801</v>
      </c>
      <c r="Q2172" s="4">
        <v>21.227188000000002</v>
      </c>
      <c r="R2172" s="4">
        <v>10.669923000000001</v>
      </c>
      <c r="S2172" s="3" t="s">
        <v>5265</v>
      </c>
      <c r="T2172" s="4">
        <v>470.68</v>
      </c>
      <c r="U2172" s="4">
        <v>10961.18548504</v>
      </c>
      <c r="V2172" s="10">
        <v>11033.547484999999</v>
      </c>
      <c r="W2172" s="4">
        <v>0.127475142347242</v>
      </c>
      <c r="X2172" s="4">
        <v>548.47</v>
      </c>
      <c r="Y2172" s="5">
        <v>332.53500000000003</v>
      </c>
      <c r="Z2172" s="4">
        <v>26.853034999999998</v>
      </c>
      <c r="AA2172" s="10">
        <v>26.937714975700001</v>
      </c>
      <c r="AB2172" s="10">
        <v>30.089588572699999</v>
      </c>
      <c r="AC2172" s="4">
        <v>7.2276579999999999</v>
      </c>
      <c r="AD2172" s="4">
        <v>6.1966142010835998</v>
      </c>
      <c r="AE2172" s="4">
        <v>6.9191309582578997</v>
      </c>
      <c r="AF2172" s="4">
        <v>21.227188000000002</v>
      </c>
      <c r="AG2172" s="4">
        <v>19.9526886057591</v>
      </c>
      <c r="AH2172" s="4">
        <v>20.942463725478099</v>
      </c>
      <c r="AI2172" s="4">
        <v>7.638801</v>
      </c>
      <c r="AJ2172" s="4">
        <v>7.6576909999999998</v>
      </c>
    </row>
    <row r="2173" spans="1:36" x14ac:dyDescent="0.3">
      <c r="A2173" s="1" t="s">
        <v>231</v>
      </c>
      <c r="B2173" s="2">
        <v>4090153</v>
      </c>
      <c r="C2173" s="3" t="s">
        <v>2935</v>
      </c>
      <c r="D2173" s="4">
        <v>11029.3502088</v>
      </c>
      <c r="E2173" s="3" t="s">
        <v>2930</v>
      </c>
      <c r="F2173" s="3" t="s">
        <v>2957</v>
      </c>
      <c r="G2173" s="3" t="s">
        <v>2957</v>
      </c>
      <c r="H2173" s="3" t="s">
        <v>3113</v>
      </c>
      <c r="I2173" s="3" t="s">
        <v>3188</v>
      </c>
      <c r="J2173" s="4">
        <v>27.633687999999999</v>
      </c>
      <c r="K2173" s="4">
        <v>7.5518879999999999</v>
      </c>
      <c r="L2173" s="4">
        <v>-5.2851800000000004</v>
      </c>
      <c r="M2173" s="4">
        <v>1.309653</v>
      </c>
      <c r="N2173" s="4">
        <v>15.338801711840199</v>
      </c>
      <c r="O2173" s="4">
        <v>8.1972991550673697</v>
      </c>
      <c r="P2173" s="4">
        <v>2.1023350000000001</v>
      </c>
      <c r="Q2173" s="4">
        <v>8.9528130000000008</v>
      </c>
      <c r="R2173" s="4">
        <v>6.34945</v>
      </c>
      <c r="S2173" s="3" t="s">
        <v>3978</v>
      </c>
      <c r="T2173" s="4">
        <v>215.05</v>
      </c>
      <c r="U2173" s="4">
        <v>11029.3502088</v>
      </c>
      <c r="V2173" s="10">
        <v>11298.450208</v>
      </c>
      <c r="W2173" s="4">
        <v>1.48802604045571</v>
      </c>
      <c r="X2173" s="4">
        <v>230.55</v>
      </c>
      <c r="Y2173" s="5">
        <v>160.12</v>
      </c>
      <c r="Z2173" s="4">
        <v>16.542307999999998</v>
      </c>
      <c r="AA2173" s="10">
        <v>12.977960701000001</v>
      </c>
      <c r="AB2173" s="10">
        <v>13.9930896715</v>
      </c>
      <c r="AC2173" s="5">
        <v>0.96109599999999995</v>
      </c>
      <c r="AD2173" s="4">
        <v>0.92201365536110003</v>
      </c>
      <c r="AE2173" s="4">
        <v>0.95278803367099996</v>
      </c>
      <c r="AF2173" s="4">
        <v>8.9528130000000008</v>
      </c>
      <c r="AG2173" s="4">
        <v>7.8252455078142003</v>
      </c>
      <c r="AH2173" s="4">
        <v>8.1538357841196003</v>
      </c>
      <c r="AI2173" s="4">
        <v>2.1023350000000001</v>
      </c>
      <c r="AJ2173" s="4">
        <v>5.301107</v>
      </c>
    </row>
    <row r="2174" spans="1:36" x14ac:dyDescent="0.3">
      <c r="A2174" s="1" t="s">
        <v>346</v>
      </c>
      <c r="B2174" s="2">
        <v>112203863</v>
      </c>
      <c r="C2174" s="3" t="s">
        <v>2935</v>
      </c>
      <c r="D2174" s="4">
        <v>11104.46242224</v>
      </c>
      <c r="E2174" s="3" t="s">
        <v>2925</v>
      </c>
      <c r="F2174" s="3" t="s">
        <v>2996</v>
      </c>
      <c r="G2174" s="3" t="s">
        <v>3120</v>
      </c>
      <c r="H2174" s="3" t="s">
        <v>3247</v>
      </c>
      <c r="I2174" s="3" t="s">
        <v>3248</v>
      </c>
      <c r="J2174" s="4">
        <v>21.321567999999999</v>
      </c>
      <c r="K2174" s="4">
        <v>20.040609</v>
      </c>
      <c r="L2174" s="4">
        <v>17.046130000000002</v>
      </c>
      <c r="M2174" s="4">
        <v>-2.119205</v>
      </c>
      <c r="N2174" s="4" t="s">
        <v>2934</v>
      </c>
      <c r="O2174" s="4" t="s">
        <v>2934</v>
      </c>
      <c r="P2174" s="4" t="s">
        <v>2934</v>
      </c>
      <c r="Q2174" s="4" t="s">
        <v>2934</v>
      </c>
      <c r="R2174" s="4" t="s">
        <v>2934</v>
      </c>
      <c r="S2174" s="3" t="s">
        <v>4091</v>
      </c>
      <c r="T2174" s="4">
        <v>59.12</v>
      </c>
      <c r="U2174" s="4">
        <v>11104.46242224</v>
      </c>
      <c r="V2174" s="10">
        <v>12245.985952000001</v>
      </c>
      <c r="W2174" s="4">
        <v>0</v>
      </c>
      <c r="X2174" s="4">
        <v>64.78</v>
      </c>
      <c r="Y2174" s="4">
        <v>41</v>
      </c>
      <c r="Z2174" s="4" t="s">
        <v>2934</v>
      </c>
      <c r="AA2174" s="10">
        <v>32.755250993792401</v>
      </c>
      <c r="AB2174" s="10">
        <v>32.755250993792401</v>
      </c>
      <c r="AC2174" s="4" t="s">
        <v>2934</v>
      </c>
      <c r="AD2174" s="4">
        <v>5.5288137181515999</v>
      </c>
      <c r="AE2174" s="4">
        <v>5.5288137181515999</v>
      </c>
      <c r="AF2174" s="4" t="s">
        <v>2934</v>
      </c>
      <c r="AG2174" s="4">
        <v>17.713375212408799</v>
      </c>
      <c r="AH2174" s="4">
        <v>17.713375212408799</v>
      </c>
      <c r="AI2174" s="4" t="s">
        <v>2934</v>
      </c>
      <c r="AJ2174" s="4" t="s">
        <v>2934</v>
      </c>
    </row>
    <row r="2175" spans="1:36" x14ac:dyDescent="0.3">
      <c r="A2175" s="1" t="s">
        <v>1999</v>
      </c>
      <c r="B2175" s="2">
        <v>4430065</v>
      </c>
      <c r="C2175" s="3" t="s">
        <v>2919</v>
      </c>
      <c r="D2175" s="4">
        <v>11130.399698880001</v>
      </c>
      <c r="E2175" s="3" t="s">
        <v>2936</v>
      </c>
      <c r="F2175" s="3" t="s">
        <v>2966</v>
      </c>
      <c r="G2175" s="3" t="s">
        <v>3082</v>
      </c>
      <c r="H2175" s="3" t="s">
        <v>3083</v>
      </c>
      <c r="I2175" s="3" t="s">
        <v>3084</v>
      </c>
      <c r="J2175" s="4">
        <v>21.116166</v>
      </c>
      <c r="K2175" s="4">
        <v>23.712745999999999</v>
      </c>
      <c r="L2175" s="4">
        <v>-4.864916</v>
      </c>
      <c r="M2175" s="4">
        <v>1.437789</v>
      </c>
      <c r="N2175" s="4">
        <v>51.181747999999999</v>
      </c>
      <c r="O2175" s="4">
        <v>33.410308000000001</v>
      </c>
      <c r="P2175" s="4">
        <v>10.063001</v>
      </c>
      <c r="Q2175" s="4">
        <v>33.108516999999999</v>
      </c>
      <c r="R2175" s="4">
        <v>34.995288000000002</v>
      </c>
      <c r="S2175" s="3" t="s">
        <v>5738</v>
      </c>
      <c r="T2175" s="4">
        <v>199.66</v>
      </c>
      <c r="U2175" s="4">
        <v>11130.399698880001</v>
      </c>
      <c r="V2175" s="10">
        <v>10730.180698</v>
      </c>
      <c r="W2175" s="4">
        <v>0</v>
      </c>
      <c r="X2175" s="4">
        <v>215.68</v>
      </c>
      <c r="Y2175" s="4">
        <v>129.94</v>
      </c>
      <c r="Z2175" s="4">
        <v>51.181747999999999</v>
      </c>
      <c r="AA2175" s="10">
        <v>30.473137973099998</v>
      </c>
      <c r="AB2175" s="10">
        <v>30.096608817900002</v>
      </c>
      <c r="AC2175" s="4">
        <v>7.4109340000000001</v>
      </c>
      <c r="AD2175" s="4">
        <v>6.8208097289934004</v>
      </c>
      <c r="AE2175" s="4">
        <v>6.9465794751183001</v>
      </c>
      <c r="AF2175" s="4">
        <v>33.108516999999999</v>
      </c>
      <c r="AG2175" s="4">
        <v>19.948719265453299</v>
      </c>
      <c r="AH2175" s="4">
        <v>20.020617526574402</v>
      </c>
      <c r="AI2175" s="4">
        <v>10.063001</v>
      </c>
      <c r="AJ2175" s="4">
        <v>13.10191</v>
      </c>
    </row>
    <row r="2176" spans="1:36" x14ac:dyDescent="0.3">
      <c r="A2176" s="1" t="s">
        <v>2215</v>
      </c>
      <c r="B2176" s="2">
        <v>6225324</v>
      </c>
      <c r="C2176" s="3" t="s">
        <v>2919</v>
      </c>
      <c r="D2176" s="4">
        <v>11184.696455810001</v>
      </c>
      <c r="E2176" s="3" t="s">
        <v>3102</v>
      </c>
      <c r="F2176" s="3" t="s">
        <v>3103</v>
      </c>
      <c r="G2176" s="3" t="s">
        <v>3196</v>
      </c>
      <c r="H2176" s="3" t="s">
        <v>3197</v>
      </c>
      <c r="I2176" s="3" t="s">
        <v>3570</v>
      </c>
      <c r="J2176" s="4">
        <v>-15.961161000000001</v>
      </c>
      <c r="K2176" s="4">
        <v>3.5210319999999999</v>
      </c>
      <c r="L2176" s="4">
        <v>13.764583999999999</v>
      </c>
      <c r="M2176" s="4">
        <v>-4.4174220000000002</v>
      </c>
      <c r="N2176" s="4" t="s">
        <v>2924</v>
      </c>
      <c r="O2176" s="4">
        <v>74.497099000000006</v>
      </c>
      <c r="P2176" s="5">
        <v>4.5456149999999997</v>
      </c>
      <c r="Q2176" s="4">
        <v>69.512420000000006</v>
      </c>
      <c r="R2176" s="4">
        <v>20.209658999999998</v>
      </c>
      <c r="S2176" s="3" t="s">
        <v>5954</v>
      </c>
      <c r="T2176" s="4">
        <v>77.03</v>
      </c>
      <c r="U2176" s="4">
        <v>11184.696455810001</v>
      </c>
      <c r="V2176" s="10">
        <v>9670.9154550000003</v>
      </c>
      <c r="W2176" s="4">
        <v>0</v>
      </c>
      <c r="X2176" s="4">
        <v>99.8</v>
      </c>
      <c r="Y2176" s="4">
        <v>48.330100000000002</v>
      </c>
      <c r="Z2176" s="4" t="s">
        <v>2924</v>
      </c>
      <c r="AA2176" s="10" t="s">
        <v>2924</v>
      </c>
      <c r="AB2176" s="10" t="s">
        <v>2924</v>
      </c>
      <c r="AC2176" s="4">
        <v>2.4820920000000002</v>
      </c>
      <c r="AD2176" s="4">
        <v>2.1807676339865001</v>
      </c>
      <c r="AE2176" s="4">
        <v>2.3866133916562999</v>
      </c>
      <c r="AF2176" s="4">
        <v>69.512420000000006</v>
      </c>
      <c r="AG2176" s="4">
        <v>37.860661895970203</v>
      </c>
      <c r="AH2176" s="4">
        <v>44.670911194782498</v>
      </c>
      <c r="AI2176" s="5">
        <v>4.5456149999999997</v>
      </c>
      <c r="AJ2176" s="4">
        <v>5.535355</v>
      </c>
    </row>
    <row r="2177" spans="1:36" x14ac:dyDescent="0.3">
      <c r="A2177" s="1" t="s">
        <v>1863</v>
      </c>
      <c r="B2177" s="2">
        <v>4232236</v>
      </c>
      <c r="C2177" s="3" t="s">
        <v>2935</v>
      </c>
      <c r="D2177" s="4">
        <v>11322.4881585</v>
      </c>
      <c r="E2177" s="3" t="s">
        <v>2925</v>
      </c>
      <c r="F2177" s="3" t="s">
        <v>2980</v>
      </c>
      <c r="G2177" s="3" t="s">
        <v>2981</v>
      </c>
      <c r="H2177" s="3" t="s">
        <v>3059</v>
      </c>
      <c r="I2177" s="3" t="s">
        <v>3605</v>
      </c>
      <c r="J2177" s="4">
        <v>28.493013999999999</v>
      </c>
      <c r="K2177" s="4">
        <v>22.911695000000002</v>
      </c>
      <c r="L2177" s="4">
        <v>-4.3462110000000003</v>
      </c>
      <c r="M2177" s="4">
        <v>-4.3106650000000002</v>
      </c>
      <c r="N2177" s="4">
        <v>25.75</v>
      </c>
      <c r="O2177" s="4">
        <v>37.756597999999997</v>
      </c>
      <c r="P2177" s="4">
        <v>9.9728890000000003</v>
      </c>
      <c r="Q2177" s="4">
        <v>10.226058999999999</v>
      </c>
      <c r="R2177" s="4">
        <v>41.305898999999997</v>
      </c>
      <c r="S2177" s="3" t="s">
        <v>5603</v>
      </c>
      <c r="T2177" s="4">
        <v>25.75</v>
      </c>
      <c r="U2177" s="4">
        <v>11322.4881585</v>
      </c>
      <c r="V2177" s="10">
        <v>25075.598158000001</v>
      </c>
      <c r="W2177" s="4">
        <v>0</v>
      </c>
      <c r="X2177" s="4">
        <v>28.64</v>
      </c>
      <c r="Y2177" s="4">
        <v>14.69</v>
      </c>
      <c r="Z2177" s="4">
        <v>25.75</v>
      </c>
      <c r="AA2177" s="10">
        <v>12.9312509415</v>
      </c>
      <c r="AB2177" s="10">
        <v>15.5028025454</v>
      </c>
      <c r="AC2177" s="4">
        <v>2.6799499999999998</v>
      </c>
      <c r="AD2177" s="4">
        <v>2.5093470731593999</v>
      </c>
      <c r="AE2177" s="4">
        <v>2.6459631607501</v>
      </c>
      <c r="AF2177" s="4">
        <v>10.226058999999999</v>
      </c>
      <c r="AG2177" s="4">
        <v>9.4584687724833998</v>
      </c>
      <c r="AH2177" s="4">
        <v>10.296674107826099</v>
      </c>
      <c r="AI2177" s="4">
        <v>9.9728890000000003</v>
      </c>
      <c r="AJ2177" s="4">
        <v>22.687225000000002</v>
      </c>
    </row>
    <row r="2178" spans="1:36" x14ac:dyDescent="0.3">
      <c r="A2178" s="1" t="s">
        <v>2222</v>
      </c>
      <c r="B2178" s="2">
        <v>20262963</v>
      </c>
      <c r="C2178" s="3" t="s">
        <v>2919</v>
      </c>
      <c r="D2178" s="4">
        <v>11347.46442194</v>
      </c>
      <c r="E2178" s="3" t="s">
        <v>2920</v>
      </c>
      <c r="F2178" s="3" t="s">
        <v>2921</v>
      </c>
      <c r="G2178" s="3" t="s">
        <v>3109</v>
      </c>
      <c r="H2178" s="3" t="s">
        <v>3109</v>
      </c>
      <c r="I2178" s="3" t="s">
        <v>3048</v>
      </c>
      <c r="J2178" s="4">
        <v>-9.0779639999999997</v>
      </c>
      <c r="K2178" s="4">
        <v>-9.4647290000000002</v>
      </c>
      <c r="L2178" s="4">
        <v>-3.9849619999999999</v>
      </c>
      <c r="M2178" s="4">
        <v>2.487962</v>
      </c>
      <c r="N2178" s="4">
        <v>10</v>
      </c>
      <c r="O2178" s="4" t="s">
        <v>2924</v>
      </c>
      <c r="P2178" s="4">
        <v>1.658226</v>
      </c>
      <c r="Q2178" s="4" t="s">
        <v>2934</v>
      </c>
      <c r="R2178" s="4" t="s">
        <v>2924</v>
      </c>
      <c r="S2178" s="3" t="s">
        <v>5961</v>
      </c>
      <c r="T2178" s="4">
        <v>25.54</v>
      </c>
      <c r="U2178" s="4">
        <v>11347.46442194</v>
      </c>
      <c r="V2178" s="10">
        <v>21344.880421000002</v>
      </c>
      <c r="W2178" s="4">
        <v>3.2889584964761198</v>
      </c>
      <c r="X2178" s="4">
        <v>31.655000000000001</v>
      </c>
      <c r="Y2178" s="4">
        <v>24.05</v>
      </c>
      <c r="Z2178" s="4">
        <v>10</v>
      </c>
      <c r="AA2178" s="10">
        <v>6.1020188745999997</v>
      </c>
      <c r="AB2178" s="10">
        <v>6.4231212244</v>
      </c>
      <c r="AC2178" s="4">
        <v>9.4196170000000006</v>
      </c>
      <c r="AD2178" s="4">
        <v>7.5916040624644996</v>
      </c>
      <c r="AE2178" s="4">
        <v>8.0454258410838992</v>
      </c>
      <c r="AF2178" s="4" t="s">
        <v>2934</v>
      </c>
      <c r="AG2178" s="4">
        <v>8.4877228431410003</v>
      </c>
      <c r="AH2178" s="4">
        <v>8.5331998587347009</v>
      </c>
      <c r="AI2178" s="4">
        <v>1.658226</v>
      </c>
      <c r="AJ2178" s="4">
        <v>1.659519</v>
      </c>
    </row>
    <row r="2179" spans="1:36" x14ac:dyDescent="0.3">
      <c r="A2179" s="1" t="s">
        <v>2100</v>
      </c>
      <c r="B2179" s="2">
        <v>5111952</v>
      </c>
      <c r="C2179" s="3" t="s">
        <v>2935</v>
      </c>
      <c r="D2179" s="4">
        <v>11351.975862159999</v>
      </c>
      <c r="E2179" s="3" t="s">
        <v>2945</v>
      </c>
      <c r="F2179" s="3" t="s">
        <v>2946</v>
      </c>
      <c r="G2179" s="3" t="s">
        <v>2947</v>
      </c>
      <c r="H2179" s="3" t="s">
        <v>2989</v>
      </c>
      <c r="I2179" s="3" t="s">
        <v>2949</v>
      </c>
      <c r="J2179" s="4">
        <v>10.314938</v>
      </c>
      <c r="K2179" s="4">
        <v>23.062047</v>
      </c>
      <c r="L2179" s="4">
        <v>-6.2492330000000003</v>
      </c>
      <c r="M2179" s="4">
        <v>-0.222135</v>
      </c>
      <c r="N2179" s="4" t="s">
        <v>2924</v>
      </c>
      <c r="O2179" s="4">
        <v>71.498126999999997</v>
      </c>
      <c r="P2179" s="4">
        <v>8.8297869999999996</v>
      </c>
      <c r="Q2179" s="4" t="s">
        <v>2924</v>
      </c>
      <c r="R2179" s="4">
        <v>52.748353999999999</v>
      </c>
      <c r="S2179" s="3" t="s">
        <v>5839</v>
      </c>
      <c r="T2179" s="4">
        <v>76.36</v>
      </c>
      <c r="U2179" s="4">
        <v>11351.975862159999</v>
      </c>
      <c r="V2179" s="10">
        <v>10616.667862</v>
      </c>
      <c r="W2179" s="4">
        <v>0</v>
      </c>
      <c r="X2179" s="4">
        <v>86.67</v>
      </c>
      <c r="Y2179" s="4">
        <v>49.46</v>
      </c>
      <c r="Z2179" s="4" t="s">
        <v>2924</v>
      </c>
      <c r="AA2179" s="10">
        <v>75.626423690199999</v>
      </c>
      <c r="AB2179" s="10">
        <v>73.415311841999994</v>
      </c>
      <c r="AC2179" s="4">
        <v>9.5671429999999997</v>
      </c>
      <c r="AD2179" s="4">
        <v>8.5567590412358001</v>
      </c>
      <c r="AE2179" s="4">
        <v>9.2782343962976004</v>
      </c>
      <c r="AF2179" s="4" t="s">
        <v>2924</v>
      </c>
      <c r="AG2179" s="4">
        <v>50.131946301372501</v>
      </c>
      <c r="AH2179" s="4">
        <v>56.129712077343299</v>
      </c>
      <c r="AI2179" s="4">
        <v>8.8297869999999996</v>
      </c>
      <c r="AJ2179" s="4">
        <v>22.645313999999999</v>
      </c>
    </row>
    <row r="2180" spans="1:36" x14ac:dyDescent="0.3">
      <c r="A2180" s="1" t="s">
        <v>1897</v>
      </c>
      <c r="B2180" s="2">
        <v>10498680</v>
      </c>
      <c r="C2180" s="3" t="s">
        <v>2935</v>
      </c>
      <c r="D2180" s="4">
        <v>11377.233017279999</v>
      </c>
      <c r="E2180" s="3" t="s">
        <v>2936</v>
      </c>
      <c r="F2180" s="3" t="s">
        <v>2937</v>
      </c>
      <c r="G2180" s="3" t="s">
        <v>2993</v>
      </c>
      <c r="H2180" s="3" t="s">
        <v>2994</v>
      </c>
      <c r="I2180" s="3" t="s">
        <v>3608</v>
      </c>
      <c r="J2180" s="4">
        <v>16.821797</v>
      </c>
      <c r="K2180" s="4">
        <v>-2.6649750000000001</v>
      </c>
      <c r="L2180" s="4">
        <v>-9.8118630000000007</v>
      </c>
      <c r="M2180" s="4">
        <v>-0.747664</v>
      </c>
      <c r="N2180" s="4">
        <v>20.137105999999999</v>
      </c>
      <c r="O2180" s="4">
        <v>19.672270999999999</v>
      </c>
      <c r="P2180" s="4">
        <v>3.4648400000000001</v>
      </c>
      <c r="Q2180" s="4">
        <v>16.049564</v>
      </c>
      <c r="R2180" s="4">
        <v>25.180765000000001</v>
      </c>
      <c r="S2180" s="3" t="s">
        <v>5637</v>
      </c>
      <c r="T2180" s="4">
        <v>69.03</v>
      </c>
      <c r="U2180" s="4">
        <v>11377.233017279999</v>
      </c>
      <c r="V2180" s="10">
        <v>13610.833017000001</v>
      </c>
      <c r="W2180" s="4">
        <v>1.11545704766044</v>
      </c>
      <c r="X2180" s="4">
        <v>86.57</v>
      </c>
      <c r="Y2180" s="4">
        <v>55.19</v>
      </c>
      <c r="Z2180" s="4">
        <v>20.172414</v>
      </c>
      <c r="AA2180" s="10">
        <v>23.936336211299999</v>
      </c>
      <c r="AB2180" s="10">
        <v>27.634549792600001</v>
      </c>
      <c r="AC2180" s="4">
        <v>3.8458459999999999</v>
      </c>
      <c r="AD2180" s="4">
        <v>4.173495996602</v>
      </c>
      <c r="AE2180" s="4">
        <v>4.4113986822743003</v>
      </c>
      <c r="AF2180" s="4">
        <v>16.049564</v>
      </c>
      <c r="AG2180" s="4">
        <v>17.762747308605999</v>
      </c>
      <c r="AH2180" s="4">
        <v>19.2561454249979</v>
      </c>
      <c r="AI2180" s="4">
        <v>3.4648400000000001</v>
      </c>
      <c r="AJ2180" s="4" t="s">
        <v>2924</v>
      </c>
    </row>
    <row r="2181" spans="1:36" x14ac:dyDescent="0.3">
      <c r="A2181" s="1" t="s">
        <v>1137</v>
      </c>
      <c r="B2181" s="2">
        <v>4657653</v>
      </c>
      <c r="C2181" s="3" t="s">
        <v>2935</v>
      </c>
      <c r="D2181" s="4">
        <v>11378.14309752</v>
      </c>
      <c r="E2181" s="3" t="s">
        <v>2920</v>
      </c>
      <c r="F2181" s="3" t="s">
        <v>2960</v>
      </c>
      <c r="G2181" s="3" t="s">
        <v>2961</v>
      </c>
      <c r="H2181" s="3" t="s">
        <v>2962</v>
      </c>
      <c r="I2181" s="3" t="s">
        <v>2963</v>
      </c>
      <c r="J2181" s="4">
        <v>56.802402000000001</v>
      </c>
      <c r="K2181" s="4">
        <v>18.340178000000002</v>
      </c>
      <c r="L2181" s="4">
        <v>-2.0283739999999999</v>
      </c>
      <c r="M2181" s="4">
        <v>1.125499</v>
      </c>
      <c r="N2181" s="4">
        <v>124.530551</v>
      </c>
      <c r="O2181" s="4">
        <v>38.703102999999999</v>
      </c>
      <c r="P2181" s="4">
        <v>2.7906360000000001</v>
      </c>
      <c r="Q2181" s="4">
        <v>16.338856</v>
      </c>
      <c r="R2181" s="4">
        <v>23.441419</v>
      </c>
      <c r="S2181" s="3" t="s">
        <v>4879</v>
      </c>
      <c r="T2181" s="4">
        <v>83.56</v>
      </c>
      <c r="U2181" s="4">
        <v>11378.14309752</v>
      </c>
      <c r="V2181" s="10">
        <v>11207.442096999999</v>
      </c>
      <c r="W2181" s="4">
        <v>0</v>
      </c>
      <c r="X2181" s="4">
        <v>87.22</v>
      </c>
      <c r="Y2181" s="4">
        <v>49.33</v>
      </c>
      <c r="Z2181" s="4">
        <v>124.530551</v>
      </c>
      <c r="AA2181" s="10">
        <v>25.801272154599999</v>
      </c>
      <c r="AB2181" s="10">
        <v>28.0767305191</v>
      </c>
      <c r="AC2181" s="4">
        <v>4.5216900000000004</v>
      </c>
      <c r="AD2181" s="4">
        <v>4.2864293096362998</v>
      </c>
      <c r="AE2181" s="4">
        <v>4.4885231452637999</v>
      </c>
      <c r="AF2181" s="4">
        <v>16.338856</v>
      </c>
      <c r="AG2181" s="4">
        <v>13.340558754171701</v>
      </c>
      <c r="AH2181" s="4">
        <v>15.009613631196901</v>
      </c>
      <c r="AI2181" s="4">
        <v>2.7906360000000001</v>
      </c>
      <c r="AJ2181" s="4">
        <v>6.3269479999999998</v>
      </c>
    </row>
    <row r="2182" spans="1:36" x14ac:dyDescent="0.3">
      <c r="A2182" s="1" t="s">
        <v>1078</v>
      </c>
      <c r="B2182" s="2">
        <v>13572597</v>
      </c>
      <c r="C2182" s="3" t="s">
        <v>2940</v>
      </c>
      <c r="D2182" s="4">
        <v>11424.149996820001</v>
      </c>
      <c r="E2182" s="3" t="s">
        <v>2930</v>
      </c>
      <c r="F2182" s="3" t="s">
        <v>2953</v>
      </c>
      <c r="G2182" s="3" t="s">
        <v>2954</v>
      </c>
      <c r="H2182" s="3" t="s">
        <v>3244</v>
      </c>
      <c r="I2182" s="3" t="s">
        <v>3155</v>
      </c>
      <c r="J2182" s="4">
        <v>51.619988999999997</v>
      </c>
      <c r="K2182" s="4">
        <v>-3.3263310000000001</v>
      </c>
      <c r="L2182" s="4">
        <v>-4.0542109999999996</v>
      </c>
      <c r="M2182" s="4">
        <v>-1.439791</v>
      </c>
      <c r="N2182" s="4">
        <v>161.53618982412101</v>
      </c>
      <c r="O2182" s="4" t="s">
        <v>2934</v>
      </c>
      <c r="P2182" s="4">
        <v>3.1254849999999998</v>
      </c>
      <c r="Q2182" s="4" t="s">
        <v>2934</v>
      </c>
      <c r="R2182" s="4" t="s">
        <v>2934</v>
      </c>
      <c r="S2182" s="3" t="s">
        <v>4820</v>
      </c>
      <c r="T2182" s="4">
        <v>82.83</v>
      </c>
      <c r="U2182" s="4">
        <v>11424.149996820001</v>
      </c>
      <c r="V2182" s="10" t="s">
        <v>2934</v>
      </c>
      <c r="W2182" s="4">
        <v>0</v>
      </c>
      <c r="X2182" s="5">
        <v>130.5</v>
      </c>
      <c r="Y2182" s="4">
        <v>43.61</v>
      </c>
      <c r="Z2182" s="4">
        <v>20.263344</v>
      </c>
      <c r="AA2182" s="10">
        <v>14.2854547845951</v>
      </c>
      <c r="AB2182" s="10">
        <v>16.6465233755508</v>
      </c>
      <c r="AC2182" s="4" t="s">
        <v>2934</v>
      </c>
      <c r="AD2182" s="4" t="s">
        <v>2934</v>
      </c>
      <c r="AE2182" s="4" t="s">
        <v>2934</v>
      </c>
      <c r="AF2182" s="4" t="s">
        <v>2934</v>
      </c>
      <c r="AG2182" s="4" t="s">
        <v>2934</v>
      </c>
      <c r="AH2182" s="4" t="s">
        <v>2934</v>
      </c>
      <c r="AI2182" s="4">
        <v>3.1254849999999998</v>
      </c>
      <c r="AJ2182" s="4">
        <v>3.1254849999999998</v>
      </c>
    </row>
    <row r="2183" spans="1:36" x14ac:dyDescent="0.3">
      <c r="A2183" s="1" t="s">
        <v>1075</v>
      </c>
      <c r="B2183" s="2">
        <v>10563394</v>
      </c>
      <c r="C2183" s="3" t="s">
        <v>2935</v>
      </c>
      <c r="D2183" s="4">
        <v>11471.88012183</v>
      </c>
      <c r="E2183" s="3" t="s">
        <v>2936</v>
      </c>
      <c r="F2183" s="3" t="s">
        <v>3056</v>
      </c>
      <c r="G2183" s="3" t="s">
        <v>3166</v>
      </c>
      <c r="H2183" s="3" t="s">
        <v>3167</v>
      </c>
      <c r="I2183" s="3" t="s">
        <v>3466</v>
      </c>
      <c r="J2183" s="4">
        <v>56.490727999999997</v>
      </c>
      <c r="K2183" s="4">
        <v>19.239129999999999</v>
      </c>
      <c r="L2183" s="4">
        <v>10.03009</v>
      </c>
      <c r="M2183" s="4">
        <v>-3.0918730000000001</v>
      </c>
      <c r="N2183" s="4">
        <v>27.511285000000001</v>
      </c>
      <c r="O2183" s="4" t="s">
        <v>2934</v>
      </c>
      <c r="P2183" s="4">
        <v>2.2013750000000001</v>
      </c>
      <c r="Q2183" s="4">
        <v>30.726517999999999</v>
      </c>
      <c r="R2183" s="4" t="s">
        <v>2934</v>
      </c>
      <c r="S2183" s="3" t="s">
        <v>4817</v>
      </c>
      <c r="T2183" s="4">
        <v>10.97</v>
      </c>
      <c r="U2183" s="4">
        <v>11471.88012183</v>
      </c>
      <c r="V2183" s="10">
        <v>8630.4007610000008</v>
      </c>
      <c r="W2183" s="4">
        <v>1.31631722880583</v>
      </c>
      <c r="X2183" s="5">
        <v>12.47</v>
      </c>
      <c r="Y2183" s="5">
        <v>5.7</v>
      </c>
      <c r="Z2183" s="4">
        <v>27.511285000000001</v>
      </c>
      <c r="AA2183" s="10">
        <v>17.9042960971756</v>
      </c>
      <c r="AB2183" s="10">
        <v>21.261090101692002</v>
      </c>
      <c r="AC2183" s="4">
        <v>5.7807459999999997</v>
      </c>
      <c r="AD2183" s="4">
        <v>4.9955268642739998</v>
      </c>
      <c r="AE2183" s="4">
        <v>5.6992848802921001</v>
      </c>
      <c r="AF2183" s="4">
        <v>30.726517999999999</v>
      </c>
      <c r="AG2183" s="4">
        <v>16.055864548548499</v>
      </c>
      <c r="AH2183" s="4">
        <v>21.790793497218299</v>
      </c>
      <c r="AI2183" s="4">
        <v>2.2013750000000001</v>
      </c>
      <c r="AJ2183" s="4">
        <v>2.4380289999999998</v>
      </c>
    </row>
    <row r="2184" spans="1:36" x14ac:dyDescent="0.3">
      <c r="A2184" s="1" t="s">
        <v>89</v>
      </c>
      <c r="B2184" s="2">
        <v>4987299</v>
      </c>
      <c r="C2184" s="3" t="s">
        <v>2935</v>
      </c>
      <c r="D2184" s="4">
        <v>11472.05721357</v>
      </c>
      <c r="E2184" s="3" t="s">
        <v>2936</v>
      </c>
      <c r="F2184" s="3" t="s">
        <v>2937</v>
      </c>
      <c r="G2184" s="3" t="s">
        <v>2943</v>
      </c>
      <c r="H2184" s="3" t="s">
        <v>2943</v>
      </c>
      <c r="I2184" s="3" t="s">
        <v>3089</v>
      </c>
      <c r="J2184" s="4">
        <v>4.1676529999999996</v>
      </c>
      <c r="K2184" s="4">
        <v>-8.207554</v>
      </c>
      <c r="L2184" s="4">
        <v>-6.675624</v>
      </c>
      <c r="M2184" s="4">
        <v>-0.15887399999999999</v>
      </c>
      <c r="N2184" s="4">
        <v>21.995000000000001</v>
      </c>
      <c r="O2184" s="4">
        <v>19.761904999999999</v>
      </c>
      <c r="P2184" s="4">
        <v>7.3020529999999999</v>
      </c>
      <c r="Q2184" s="4">
        <v>13.829397999999999</v>
      </c>
      <c r="R2184" s="4">
        <v>24.080300999999999</v>
      </c>
      <c r="S2184" s="3" t="s">
        <v>3836</v>
      </c>
      <c r="T2184" s="4">
        <v>131.97</v>
      </c>
      <c r="U2184" s="4">
        <v>11472.05721357</v>
      </c>
      <c r="V2184" s="10">
        <v>13151.757213000001</v>
      </c>
      <c r="W2184" s="4">
        <v>1.4548761082064099</v>
      </c>
      <c r="X2184" s="4">
        <v>156.09700000000001</v>
      </c>
      <c r="Y2184" s="4">
        <v>113.27</v>
      </c>
      <c r="Z2184" s="4">
        <v>21.995000000000001</v>
      </c>
      <c r="AA2184" s="10">
        <v>17.4036318558</v>
      </c>
      <c r="AB2184" s="10">
        <v>17.785186962099999</v>
      </c>
      <c r="AC2184" s="4">
        <v>3.5316209999999999</v>
      </c>
      <c r="AD2184" s="4">
        <v>3.3834910356028001</v>
      </c>
      <c r="AE2184" s="4">
        <v>3.4894711259187998</v>
      </c>
      <c r="AF2184" s="4">
        <v>13.829397999999999</v>
      </c>
      <c r="AG2184" s="4">
        <v>13.528088338443</v>
      </c>
      <c r="AH2184" s="4">
        <v>14.116981090334701</v>
      </c>
      <c r="AI2184" s="4">
        <v>7.3020529999999999</v>
      </c>
      <c r="AJ2184" s="4" t="s">
        <v>2924</v>
      </c>
    </row>
    <row r="2185" spans="1:36" x14ac:dyDescent="0.3">
      <c r="A2185" s="1" t="s">
        <v>128</v>
      </c>
      <c r="B2185" s="2">
        <v>103424</v>
      </c>
      <c r="C2185" s="3" t="s">
        <v>2935</v>
      </c>
      <c r="D2185" s="4">
        <v>11498.582209</v>
      </c>
      <c r="E2185" s="3" t="s">
        <v>2930</v>
      </c>
      <c r="F2185" s="3" t="s">
        <v>2957</v>
      </c>
      <c r="G2185" s="3" t="s">
        <v>2957</v>
      </c>
      <c r="H2185" s="3" t="s">
        <v>3113</v>
      </c>
      <c r="I2185" s="3" t="s">
        <v>3125</v>
      </c>
      <c r="J2185" s="4">
        <v>15.232568000000001</v>
      </c>
      <c r="K2185" s="4">
        <v>1.391356</v>
      </c>
      <c r="L2185" s="4">
        <v>-7.38863</v>
      </c>
      <c r="M2185" s="4">
        <v>1.4600999999999999E-2</v>
      </c>
      <c r="N2185" s="4">
        <v>12.839737582005601</v>
      </c>
      <c r="O2185" s="4">
        <v>10.193380393273999</v>
      </c>
      <c r="P2185" s="4">
        <v>2.4421110000000001</v>
      </c>
      <c r="Q2185" s="4">
        <v>8.6457719999999991</v>
      </c>
      <c r="R2185" s="4" t="s">
        <v>2924</v>
      </c>
      <c r="S2185" s="3" t="s">
        <v>3875</v>
      </c>
      <c r="T2185" s="4">
        <v>137</v>
      </c>
      <c r="U2185" s="4">
        <v>11498.582209</v>
      </c>
      <c r="V2185" s="10">
        <v>11896.582209</v>
      </c>
      <c r="W2185" s="4">
        <v>2.33576642335766</v>
      </c>
      <c r="X2185" s="5">
        <v>150.19</v>
      </c>
      <c r="Y2185" s="4">
        <v>115.64</v>
      </c>
      <c r="Z2185" s="4">
        <v>12.840941000000001</v>
      </c>
      <c r="AA2185" s="10">
        <v>11.8875111716</v>
      </c>
      <c r="AB2185" s="10">
        <v>12.869891967999999</v>
      </c>
      <c r="AC2185" s="4">
        <v>1.502853</v>
      </c>
      <c r="AD2185" s="4">
        <v>1.6081895517405</v>
      </c>
      <c r="AE2185" s="4">
        <v>1.7047477551050001</v>
      </c>
      <c r="AF2185" s="4">
        <v>8.6457719999999991</v>
      </c>
      <c r="AG2185" s="4" t="s">
        <v>2934</v>
      </c>
      <c r="AH2185" s="4" t="s">
        <v>2934</v>
      </c>
      <c r="AI2185" s="4">
        <v>2.4421110000000001</v>
      </c>
      <c r="AJ2185" s="4">
        <v>2.7349130000000001</v>
      </c>
    </row>
    <row r="2186" spans="1:36" x14ac:dyDescent="0.3">
      <c r="A2186" s="1" t="s">
        <v>508</v>
      </c>
      <c r="B2186" s="2">
        <v>4338031</v>
      </c>
      <c r="C2186" s="3" t="s">
        <v>2935</v>
      </c>
      <c r="D2186" s="4">
        <v>11522.355479280001</v>
      </c>
      <c r="E2186" s="3" t="s">
        <v>2920</v>
      </c>
      <c r="F2186" s="3" t="s">
        <v>2921</v>
      </c>
      <c r="G2186" s="3" t="s">
        <v>3109</v>
      </c>
      <c r="H2186" s="3" t="s">
        <v>3109</v>
      </c>
      <c r="I2186" s="3" t="s">
        <v>3048</v>
      </c>
      <c r="J2186" s="4">
        <v>42.204301000000001</v>
      </c>
      <c r="K2186" s="4">
        <v>5.1864129999999999</v>
      </c>
      <c r="L2186" s="4">
        <v>7.411168</v>
      </c>
      <c r="M2186" s="4">
        <v>1.9922880000000001</v>
      </c>
      <c r="N2186" s="4" t="s">
        <v>2924</v>
      </c>
      <c r="O2186" s="4">
        <v>116.26373599999999</v>
      </c>
      <c r="P2186" s="4">
        <v>3.2527159999999999</v>
      </c>
      <c r="Q2186" s="4">
        <v>31.435666000000001</v>
      </c>
      <c r="R2186" s="4">
        <v>31.667037000000001</v>
      </c>
      <c r="S2186" s="3" t="s">
        <v>4251</v>
      </c>
      <c r="T2186" s="4">
        <v>63.48</v>
      </c>
      <c r="U2186" s="4">
        <v>11522.355479280001</v>
      </c>
      <c r="V2186" s="10">
        <v>16134.355479</v>
      </c>
      <c r="W2186" s="4">
        <v>0</v>
      </c>
      <c r="X2186" s="4">
        <v>63.5</v>
      </c>
      <c r="Y2186" s="4">
        <v>42.07</v>
      </c>
      <c r="Z2186" s="4" t="s">
        <v>2924</v>
      </c>
      <c r="AA2186" s="10" t="s">
        <v>2934</v>
      </c>
      <c r="AB2186" s="10" t="s">
        <v>2934</v>
      </c>
      <c r="AC2186" s="4">
        <v>3.6486559999999999</v>
      </c>
      <c r="AD2186" s="4">
        <v>3.4423630209088998</v>
      </c>
      <c r="AE2186" s="4">
        <v>3.5006195441527002</v>
      </c>
      <c r="AF2186" s="4">
        <v>31.435666000000001</v>
      </c>
      <c r="AG2186" s="4" t="s">
        <v>2934</v>
      </c>
      <c r="AH2186" s="4" t="s">
        <v>2934</v>
      </c>
      <c r="AI2186" s="4">
        <v>3.2527159999999999</v>
      </c>
      <c r="AJ2186" s="4">
        <v>31.566385</v>
      </c>
    </row>
    <row r="2187" spans="1:36" x14ac:dyDescent="0.3">
      <c r="A2187" s="1" t="s">
        <v>2341</v>
      </c>
      <c r="B2187" s="2">
        <v>116229413</v>
      </c>
      <c r="C2187" s="3" t="s">
        <v>2935</v>
      </c>
      <c r="D2187" s="4">
        <v>11529.606631799999</v>
      </c>
      <c r="E2187" s="3" t="s">
        <v>2920</v>
      </c>
      <c r="F2187" s="3" t="s">
        <v>2960</v>
      </c>
      <c r="G2187" s="3" t="s">
        <v>2961</v>
      </c>
      <c r="H2187" s="3" t="s">
        <v>3085</v>
      </c>
      <c r="I2187" s="3" t="s">
        <v>2923</v>
      </c>
      <c r="J2187" s="4">
        <v>-16.574999999999999</v>
      </c>
      <c r="K2187" s="4">
        <v>-1.228356</v>
      </c>
      <c r="L2187" s="4">
        <v>-7.9194259999999996</v>
      </c>
      <c r="M2187" s="4">
        <v>-0.13467000000000001</v>
      </c>
      <c r="N2187" s="4">
        <v>16.684999999999999</v>
      </c>
      <c r="O2187" s="4">
        <v>9.8378540000000001</v>
      </c>
      <c r="P2187" s="4">
        <v>3.6120580000000002</v>
      </c>
      <c r="Q2187" s="4">
        <v>10.099895999999999</v>
      </c>
      <c r="R2187" s="4">
        <v>9.7100390000000001</v>
      </c>
      <c r="S2187" s="3" t="s">
        <v>6080</v>
      </c>
      <c r="T2187" s="4">
        <v>66.739999999999995</v>
      </c>
      <c r="U2187" s="4">
        <v>11529.606631799999</v>
      </c>
      <c r="V2187" s="10">
        <v>18866.606630999999</v>
      </c>
      <c r="W2187" s="4">
        <v>0</v>
      </c>
      <c r="X2187" s="4">
        <v>96.05</v>
      </c>
      <c r="Y2187" s="4">
        <v>47.16</v>
      </c>
      <c r="Z2187" s="4">
        <v>16.684999999999999</v>
      </c>
      <c r="AA2187" s="10">
        <v>12.402207644900001</v>
      </c>
      <c r="AB2187" s="10" t="s">
        <v>2934</v>
      </c>
      <c r="AC2187" s="4">
        <v>2.296605</v>
      </c>
      <c r="AD2187" s="4">
        <v>2.2930804106613998</v>
      </c>
      <c r="AE2187" s="4">
        <v>2.2920006614977999</v>
      </c>
      <c r="AF2187" s="4">
        <v>10.099895999999999</v>
      </c>
      <c r="AG2187" s="4">
        <v>9.4892276039223002</v>
      </c>
      <c r="AH2187" s="4">
        <v>8.9364984346852001</v>
      </c>
      <c r="AI2187" s="4">
        <v>3.6120580000000002</v>
      </c>
      <c r="AJ2187" s="4" t="s">
        <v>2924</v>
      </c>
    </row>
    <row r="2188" spans="1:36" x14ac:dyDescent="0.3">
      <c r="A2188" s="1" t="s">
        <v>1530</v>
      </c>
      <c r="B2188" s="2">
        <v>5303886</v>
      </c>
      <c r="C2188" s="3" t="s">
        <v>2935</v>
      </c>
      <c r="D2188" s="4">
        <v>11532.22902923</v>
      </c>
      <c r="E2188" s="3" t="s">
        <v>2945</v>
      </c>
      <c r="F2188" s="3" t="s">
        <v>2946</v>
      </c>
      <c r="G2188" s="3" t="s">
        <v>2947</v>
      </c>
      <c r="H2188" s="3" t="s">
        <v>2989</v>
      </c>
      <c r="I2188" s="3" t="s">
        <v>2949</v>
      </c>
      <c r="J2188" s="4">
        <v>53.959682999999998</v>
      </c>
      <c r="K2188" s="4">
        <v>21.505682</v>
      </c>
      <c r="L2188" s="4">
        <v>16.857924000000001</v>
      </c>
      <c r="M2188" s="4">
        <v>-2.9718689999999999</v>
      </c>
      <c r="N2188" s="4" t="s">
        <v>2924</v>
      </c>
      <c r="O2188" s="4">
        <v>89.290188000000001</v>
      </c>
      <c r="P2188" s="4">
        <v>11.344828</v>
      </c>
      <c r="Q2188" s="4" t="s">
        <v>2924</v>
      </c>
      <c r="R2188" s="4">
        <v>71.541963999999993</v>
      </c>
      <c r="S2188" s="3" t="s">
        <v>5271</v>
      </c>
      <c r="T2188" s="4">
        <v>42.77</v>
      </c>
      <c r="U2188" s="4">
        <v>11532.22902923</v>
      </c>
      <c r="V2188" s="10">
        <v>10747.946029000001</v>
      </c>
      <c r="W2188" s="4">
        <v>0</v>
      </c>
      <c r="X2188" s="4">
        <v>44.77</v>
      </c>
      <c r="Y2188" s="4">
        <v>21.26</v>
      </c>
      <c r="Z2188" s="4" t="s">
        <v>2924</v>
      </c>
      <c r="AA2188" s="10">
        <v>85.488706775899999</v>
      </c>
      <c r="AB2188" s="10">
        <v>87.634463681900002</v>
      </c>
      <c r="AC2188" s="4">
        <v>12.369344</v>
      </c>
      <c r="AD2188" s="4">
        <v>9.8357527463466994</v>
      </c>
      <c r="AE2188" s="4">
        <v>11.6257881319058</v>
      </c>
      <c r="AF2188" s="4" t="s">
        <v>2924</v>
      </c>
      <c r="AG2188" s="4">
        <v>79.606749194521996</v>
      </c>
      <c r="AH2188" s="4">
        <v>87.705951745326999</v>
      </c>
      <c r="AI2188" s="4">
        <v>11.344828</v>
      </c>
      <c r="AJ2188" s="4">
        <v>11.344828</v>
      </c>
    </row>
    <row r="2189" spans="1:36" x14ac:dyDescent="0.3">
      <c r="A2189" s="1" t="s">
        <v>75</v>
      </c>
      <c r="B2189" s="2">
        <v>5309457</v>
      </c>
      <c r="C2189" s="3" t="s">
        <v>2935</v>
      </c>
      <c r="D2189" s="4">
        <v>11540.61373368</v>
      </c>
      <c r="E2189" s="3" t="s">
        <v>3006</v>
      </c>
      <c r="F2189" s="3" t="s">
        <v>3070</v>
      </c>
      <c r="G2189" s="3" t="s">
        <v>3070</v>
      </c>
      <c r="H2189" s="3" t="s">
        <v>3071</v>
      </c>
      <c r="I2189" s="3" t="s">
        <v>3072</v>
      </c>
      <c r="J2189" s="4">
        <v>-13.391304</v>
      </c>
      <c r="K2189" s="4">
        <v>7.7339099999999998</v>
      </c>
      <c r="L2189" s="4">
        <v>1.5290520000000001</v>
      </c>
      <c r="M2189" s="4">
        <v>2.0491799999999998</v>
      </c>
      <c r="N2189" s="4">
        <v>11.649122999999999</v>
      </c>
      <c r="O2189" s="4">
        <v>14.636297000000001</v>
      </c>
      <c r="P2189" s="4">
        <v>3.8204829999999999</v>
      </c>
      <c r="Q2189" s="4">
        <v>5.223433</v>
      </c>
      <c r="R2189" s="4">
        <v>14.014450999999999</v>
      </c>
      <c r="S2189" s="3" t="s">
        <v>3822</v>
      </c>
      <c r="T2189" s="4">
        <v>19.920000000000002</v>
      </c>
      <c r="U2189" s="4">
        <v>11540.61373368</v>
      </c>
      <c r="V2189" s="10">
        <v>25446.213733000001</v>
      </c>
      <c r="W2189" s="4">
        <v>2.4096385542168699</v>
      </c>
      <c r="X2189" s="4">
        <v>23.47</v>
      </c>
      <c r="Y2189" s="4">
        <v>17</v>
      </c>
      <c r="Z2189" s="4">
        <v>11.649122999999999</v>
      </c>
      <c r="AA2189" s="10">
        <v>8.9749943681000008</v>
      </c>
      <c r="AB2189" s="10">
        <v>8.8533726815999998</v>
      </c>
      <c r="AC2189" s="4">
        <v>0.31922</v>
      </c>
      <c r="AD2189" s="4">
        <v>0.3134127060952</v>
      </c>
      <c r="AE2189" s="4">
        <v>0.31558990378890001</v>
      </c>
      <c r="AF2189" s="4">
        <v>5.223433</v>
      </c>
      <c r="AG2189" s="4">
        <v>6.4392036288299996</v>
      </c>
      <c r="AH2189" s="4">
        <v>6.4670190840546997</v>
      </c>
      <c r="AI2189" s="4">
        <v>3.8204829999999999</v>
      </c>
      <c r="AJ2189" s="4" t="s">
        <v>2924</v>
      </c>
    </row>
    <row r="2190" spans="1:36" x14ac:dyDescent="0.3">
      <c r="A2190" s="1" t="s">
        <v>1997</v>
      </c>
      <c r="B2190" s="2">
        <v>4432560</v>
      </c>
      <c r="C2190" s="3" t="s">
        <v>2935</v>
      </c>
      <c r="D2190" s="4">
        <v>11552.806633599999</v>
      </c>
      <c r="E2190" s="3" t="s">
        <v>2936</v>
      </c>
      <c r="F2190" s="3" t="s">
        <v>2966</v>
      </c>
      <c r="G2190" s="3" t="s">
        <v>3082</v>
      </c>
      <c r="H2190" s="3" t="s">
        <v>3083</v>
      </c>
      <c r="I2190" s="3" t="s">
        <v>3139</v>
      </c>
      <c r="J2190" s="4">
        <v>0</v>
      </c>
      <c r="K2190" s="4">
        <v>23.194279000000002</v>
      </c>
      <c r="L2190" s="4">
        <v>-12.030298999999999</v>
      </c>
      <c r="M2190" s="4">
        <v>-0.24610299999999999</v>
      </c>
      <c r="N2190" s="4">
        <v>25.84</v>
      </c>
      <c r="O2190" s="4">
        <v>38.281480999999999</v>
      </c>
      <c r="P2190" s="4">
        <v>7.6799049999999998</v>
      </c>
      <c r="Q2190" s="4">
        <v>16.486173999999998</v>
      </c>
      <c r="R2190" s="4">
        <v>38.637019000000002</v>
      </c>
      <c r="S2190" s="3" t="s">
        <v>5736</v>
      </c>
      <c r="T2190" s="4">
        <v>206.72</v>
      </c>
      <c r="U2190" s="4">
        <v>11552.806633599999</v>
      </c>
      <c r="V2190" s="10">
        <v>11307.833633</v>
      </c>
      <c r="W2190" s="4">
        <v>0.72561919504644001</v>
      </c>
      <c r="X2190" s="4">
        <v>242.74</v>
      </c>
      <c r="Y2190" s="5">
        <v>139.5</v>
      </c>
      <c r="Z2190" s="4">
        <v>25.84</v>
      </c>
      <c r="AA2190" s="10">
        <v>24.335460174600001</v>
      </c>
      <c r="AB2190" s="10">
        <v>26.3250723646</v>
      </c>
      <c r="AC2190" s="4">
        <v>6.1997350000000004</v>
      </c>
      <c r="AD2190" s="4">
        <v>5.6221083330784998</v>
      </c>
      <c r="AE2190" s="4">
        <v>6.0447383143874998</v>
      </c>
      <c r="AF2190" s="4">
        <v>16.486173999999998</v>
      </c>
      <c r="AG2190" s="4">
        <v>14.0536340612505</v>
      </c>
      <c r="AH2190" s="4">
        <v>15.1348756807866</v>
      </c>
      <c r="AI2190" s="4">
        <v>7.6799049999999998</v>
      </c>
      <c r="AJ2190" s="4">
        <v>8.2371689999999997</v>
      </c>
    </row>
    <row r="2191" spans="1:36" x14ac:dyDescent="0.3">
      <c r="A2191" s="1" t="s">
        <v>684</v>
      </c>
      <c r="B2191" s="2">
        <v>20028074</v>
      </c>
      <c r="C2191" s="3" t="s">
        <v>2919</v>
      </c>
      <c r="D2191" s="4">
        <v>11587.995160300001</v>
      </c>
      <c r="E2191" s="3" t="s">
        <v>2945</v>
      </c>
      <c r="F2191" s="3" t="s">
        <v>2990</v>
      </c>
      <c r="G2191" s="3" t="s">
        <v>2990</v>
      </c>
      <c r="H2191" s="3" t="s">
        <v>3029</v>
      </c>
      <c r="I2191" s="3" t="s">
        <v>3030</v>
      </c>
      <c r="J2191" s="18">
        <v>255.880842</v>
      </c>
      <c r="K2191" s="18">
        <v>120.317965</v>
      </c>
      <c r="L2191" s="18">
        <v>51.586086000000002</v>
      </c>
      <c r="M2191" s="18">
        <v>1.13852</v>
      </c>
      <c r="N2191" s="4" t="s">
        <v>2924</v>
      </c>
      <c r="O2191" s="4" t="s">
        <v>2924</v>
      </c>
      <c r="P2191" s="4">
        <v>20.397409</v>
      </c>
      <c r="Q2191" s="4" t="s">
        <v>2924</v>
      </c>
      <c r="R2191" s="4" t="s">
        <v>2924</v>
      </c>
      <c r="S2191" s="3" t="s">
        <v>4427</v>
      </c>
      <c r="T2191" s="4">
        <v>69.290000000000006</v>
      </c>
      <c r="U2191" s="4">
        <v>11587.995160300001</v>
      </c>
      <c r="V2191" s="10">
        <v>11221.032160000001</v>
      </c>
      <c r="W2191" s="4">
        <v>0</v>
      </c>
      <c r="X2191" s="18">
        <v>78.97</v>
      </c>
      <c r="Y2191" s="18">
        <v>16.82</v>
      </c>
      <c r="Z2191" s="4" t="s">
        <v>2924</v>
      </c>
      <c r="AA2191" s="10">
        <v>78.864101980399994</v>
      </c>
      <c r="AB2191" s="10">
        <v>135.64199440120001</v>
      </c>
      <c r="AC2191" s="4">
        <v>45.690474000000002</v>
      </c>
      <c r="AD2191" s="4">
        <v>20.7261542962733</v>
      </c>
      <c r="AE2191" s="4">
        <v>28.858007386147399</v>
      </c>
      <c r="AF2191" s="4" t="s">
        <v>2924</v>
      </c>
      <c r="AG2191" s="4">
        <v>63.778476914542402</v>
      </c>
      <c r="AH2191" s="4">
        <v>132.03298873775131</v>
      </c>
      <c r="AI2191" s="4">
        <v>20.397409</v>
      </c>
      <c r="AJ2191" s="4">
        <v>20.397409</v>
      </c>
    </row>
    <row r="2192" spans="1:36" x14ac:dyDescent="0.3">
      <c r="A2192" s="1" t="s">
        <v>344</v>
      </c>
      <c r="B2192" s="2">
        <v>4810610</v>
      </c>
      <c r="C2192" s="3" t="s">
        <v>2919</v>
      </c>
      <c r="D2192" s="4">
        <v>11595.923564000001</v>
      </c>
      <c r="E2192" s="3" t="s">
        <v>2920</v>
      </c>
      <c r="F2192" s="3" t="s">
        <v>2921</v>
      </c>
      <c r="G2192" s="3" t="s">
        <v>2922</v>
      </c>
      <c r="H2192" s="3" t="s">
        <v>2922</v>
      </c>
      <c r="I2192" s="3" t="s">
        <v>3217</v>
      </c>
      <c r="J2192" s="5">
        <v>-5.4173150000000003</v>
      </c>
      <c r="K2192" s="4">
        <v>-7.2916670000000003</v>
      </c>
      <c r="L2192" s="4">
        <v>-3.1838679999999999</v>
      </c>
      <c r="M2192" s="4">
        <v>-0.25966899999999998</v>
      </c>
      <c r="N2192" s="4" t="s">
        <v>2934</v>
      </c>
      <c r="O2192" s="4">
        <v>72.98</v>
      </c>
      <c r="P2192" s="4">
        <v>5.4215879999999999</v>
      </c>
      <c r="Q2192" s="4">
        <v>36.048645999999998</v>
      </c>
      <c r="R2192" s="4">
        <v>49.085216000000003</v>
      </c>
      <c r="S2192" s="3" t="s">
        <v>4089</v>
      </c>
      <c r="T2192" s="4">
        <v>72.98</v>
      </c>
      <c r="U2192" s="4">
        <v>11595.923564000001</v>
      </c>
      <c r="V2192" s="10">
        <v>11807.301563999999</v>
      </c>
      <c r="W2192" s="4">
        <v>0.43847629487530798</v>
      </c>
      <c r="X2192" s="4">
        <v>85.57</v>
      </c>
      <c r="Y2192" s="4">
        <v>61.16</v>
      </c>
      <c r="Z2192" s="4" t="s">
        <v>2934</v>
      </c>
      <c r="AA2192" s="10">
        <v>37.870375175100001</v>
      </c>
      <c r="AB2192" s="10">
        <v>38.531596648399997</v>
      </c>
      <c r="AC2192" s="4">
        <v>10.078075</v>
      </c>
      <c r="AD2192" s="4">
        <v>9.4782819982986997</v>
      </c>
      <c r="AE2192" s="4">
        <v>9.6482884314639996</v>
      </c>
      <c r="AF2192" s="4">
        <v>36.048645999999998</v>
      </c>
      <c r="AG2192" s="4">
        <v>27.0422456194032</v>
      </c>
      <c r="AH2192" s="4">
        <v>27.7040240363519</v>
      </c>
      <c r="AI2192" s="4">
        <v>5.4215879999999999</v>
      </c>
      <c r="AJ2192" s="4">
        <v>17.306142000000001</v>
      </c>
    </row>
    <row r="2193" spans="1:36" x14ac:dyDescent="0.3">
      <c r="A2193" s="1" t="s">
        <v>2252</v>
      </c>
      <c r="B2193" s="2">
        <v>4401941</v>
      </c>
      <c r="C2193" s="3" t="s">
        <v>2919</v>
      </c>
      <c r="D2193" s="4">
        <v>11605.637475</v>
      </c>
      <c r="E2193" s="3" t="s">
        <v>2920</v>
      </c>
      <c r="F2193" s="3" t="s">
        <v>2921</v>
      </c>
      <c r="G2193" s="3" t="s">
        <v>2941</v>
      </c>
      <c r="H2193" s="3" t="s">
        <v>2941</v>
      </c>
      <c r="I2193" s="3" t="s">
        <v>2942</v>
      </c>
      <c r="J2193" s="4">
        <v>25.998132999999999</v>
      </c>
      <c r="K2193" s="4">
        <v>-2.4331489999999998</v>
      </c>
      <c r="L2193" s="4">
        <v>-11.918225</v>
      </c>
      <c r="M2193" s="4">
        <v>2.1265869999999998</v>
      </c>
      <c r="N2193" s="4">
        <v>99.590164000000001</v>
      </c>
      <c r="O2193" s="4" t="s">
        <v>2924</v>
      </c>
      <c r="P2193" s="4">
        <v>9.5018379999999993</v>
      </c>
      <c r="Q2193" s="4">
        <v>59.410854</v>
      </c>
      <c r="R2193" s="4" t="s">
        <v>2924</v>
      </c>
      <c r="S2193" s="3" t="s">
        <v>5991</v>
      </c>
      <c r="T2193" s="4">
        <v>121.5</v>
      </c>
      <c r="U2193" s="4">
        <v>11605.637475</v>
      </c>
      <c r="V2193" s="10">
        <v>11822.106475000001</v>
      </c>
      <c r="W2193" s="4">
        <v>0</v>
      </c>
      <c r="X2193" s="4">
        <v>173.25</v>
      </c>
      <c r="Y2193" s="4">
        <v>91.343900000000005</v>
      </c>
      <c r="Z2193" s="4">
        <v>99.590164000000001</v>
      </c>
      <c r="AA2193" s="10">
        <v>15.4603756298</v>
      </c>
      <c r="AB2193" s="10">
        <v>51.827395577300003</v>
      </c>
      <c r="AC2193" s="4">
        <v>7.2070720000000001</v>
      </c>
      <c r="AD2193" s="4">
        <v>4.1583151043755002</v>
      </c>
      <c r="AE2193" s="4">
        <v>6.5791775685834999</v>
      </c>
      <c r="AF2193" s="4">
        <v>59.410854</v>
      </c>
      <c r="AG2193" s="4">
        <v>12.590071903977201</v>
      </c>
      <c r="AH2193" s="4">
        <v>52.827631252155498</v>
      </c>
      <c r="AI2193" s="4">
        <v>9.5018379999999993</v>
      </c>
      <c r="AJ2193" s="4">
        <v>9.7215550000000004</v>
      </c>
    </row>
    <row r="2194" spans="1:36" x14ac:dyDescent="0.3">
      <c r="A2194" s="1" t="s">
        <v>734</v>
      </c>
      <c r="B2194" s="2">
        <v>6546101</v>
      </c>
      <c r="C2194" s="3" t="s">
        <v>2935</v>
      </c>
      <c r="D2194" s="4">
        <v>11625.644</v>
      </c>
      <c r="E2194" s="3" t="s">
        <v>2936</v>
      </c>
      <c r="F2194" s="3" t="s">
        <v>2966</v>
      </c>
      <c r="G2194" s="3" t="s">
        <v>3082</v>
      </c>
      <c r="H2194" s="3" t="s">
        <v>3083</v>
      </c>
      <c r="I2194" s="3" t="s">
        <v>2949</v>
      </c>
      <c r="J2194" s="4">
        <v>9.8331350000000004</v>
      </c>
      <c r="K2194" s="4">
        <v>22.458472</v>
      </c>
      <c r="L2194" s="4">
        <v>-7.7000130000000002</v>
      </c>
      <c r="M2194" s="4">
        <v>-1.496526</v>
      </c>
      <c r="N2194" s="4" t="s">
        <v>2934</v>
      </c>
      <c r="O2194" s="4">
        <v>63.993056000000003</v>
      </c>
      <c r="P2194" s="4">
        <v>4.5511790000000003</v>
      </c>
      <c r="Q2194" s="4">
        <v>47.792673999999998</v>
      </c>
      <c r="R2194" s="4">
        <v>79.046135000000007</v>
      </c>
      <c r="S2194" s="3" t="s">
        <v>4477</v>
      </c>
      <c r="T2194" s="4">
        <v>73.72</v>
      </c>
      <c r="U2194" s="4">
        <v>11625.644</v>
      </c>
      <c r="V2194" s="10">
        <v>12368.744000000001</v>
      </c>
      <c r="W2194" s="4">
        <v>0</v>
      </c>
      <c r="X2194" s="4">
        <v>82.69</v>
      </c>
      <c r="Y2194" s="4">
        <v>47.08</v>
      </c>
      <c r="Z2194" s="4" t="s">
        <v>2934</v>
      </c>
      <c r="AA2194" s="10">
        <v>35.364098628000001</v>
      </c>
      <c r="AB2194" s="10">
        <v>40.563665476300002</v>
      </c>
      <c r="AC2194" s="4">
        <v>7.299347</v>
      </c>
      <c r="AD2194" s="4">
        <v>6.4914156349630003</v>
      </c>
      <c r="AE2194" s="4">
        <v>7.0665474125212002</v>
      </c>
      <c r="AF2194" s="4">
        <v>47.792673999999998</v>
      </c>
      <c r="AG2194" s="4">
        <v>21.137696081866</v>
      </c>
      <c r="AH2194" s="4">
        <v>24.3577444313024</v>
      </c>
      <c r="AI2194" s="4">
        <v>4.5511790000000003</v>
      </c>
      <c r="AJ2194" s="4" t="s">
        <v>2924</v>
      </c>
    </row>
    <row r="2195" spans="1:36" x14ac:dyDescent="0.3">
      <c r="A2195" s="1" t="s">
        <v>1749</v>
      </c>
      <c r="B2195" s="2">
        <v>5244284</v>
      </c>
      <c r="C2195" s="3" t="s">
        <v>2919</v>
      </c>
      <c r="D2195" s="4">
        <v>11628.06630414</v>
      </c>
      <c r="E2195" s="3" t="s">
        <v>2945</v>
      </c>
      <c r="F2195" s="3" t="s">
        <v>2946</v>
      </c>
      <c r="G2195" s="3" t="s">
        <v>2947</v>
      </c>
      <c r="H2195" s="3" t="s">
        <v>2948</v>
      </c>
      <c r="I2195" s="3" t="s">
        <v>2949</v>
      </c>
      <c r="J2195" s="4">
        <v>24.178691000000001</v>
      </c>
      <c r="K2195" s="4">
        <v>-14.247895</v>
      </c>
      <c r="L2195" s="4">
        <v>-18.724516999999999</v>
      </c>
      <c r="M2195" s="4">
        <v>-3.822838</v>
      </c>
      <c r="N2195" s="4" t="s">
        <v>2924</v>
      </c>
      <c r="O2195" s="4">
        <v>41.402450000000002</v>
      </c>
      <c r="P2195" s="4">
        <v>12.040267999999999</v>
      </c>
      <c r="Q2195" s="4" t="s">
        <v>2924</v>
      </c>
      <c r="R2195" s="4">
        <v>43.003698</v>
      </c>
      <c r="S2195" s="3" t="s">
        <v>5490</v>
      </c>
      <c r="T2195" s="4">
        <v>233.22</v>
      </c>
      <c r="U2195" s="4">
        <v>11628.06630414</v>
      </c>
      <c r="V2195" s="10">
        <v>10331.321303999999</v>
      </c>
      <c r="W2195" s="4">
        <v>0</v>
      </c>
      <c r="X2195" s="4">
        <v>324.99</v>
      </c>
      <c r="Y2195" s="4">
        <v>170</v>
      </c>
      <c r="Z2195" s="4" t="s">
        <v>2924</v>
      </c>
      <c r="AA2195" s="10">
        <v>67.513895321899994</v>
      </c>
      <c r="AB2195" s="10">
        <v>72.621627681000007</v>
      </c>
      <c r="AC2195" s="4">
        <v>11.395816</v>
      </c>
      <c r="AD2195" s="4">
        <v>8.9569747434345999</v>
      </c>
      <c r="AE2195" s="4">
        <v>10.698637629741899</v>
      </c>
      <c r="AF2195" s="4" t="s">
        <v>2924</v>
      </c>
      <c r="AG2195" s="4">
        <v>68.100895771495004</v>
      </c>
      <c r="AH2195" s="4">
        <v>76.8946834908282</v>
      </c>
      <c r="AI2195" s="4">
        <v>12.040267999999999</v>
      </c>
      <c r="AJ2195" s="4">
        <v>12.040267999999999</v>
      </c>
    </row>
    <row r="2196" spans="1:36" x14ac:dyDescent="0.3">
      <c r="A2196" s="1" t="s">
        <v>2284</v>
      </c>
      <c r="B2196" s="2">
        <v>4024109</v>
      </c>
      <c r="C2196" s="3" t="s">
        <v>2935</v>
      </c>
      <c r="D2196" s="4">
        <v>11680.234648080001</v>
      </c>
      <c r="E2196" s="3" t="s">
        <v>2925</v>
      </c>
      <c r="F2196" s="3" t="s">
        <v>2980</v>
      </c>
      <c r="G2196" s="3" t="s">
        <v>3016</v>
      </c>
      <c r="H2196" s="3" t="s">
        <v>3017</v>
      </c>
      <c r="I2196" s="3" t="s">
        <v>3310</v>
      </c>
      <c r="J2196" s="4">
        <v>17.983930000000001</v>
      </c>
      <c r="K2196" s="4">
        <v>3.049636</v>
      </c>
      <c r="L2196" s="4">
        <v>-8.8487589999999994</v>
      </c>
      <c r="M2196" s="4">
        <v>-1.041539</v>
      </c>
      <c r="N2196" s="4">
        <v>23.531469000000001</v>
      </c>
      <c r="O2196" s="4">
        <v>20.054631000000001</v>
      </c>
      <c r="P2196" s="4">
        <v>7.1952959999999999</v>
      </c>
      <c r="Q2196" s="4">
        <v>13.225543999999999</v>
      </c>
      <c r="R2196" s="4">
        <v>26.021453000000001</v>
      </c>
      <c r="S2196" s="3" t="s">
        <v>6023</v>
      </c>
      <c r="T2196" s="4">
        <v>80.760000000000005</v>
      </c>
      <c r="U2196" s="4">
        <v>11680.234648080001</v>
      </c>
      <c r="V2196" s="10">
        <v>16323.468648</v>
      </c>
      <c r="W2196" s="4">
        <v>1.48588410104012</v>
      </c>
      <c r="X2196" s="4">
        <v>89.37</v>
      </c>
      <c r="Y2196" s="4">
        <v>64.099999999999994</v>
      </c>
      <c r="Z2196" s="4">
        <v>23.531469000000001</v>
      </c>
      <c r="AA2196" s="10">
        <v>21.168514586699999</v>
      </c>
      <c r="AB2196" s="10">
        <v>22.914733696999999</v>
      </c>
      <c r="AC2196" s="4">
        <v>3.9341699999999999</v>
      </c>
      <c r="AD2196" s="4">
        <v>3.8106185693864001</v>
      </c>
      <c r="AE2196" s="4">
        <v>3.9060811903585</v>
      </c>
      <c r="AF2196" s="4">
        <v>13.225543999999999</v>
      </c>
      <c r="AG2196" s="4">
        <v>12.3824137966609</v>
      </c>
      <c r="AH2196" s="4">
        <v>12.986629929526901</v>
      </c>
      <c r="AI2196" s="4">
        <v>7.1952959999999999</v>
      </c>
      <c r="AJ2196" s="4" t="s">
        <v>2924</v>
      </c>
    </row>
    <row r="2197" spans="1:36" x14ac:dyDescent="0.3">
      <c r="A2197" s="1" t="s">
        <v>2567</v>
      </c>
      <c r="B2197" s="2">
        <v>4156939</v>
      </c>
      <c r="C2197" s="3" t="s">
        <v>2935</v>
      </c>
      <c r="D2197" s="4">
        <v>11687.179938019999</v>
      </c>
      <c r="E2197" s="3" t="s">
        <v>3102</v>
      </c>
      <c r="F2197" s="3" t="s">
        <v>3103</v>
      </c>
      <c r="G2197" s="3" t="s">
        <v>3196</v>
      </c>
      <c r="H2197" s="3" t="s">
        <v>3197</v>
      </c>
      <c r="I2197" s="3" t="s">
        <v>3694</v>
      </c>
      <c r="J2197" s="4">
        <v>76.538366999999994</v>
      </c>
      <c r="K2197" s="4">
        <v>15.215999999999999</v>
      </c>
      <c r="L2197" s="4">
        <v>4.203748</v>
      </c>
      <c r="M2197" s="4">
        <v>0.33440199999999998</v>
      </c>
      <c r="N2197" s="4" t="s">
        <v>2924</v>
      </c>
      <c r="O2197" s="4">
        <v>17.872921000000002</v>
      </c>
      <c r="P2197" s="4">
        <v>2.8895309999999998</v>
      </c>
      <c r="Q2197" s="4">
        <v>28.714690999999998</v>
      </c>
      <c r="R2197" s="4">
        <v>22.435055999999999</v>
      </c>
      <c r="S2197" s="3" t="s">
        <v>6305</v>
      </c>
      <c r="T2197" s="4">
        <v>144.02000000000001</v>
      </c>
      <c r="U2197" s="4">
        <v>11687.179938019999</v>
      </c>
      <c r="V2197" s="10">
        <v>18849.787938000001</v>
      </c>
      <c r="W2197" s="4">
        <v>0</v>
      </c>
      <c r="X2197" s="5">
        <v>149.4</v>
      </c>
      <c r="Y2197" s="4">
        <v>75.344999999999999</v>
      </c>
      <c r="Z2197" s="4" t="s">
        <v>2924</v>
      </c>
      <c r="AA2197" s="10">
        <v>60.070907194900002</v>
      </c>
      <c r="AB2197" s="10">
        <v>90.519408688599995</v>
      </c>
      <c r="AC2197" s="4">
        <v>6.7899269999999996</v>
      </c>
      <c r="AD2197" s="4">
        <v>6.2451139510887996</v>
      </c>
      <c r="AE2197" s="4">
        <v>6.8131246654708999</v>
      </c>
      <c r="AF2197" s="4">
        <v>28.714690999999998</v>
      </c>
      <c r="AG2197" s="4">
        <v>13.534137634896799</v>
      </c>
      <c r="AH2197" s="4">
        <v>15.124971614682501</v>
      </c>
      <c r="AI2197" s="4">
        <v>2.8895309999999998</v>
      </c>
      <c r="AJ2197" s="4" t="s">
        <v>2924</v>
      </c>
    </row>
    <row r="2198" spans="1:36" x14ac:dyDescent="0.3">
      <c r="A2198" s="1" t="s">
        <v>1453</v>
      </c>
      <c r="B2198" s="2">
        <v>4022445</v>
      </c>
      <c r="C2198" s="3" t="s">
        <v>2935</v>
      </c>
      <c r="D2198" s="4">
        <v>11691.174999999999</v>
      </c>
      <c r="E2198" s="3" t="s">
        <v>2936</v>
      </c>
      <c r="F2198" s="3" t="s">
        <v>2937</v>
      </c>
      <c r="G2198" s="3" t="s">
        <v>3044</v>
      </c>
      <c r="H2198" s="3" t="s">
        <v>3066</v>
      </c>
      <c r="I2198" s="3" t="s">
        <v>3450</v>
      </c>
      <c r="J2198" s="4">
        <v>20.222930000000002</v>
      </c>
      <c r="K2198" s="4">
        <v>-4.3666669999999996</v>
      </c>
      <c r="L2198" s="4">
        <v>-7.8084829999999998</v>
      </c>
      <c r="M2198" s="4">
        <v>-0.160078</v>
      </c>
      <c r="N2198" s="4">
        <v>24.483699999999999</v>
      </c>
      <c r="O2198" s="4">
        <v>30.710768999999999</v>
      </c>
      <c r="P2198" s="4">
        <v>4.2525120000000003</v>
      </c>
      <c r="Q2198" s="4">
        <v>16.124420000000001</v>
      </c>
      <c r="R2198" s="4">
        <v>39.236846999999997</v>
      </c>
      <c r="S2198" s="3" t="s">
        <v>5194</v>
      </c>
      <c r="T2198" s="4">
        <v>143.44999999999999</v>
      </c>
      <c r="U2198" s="4">
        <v>11691.174999999999</v>
      </c>
      <c r="V2198" s="10">
        <v>12165.875</v>
      </c>
      <c r="W2198" s="4">
        <v>0.88950853956082299</v>
      </c>
      <c r="X2198" s="4">
        <v>161.13</v>
      </c>
      <c r="Y2198" s="5">
        <v>113.7</v>
      </c>
      <c r="Z2198" s="4">
        <v>24.542344</v>
      </c>
      <c r="AA2198" s="10">
        <v>22.688450953699999</v>
      </c>
      <c r="AB2198" s="10">
        <v>24.552929577800001</v>
      </c>
      <c r="AC2198" s="4">
        <v>3.445643</v>
      </c>
      <c r="AD2198" s="4">
        <v>3.1632247501816999</v>
      </c>
      <c r="AE2198" s="4">
        <v>3.3491433279043998</v>
      </c>
      <c r="AF2198" s="4">
        <v>16.124420000000001</v>
      </c>
      <c r="AG2198" s="4">
        <v>14.470436758094101</v>
      </c>
      <c r="AH2198" s="4">
        <v>15.539639516511199</v>
      </c>
      <c r="AI2198" s="4">
        <v>4.2525120000000003</v>
      </c>
      <c r="AJ2198" s="4">
        <v>14.952052999999999</v>
      </c>
    </row>
    <row r="2199" spans="1:36" x14ac:dyDescent="0.3">
      <c r="A2199" s="1" t="s">
        <v>153</v>
      </c>
      <c r="B2199" s="2">
        <v>4209952</v>
      </c>
      <c r="C2199" s="3" t="s">
        <v>2935</v>
      </c>
      <c r="D2199" s="4">
        <v>11713.658231339999</v>
      </c>
      <c r="E2199" s="3" t="s">
        <v>3031</v>
      </c>
      <c r="F2199" s="3" t="s">
        <v>3031</v>
      </c>
      <c r="G2199" s="3" t="s">
        <v>3051</v>
      </c>
      <c r="H2199" s="3" t="s">
        <v>3052</v>
      </c>
      <c r="I2199" s="3" t="s">
        <v>3053</v>
      </c>
      <c r="J2199" s="4">
        <v>24.505082999999999</v>
      </c>
      <c r="K2199" s="4">
        <v>-15.901699000000001</v>
      </c>
      <c r="L2199" s="4">
        <v>-6.1315049999999998</v>
      </c>
      <c r="M2199" s="4">
        <v>-2.635983</v>
      </c>
      <c r="N2199" s="4">
        <v>17.339791000000002</v>
      </c>
      <c r="O2199" s="4">
        <v>16.468506999999999</v>
      </c>
      <c r="P2199" s="4">
        <v>2.3723109999999998</v>
      </c>
      <c r="Q2199" s="4">
        <v>5.5306579999999999</v>
      </c>
      <c r="R2199" s="4" t="s">
        <v>2934</v>
      </c>
      <c r="S2199" s="3" t="s">
        <v>3900</v>
      </c>
      <c r="T2199" s="4">
        <v>23.27</v>
      </c>
      <c r="U2199" s="4">
        <v>11713.658231339999</v>
      </c>
      <c r="V2199" s="10">
        <v>12836.658230999999</v>
      </c>
      <c r="W2199" s="4">
        <v>1.89084658358401</v>
      </c>
      <c r="X2199" s="4">
        <v>32.57</v>
      </c>
      <c r="Y2199" s="4">
        <v>15.8</v>
      </c>
      <c r="Z2199" s="4">
        <v>17.339791000000002</v>
      </c>
      <c r="AA2199" s="10">
        <v>5.3371559632999999</v>
      </c>
      <c r="AB2199" s="10">
        <v>9.2858625037000007</v>
      </c>
      <c r="AC2199" s="4">
        <v>2.4224679999999998</v>
      </c>
      <c r="AD2199" s="4">
        <v>1.9779979552900999</v>
      </c>
      <c r="AE2199" s="4">
        <v>2.2569366913036002</v>
      </c>
      <c r="AF2199" s="4">
        <v>5.5306579999999999</v>
      </c>
      <c r="AG2199" s="4">
        <v>4.1427314785006999</v>
      </c>
      <c r="AH2199" s="4">
        <v>5.0295493917426999</v>
      </c>
      <c r="AI2199" s="4">
        <v>2.3723109999999998</v>
      </c>
      <c r="AJ2199" s="4">
        <v>2.4366490000000001</v>
      </c>
    </row>
    <row r="2200" spans="1:36" x14ac:dyDescent="0.3">
      <c r="A2200" s="1" t="s">
        <v>2526</v>
      </c>
      <c r="B2200" s="2">
        <v>4912995</v>
      </c>
      <c r="C2200" s="3" t="s">
        <v>2935</v>
      </c>
      <c r="D2200" s="4">
        <v>11771.73438016</v>
      </c>
      <c r="E2200" s="3" t="s">
        <v>3006</v>
      </c>
      <c r="F2200" s="3" t="s">
        <v>3007</v>
      </c>
      <c r="G2200" s="3" t="s">
        <v>3008</v>
      </c>
      <c r="H2200" s="3" t="s">
        <v>3009</v>
      </c>
      <c r="I2200" s="3" t="s">
        <v>3687</v>
      </c>
      <c r="J2200" s="4">
        <v>-12.470328</v>
      </c>
      <c r="K2200" s="4">
        <v>-8.6917050000000007</v>
      </c>
      <c r="L2200" s="4">
        <v>-6.2542369999999998</v>
      </c>
      <c r="M2200" s="4">
        <v>0.66430100000000003</v>
      </c>
      <c r="N2200" s="4">
        <v>22.324923999999999</v>
      </c>
      <c r="O2200" s="4">
        <v>12.853823</v>
      </c>
      <c r="P2200" s="4">
        <v>1.5421940000000001</v>
      </c>
      <c r="Q2200" s="4">
        <v>8.8993570000000002</v>
      </c>
      <c r="R2200" s="4">
        <v>18.499458000000001</v>
      </c>
      <c r="S2200" s="3" t="s">
        <v>6264</v>
      </c>
      <c r="T2200" s="5">
        <v>110.62</v>
      </c>
      <c r="U2200" s="4">
        <v>11771.73438016</v>
      </c>
      <c r="V2200" s="10">
        <v>20157.934379999999</v>
      </c>
      <c r="W2200" s="4">
        <v>3.9052612547459802</v>
      </c>
      <c r="X2200" s="4">
        <v>134.62</v>
      </c>
      <c r="Y2200" s="4">
        <v>105.69</v>
      </c>
      <c r="Z2200" s="4">
        <v>22.324923999999999</v>
      </c>
      <c r="AA2200" s="10">
        <v>11.095731022300001</v>
      </c>
      <c r="AB2200" s="10">
        <v>11.189776052699999</v>
      </c>
      <c r="AC2200" s="4">
        <v>2.2825820000000001</v>
      </c>
      <c r="AD2200" s="4">
        <v>2.2738159026789</v>
      </c>
      <c r="AE2200" s="4">
        <v>2.2785665584034001</v>
      </c>
      <c r="AF2200" s="4">
        <v>8.8993570000000002</v>
      </c>
      <c r="AG2200" s="4">
        <v>9.6536468184718007</v>
      </c>
      <c r="AH2200" s="4">
        <v>9.6859770735952999</v>
      </c>
      <c r="AI2200" s="4">
        <v>1.5421940000000001</v>
      </c>
      <c r="AJ2200" s="4" t="s">
        <v>2924</v>
      </c>
    </row>
    <row r="2201" spans="1:36" x14ac:dyDescent="0.3">
      <c r="A2201" s="1" t="s">
        <v>451</v>
      </c>
      <c r="B2201" s="2">
        <v>112885</v>
      </c>
      <c r="C2201" s="3" t="s">
        <v>2935</v>
      </c>
      <c r="D2201" s="4">
        <v>11796.63910317</v>
      </c>
      <c r="E2201" s="3" t="s">
        <v>2976</v>
      </c>
      <c r="F2201" s="3" t="s">
        <v>2977</v>
      </c>
      <c r="G2201" s="3" t="s">
        <v>3269</v>
      </c>
      <c r="H2201" s="3" t="s">
        <v>3269</v>
      </c>
      <c r="I2201" s="3" t="s">
        <v>2979</v>
      </c>
      <c r="J2201" s="4">
        <v>6.3274900000000001</v>
      </c>
      <c r="K2201" s="4">
        <v>-7.6265939999999999</v>
      </c>
      <c r="L2201" s="4">
        <v>-9.9565529999999995</v>
      </c>
      <c r="M2201" s="4">
        <v>-4.0193E-2</v>
      </c>
      <c r="N2201" s="4">
        <v>32.298701298701303</v>
      </c>
      <c r="O2201" s="4">
        <v>9.4730830000000008</v>
      </c>
      <c r="P2201" s="4">
        <v>2.0466329999999999</v>
      </c>
      <c r="Q2201" s="4">
        <v>15.926488000000001</v>
      </c>
      <c r="R2201" s="4">
        <v>21.001532000000001</v>
      </c>
      <c r="S2201" s="3" t="s">
        <v>4194</v>
      </c>
      <c r="T2201" s="4">
        <v>74.61</v>
      </c>
      <c r="U2201" s="4">
        <v>11796.63910317</v>
      </c>
      <c r="V2201" s="10">
        <v>29876.706103</v>
      </c>
      <c r="W2201" s="4">
        <v>5.2539874011526599</v>
      </c>
      <c r="X2201" s="4">
        <v>90.109899999999996</v>
      </c>
      <c r="Y2201" s="4">
        <v>56.46</v>
      </c>
      <c r="Z2201" s="4">
        <v>37.305</v>
      </c>
      <c r="AA2201" s="10">
        <v>41.604862543899998</v>
      </c>
      <c r="AB2201" s="10">
        <v>35.951082242699997</v>
      </c>
      <c r="AC2201" s="4">
        <v>8.9344079999999995</v>
      </c>
      <c r="AD2201" s="4">
        <v>8.7845306363262008</v>
      </c>
      <c r="AE2201" s="4">
        <v>8.8613705723679992</v>
      </c>
      <c r="AF2201" s="4">
        <v>15.926488000000001</v>
      </c>
      <c r="AG2201" s="4">
        <v>15.137390819031699</v>
      </c>
      <c r="AH2201" s="4">
        <v>15.211133006763999</v>
      </c>
      <c r="AI2201" s="4">
        <v>2.0466329999999999</v>
      </c>
      <c r="AJ2201" s="4">
        <v>2.0466329999999999</v>
      </c>
    </row>
    <row r="2202" spans="1:36" x14ac:dyDescent="0.3">
      <c r="A2202" s="1" t="s">
        <v>2061</v>
      </c>
      <c r="B2202" s="2">
        <v>4095757</v>
      </c>
      <c r="C2202" s="3" t="s">
        <v>2919</v>
      </c>
      <c r="D2202" s="4">
        <v>11800.530119429999</v>
      </c>
      <c r="E2202" s="3" t="s">
        <v>3093</v>
      </c>
      <c r="F2202" s="3" t="s">
        <v>3093</v>
      </c>
      <c r="G2202" s="3" t="s">
        <v>3094</v>
      </c>
      <c r="H2202" s="3" t="s">
        <v>3145</v>
      </c>
      <c r="I2202" s="3" t="s">
        <v>3419</v>
      </c>
      <c r="J2202" s="4">
        <v>10.693068999999999</v>
      </c>
      <c r="K2202" s="4">
        <v>-4.116638</v>
      </c>
      <c r="L2202" s="4">
        <v>-7.2968489999999999</v>
      </c>
      <c r="M2202" s="4">
        <v>-1.0035419999999999</v>
      </c>
      <c r="N2202" s="4">
        <v>14.919929</v>
      </c>
      <c r="O2202" s="4">
        <v>6.1473610000000001</v>
      </c>
      <c r="P2202" s="4">
        <v>1.487098</v>
      </c>
      <c r="Q2202" s="4">
        <v>7.927562</v>
      </c>
      <c r="R2202" s="4">
        <v>17.119842999999999</v>
      </c>
      <c r="S2202" s="3" t="s">
        <v>5800</v>
      </c>
      <c r="T2202" s="4">
        <v>16.77</v>
      </c>
      <c r="U2202" s="4">
        <v>11800.530119429999</v>
      </c>
      <c r="V2202" s="10">
        <v>25003.530118999999</v>
      </c>
      <c r="W2202" s="4">
        <v>7.5730471079308304</v>
      </c>
      <c r="X2202" s="4">
        <v>19.170000000000002</v>
      </c>
      <c r="Y2202" s="4">
        <v>15.025</v>
      </c>
      <c r="Z2202" s="4">
        <v>14.919929</v>
      </c>
      <c r="AA2202" s="10">
        <v>11.5918988041</v>
      </c>
      <c r="AB2202" s="10">
        <v>11.837619205599999</v>
      </c>
      <c r="AC2202" s="4">
        <v>0.49640699999999999</v>
      </c>
      <c r="AD2202" s="4">
        <v>0.44502789662199999</v>
      </c>
      <c r="AE2202" s="4">
        <v>0.48483225930849999</v>
      </c>
      <c r="AF2202" s="4">
        <v>7.927562</v>
      </c>
      <c r="AG2202" s="4">
        <v>9.0611095403780997</v>
      </c>
      <c r="AH2202" s="4">
        <v>8.9726270982572007</v>
      </c>
      <c r="AI2202" s="4">
        <v>1.487098</v>
      </c>
      <c r="AJ2202" s="4">
        <v>1.884693</v>
      </c>
    </row>
    <row r="2203" spans="1:36" x14ac:dyDescent="0.3">
      <c r="A2203" s="1" t="s">
        <v>2091</v>
      </c>
      <c r="B2203" s="2">
        <v>4133014</v>
      </c>
      <c r="C2203" s="3" t="s">
        <v>2935</v>
      </c>
      <c r="D2203" s="4">
        <v>11806.291707</v>
      </c>
      <c r="E2203" s="3" t="s">
        <v>3006</v>
      </c>
      <c r="F2203" s="3" t="s">
        <v>3007</v>
      </c>
      <c r="G2203" s="3" t="s">
        <v>3283</v>
      </c>
      <c r="H2203" s="3" t="s">
        <v>3321</v>
      </c>
      <c r="I2203" s="3" t="s">
        <v>3628</v>
      </c>
      <c r="J2203" s="4">
        <v>106.976744</v>
      </c>
      <c r="K2203" s="4">
        <v>24.699760000000001</v>
      </c>
      <c r="L2203" s="4">
        <v>8.8399719999999995</v>
      </c>
      <c r="M2203" s="4">
        <v>0.54874100000000003</v>
      </c>
      <c r="N2203" s="4">
        <v>0.221472</v>
      </c>
      <c r="O2203" s="4">
        <v>0.12087100000000001</v>
      </c>
      <c r="P2203" s="4" t="s">
        <v>2924</v>
      </c>
      <c r="Q2203" s="4">
        <v>15.859348000000001</v>
      </c>
      <c r="R2203" s="4" t="s">
        <v>2934</v>
      </c>
      <c r="S2203" s="3" t="s">
        <v>5830</v>
      </c>
      <c r="T2203" s="4">
        <v>31.15</v>
      </c>
      <c r="U2203" s="4">
        <v>11806.291707</v>
      </c>
      <c r="V2203" s="10">
        <v>15944.591707</v>
      </c>
      <c r="W2203" s="4">
        <v>1.15569823434992</v>
      </c>
      <c r="X2203" s="4">
        <v>32.25</v>
      </c>
      <c r="Y2203" s="4">
        <v>14.06</v>
      </c>
      <c r="Z2203" s="4">
        <v>0.221472</v>
      </c>
      <c r="AA2203" s="10">
        <v>27.1199721399</v>
      </c>
      <c r="AB2203" s="10">
        <v>30.345835362799999</v>
      </c>
      <c r="AC2203" s="4">
        <v>3.293453</v>
      </c>
      <c r="AD2203" s="4">
        <v>2.2568272800265001</v>
      </c>
      <c r="AE2203" s="4">
        <v>2.3517482974315</v>
      </c>
      <c r="AF2203" s="4">
        <v>15.859348000000001</v>
      </c>
      <c r="AG2203" s="4">
        <v>11.6852305288624</v>
      </c>
      <c r="AH2203" s="4">
        <v>11.874264388916201</v>
      </c>
      <c r="AI2203" s="4" t="s">
        <v>2924</v>
      </c>
      <c r="AJ2203" s="4" t="s">
        <v>2924</v>
      </c>
    </row>
    <row r="2204" spans="1:36" x14ac:dyDescent="0.3">
      <c r="A2204" s="1" t="s">
        <v>2662</v>
      </c>
      <c r="B2204" s="2">
        <v>4540311</v>
      </c>
      <c r="C2204" s="3" t="s">
        <v>2935</v>
      </c>
      <c r="D2204" s="4">
        <v>11904.160838080001</v>
      </c>
      <c r="E2204" s="3" t="s">
        <v>2920</v>
      </c>
      <c r="F2204" s="3" t="s">
        <v>2960</v>
      </c>
      <c r="G2204" s="3" t="s">
        <v>2973</v>
      </c>
      <c r="H2204" s="3" t="s">
        <v>2974</v>
      </c>
      <c r="I2204" s="3" t="s">
        <v>3176</v>
      </c>
      <c r="J2204" s="4">
        <v>18.381001999999999</v>
      </c>
      <c r="K2204" s="4">
        <v>-21.51183</v>
      </c>
      <c r="L2204" s="4">
        <v>-11.321866999999999</v>
      </c>
      <c r="M2204" s="4">
        <v>0.194326</v>
      </c>
      <c r="N2204" s="4">
        <v>12.030666999999999</v>
      </c>
      <c r="O2204" s="4">
        <v>12.656753999999999</v>
      </c>
      <c r="P2204" s="4">
        <v>1.8021130000000001</v>
      </c>
      <c r="Q2204" s="4">
        <v>7.487463</v>
      </c>
      <c r="R2204" s="4">
        <v>20.648309999999999</v>
      </c>
      <c r="S2204" s="3" t="s">
        <v>6400</v>
      </c>
      <c r="T2204" s="4">
        <v>180.46</v>
      </c>
      <c r="U2204" s="4">
        <v>11904.160838080001</v>
      </c>
      <c r="V2204" s="10">
        <v>16985.952838000001</v>
      </c>
      <c r="W2204" s="4">
        <v>0.44331153718275501</v>
      </c>
      <c r="X2204" s="4">
        <v>243.25</v>
      </c>
      <c r="Y2204" s="5">
        <v>150.11000000000001</v>
      </c>
      <c r="Z2204" s="4">
        <v>12.030666999999999</v>
      </c>
      <c r="AA2204" s="10">
        <v>10.3876218873</v>
      </c>
      <c r="AB2204" s="10">
        <v>11.335704831899999</v>
      </c>
      <c r="AC2204" s="4">
        <v>1.1017129999999999</v>
      </c>
      <c r="AD2204" s="4">
        <v>1.0332516799861</v>
      </c>
      <c r="AE2204" s="4">
        <v>1.0804889383903</v>
      </c>
      <c r="AF2204" s="4">
        <v>7.487463</v>
      </c>
      <c r="AG2204" s="4">
        <v>7.3236868324867004</v>
      </c>
      <c r="AH2204" s="4">
        <v>7.7038175696828004</v>
      </c>
      <c r="AI2204" s="4">
        <v>1.8021130000000001</v>
      </c>
      <c r="AJ2204" s="4">
        <v>4.5087950000000001</v>
      </c>
    </row>
    <row r="2205" spans="1:36" x14ac:dyDescent="0.3">
      <c r="A2205" s="1" t="s">
        <v>2699</v>
      </c>
      <c r="B2205" s="2">
        <v>5733676</v>
      </c>
      <c r="C2205" s="3" t="s">
        <v>2940</v>
      </c>
      <c r="D2205" s="4">
        <v>11908.86068994</v>
      </c>
      <c r="E2205" s="3" t="s">
        <v>2930</v>
      </c>
      <c r="F2205" s="3" t="s">
        <v>2953</v>
      </c>
      <c r="G2205" s="3" t="s">
        <v>2954</v>
      </c>
      <c r="H2205" s="3" t="s">
        <v>2955</v>
      </c>
      <c r="I2205" s="3"/>
      <c r="J2205" s="4">
        <v>1.7898510000000001</v>
      </c>
      <c r="K2205" s="4">
        <v>-2.0664509999999998</v>
      </c>
      <c r="L2205" s="4">
        <v>-1.286502</v>
      </c>
      <c r="M2205" s="4">
        <v>-1.0237510000000001</v>
      </c>
      <c r="N2205" s="4" t="s">
        <v>2934</v>
      </c>
      <c r="O2205" s="4" t="s">
        <v>2934</v>
      </c>
      <c r="P2205" s="4" t="s">
        <v>2934</v>
      </c>
      <c r="Q2205" s="4" t="s">
        <v>2934</v>
      </c>
      <c r="R2205" s="4" t="s">
        <v>2934</v>
      </c>
      <c r="S2205" s="3" t="s">
        <v>6437</v>
      </c>
      <c r="T2205" s="4">
        <v>48.34</v>
      </c>
      <c r="U2205" s="4">
        <v>11908.86068994</v>
      </c>
      <c r="V2205" s="10" t="s">
        <v>2934</v>
      </c>
      <c r="W2205" s="4">
        <v>4.3773272652047996</v>
      </c>
      <c r="X2205" s="4">
        <v>49.41</v>
      </c>
      <c r="Y2205" s="4">
        <v>47.37</v>
      </c>
      <c r="Z2205" s="4" t="s">
        <v>2934</v>
      </c>
      <c r="AA2205" s="10" t="s">
        <v>2934</v>
      </c>
      <c r="AB2205" s="10" t="s">
        <v>2934</v>
      </c>
      <c r="AC2205" s="4" t="s">
        <v>2934</v>
      </c>
      <c r="AD2205" s="4" t="s">
        <v>2934</v>
      </c>
      <c r="AE2205" s="4" t="s">
        <v>2934</v>
      </c>
      <c r="AF2205" s="4" t="s">
        <v>2934</v>
      </c>
      <c r="AG2205" s="4" t="s">
        <v>2934</v>
      </c>
      <c r="AH2205" s="4" t="s">
        <v>2934</v>
      </c>
      <c r="AI2205" s="4" t="s">
        <v>2934</v>
      </c>
      <c r="AJ2205" s="4" t="s">
        <v>2934</v>
      </c>
    </row>
    <row r="2206" spans="1:36" x14ac:dyDescent="0.3">
      <c r="A2206" s="1" t="s">
        <v>1747</v>
      </c>
      <c r="B2206" s="2">
        <v>4209632</v>
      </c>
      <c r="C2206" s="3" t="s">
        <v>2935</v>
      </c>
      <c r="D2206" s="4">
        <v>11914.814257149999</v>
      </c>
      <c r="E2206" s="3" t="s">
        <v>3006</v>
      </c>
      <c r="F2206" s="3" t="s">
        <v>3007</v>
      </c>
      <c r="G2206" s="3" t="s">
        <v>3283</v>
      </c>
      <c r="H2206" s="3" t="s">
        <v>3586</v>
      </c>
      <c r="I2206" s="3" t="s">
        <v>3587</v>
      </c>
      <c r="J2206" s="4">
        <v>-5.5383110000000002</v>
      </c>
      <c r="K2206" s="5">
        <v>1.742038</v>
      </c>
      <c r="L2206" s="4">
        <v>-5.6</v>
      </c>
      <c r="M2206" s="4">
        <v>-2.5615100000000002</v>
      </c>
      <c r="N2206" s="4">
        <v>14.455</v>
      </c>
      <c r="O2206" s="4">
        <v>10.618916</v>
      </c>
      <c r="P2206" s="4">
        <v>0.89468599999999998</v>
      </c>
      <c r="Q2206" s="4">
        <v>7.0912959999999998</v>
      </c>
      <c r="R2206" s="4">
        <v>21.353370000000002</v>
      </c>
      <c r="S2206" s="3" t="s">
        <v>5488</v>
      </c>
      <c r="T2206" s="4">
        <v>57.82</v>
      </c>
      <c r="U2206" s="4">
        <v>11914.814257149999</v>
      </c>
      <c r="V2206" s="10">
        <v>17741.714257</v>
      </c>
      <c r="W2206" s="4">
        <v>3.0439294361812501</v>
      </c>
      <c r="X2206" s="4">
        <v>69.180000000000007</v>
      </c>
      <c r="Y2206" s="4">
        <v>49.19</v>
      </c>
      <c r="Z2206" s="4">
        <v>14.455</v>
      </c>
      <c r="AA2206" s="10">
        <v>9.8301569220000005</v>
      </c>
      <c r="AB2206" s="10">
        <v>9.9906175971</v>
      </c>
      <c r="AC2206" s="4">
        <v>1.518696</v>
      </c>
      <c r="AD2206" s="4">
        <v>1.5368406976072999</v>
      </c>
      <c r="AE2206" s="4">
        <v>1.5275818560693</v>
      </c>
      <c r="AF2206" s="4">
        <v>7.0912959999999998</v>
      </c>
      <c r="AG2206" s="4">
        <v>7.2112476208027001</v>
      </c>
      <c r="AH2206" s="4">
        <v>7.2382555879656003</v>
      </c>
      <c r="AI2206" s="4">
        <v>0.89468599999999998</v>
      </c>
      <c r="AJ2206" s="4" t="s">
        <v>2924</v>
      </c>
    </row>
    <row r="2207" spans="1:36" x14ac:dyDescent="0.3">
      <c r="A2207" s="1" t="s">
        <v>254</v>
      </c>
      <c r="B2207" s="2">
        <v>7711754</v>
      </c>
      <c r="C2207" s="3" t="s">
        <v>2919</v>
      </c>
      <c r="D2207" s="4">
        <v>11925.868701900001</v>
      </c>
      <c r="E2207" s="3" t="s">
        <v>2945</v>
      </c>
      <c r="F2207" s="3" t="s">
        <v>2946</v>
      </c>
      <c r="G2207" s="3" t="s">
        <v>2947</v>
      </c>
      <c r="H2207" s="3" t="s">
        <v>2989</v>
      </c>
      <c r="I2207" s="3" t="s">
        <v>2949</v>
      </c>
      <c r="J2207" s="4">
        <v>58.810068999999999</v>
      </c>
      <c r="K2207" s="4">
        <v>16.442952999999999</v>
      </c>
      <c r="L2207" s="4">
        <v>6.9337439999999999</v>
      </c>
      <c r="M2207" s="4">
        <v>-3.477052</v>
      </c>
      <c r="N2207" s="4" t="s">
        <v>2924</v>
      </c>
      <c r="O2207" s="4" t="s">
        <v>2924</v>
      </c>
      <c r="P2207" s="4">
        <v>5.8913409999999997</v>
      </c>
      <c r="Q2207" s="4" t="s">
        <v>2924</v>
      </c>
      <c r="R2207" s="4" t="s">
        <v>2924</v>
      </c>
      <c r="S2207" s="3" t="s">
        <v>4000</v>
      </c>
      <c r="T2207" s="4">
        <v>6.94</v>
      </c>
      <c r="U2207" s="4">
        <v>11925.868701900001</v>
      </c>
      <c r="V2207" s="10">
        <v>10801.868700999999</v>
      </c>
      <c r="W2207" s="4">
        <v>0</v>
      </c>
      <c r="X2207" s="5">
        <v>8.44</v>
      </c>
      <c r="Y2207" s="5">
        <v>2.1</v>
      </c>
      <c r="Z2207" s="4" t="s">
        <v>2924</v>
      </c>
      <c r="AA2207" s="10" t="s">
        <v>2924</v>
      </c>
      <c r="AB2207" s="10" t="s">
        <v>2924</v>
      </c>
      <c r="AC2207" s="4" t="s">
        <v>2934</v>
      </c>
      <c r="AD2207" s="4" t="s">
        <v>2924</v>
      </c>
      <c r="AE2207" s="4" t="s">
        <v>2924</v>
      </c>
      <c r="AF2207" s="4" t="s">
        <v>2924</v>
      </c>
      <c r="AG2207" s="4" t="s">
        <v>2924</v>
      </c>
      <c r="AH2207" s="4" t="s">
        <v>2924</v>
      </c>
      <c r="AI2207" s="4">
        <v>5.8913409999999997</v>
      </c>
      <c r="AJ2207" s="4">
        <v>8.4841080000000009</v>
      </c>
    </row>
    <row r="2208" spans="1:36" x14ac:dyDescent="0.3">
      <c r="A2208" s="1" t="s">
        <v>2786</v>
      </c>
      <c r="B2208" s="2">
        <v>4054624</v>
      </c>
      <c r="C2208" s="3" t="s">
        <v>2935</v>
      </c>
      <c r="D2208" s="4">
        <v>11929.377443040001</v>
      </c>
      <c r="E2208" s="3" t="s">
        <v>2976</v>
      </c>
      <c r="F2208" s="3" t="s">
        <v>2977</v>
      </c>
      <c r="G2208" s="3" t="s">
        <v>3076</v>
      </c>
      <c r="H2208" s="3" t="s">
        <v>3076</v>
      </c>
      <c r="I2208" s="3" t="s">
        <v>2979</v>
      </c>
      <c r="J2208" s="4">
        <v>-15.892609</v>
      </c>
      <c r="K2208" s="4">
        <v>-13.117628</v>
      </c>
      <c r="L2208" s="4">
        <v>-5.2164840000000003</v>
      </c>
      <c r="M2208" s="4">
        <v>0.47926299999999999</v>
      </c>
      <c r="N2208" s="4">
        <v>21.460629921259802</v>
      </c>
      <c r="O2208" s="4">
        <v>6.6695219999999997</v>
      </c>
      <c r="P2208" s="4">
        <v>1.390455</v>
      </c>
      <c r="Q2208" s="4">
        <v>14.413489999999999</v>
      </c>
      <c r="R2208" s="4">
        <v>11.966951</v>
      </c>
      <c r="S2208" s="3" t="s">
        <v>6524</v>
      </c>
      <c r="T2208" s="4">
        <v>54.51</v>
      </c>
      <c r="U2208" s="4">
        <v>11929.377443040001</v>
      </c>
      <c r="V2208" s="10">
        <v>19091.662443000001</v>
      </c>
      <c r="W2208" s="4">
        <v>6.4575307283067298</v>
      </c>
      <c r="X2208" s="4">
        <v>67.400000000000006</v>
      </c>
      <c r="Y2208" s="4">
        <v>53.09</v>
      </c>
      <c r="Z2208" s="4">
        <v>21.511444000000001</v>
      </c>
      <c r="AA2208" s="10">
        <v>25.177829099299998</v>
      </c>
      <c r="AB2208" s="10">
        <v>22.158536585299998</v>
      </c>
      <c r="AC2208" s="4">
        <v>12.029366</v>
      </c>
      <c r="AD2208" s="4">
        <v>11.6176843139685</v>
      </c>
      <c r="AE2208" s="4">
        <v>12.1279175674016</v>
      </c>
      <c r="AF2208" s="4">
        <v>14.413489999999999</v>
      </c>
      <c r="AG2208" s="4">
        <v>13.7891198389016</v>
      </c>
      <c r="AH2208" s="4">
        <v>14.618250481780301</v>
      </c>
      <c r="AI2208" s="4">
        <v>1.390455</v>
      </c>
      <c r="AJ2208" s="4">
        <v>1.9244479999999999</v>
      </c>
    </row>
    <row r="2209" spans="1:36" x14ac:dyDescent="0.3">
      <c r="A2209" s="1" t="s">
        <v>1489</v>
      </c>
      <c r="B2209" s="2">
        <v>113071</v>
      </c>
      <c r="C2209" s="3" t="s">
        <v>2935</v>
      </c>
      <c r="D2209" s="4">
        <v>11961.27474526</v>
      </c>
      <c r="E2209" s="3" t="s">
        <v>2976</v>
      </c>
      <c r="F2209" s="3" t="s">
        <v>3316</v>
      </c>
      <c r="G2209" s="3" t="s">
        <v>3316</v>
      </c>
      <c r="H2209" s="3" t="s">
        <v>3317</v>
      </c>
      <c r="I2209" s="3" t="s">
        <v>3276</v>
      </c>
      <c r="J2209" s="4">
        <v>33.483347999999999</v>
      </c>
      <c r="K2209" s="4">
        <v>-5.257422</v>
      </c>
      <c r="L2209" s="4">
        <v>-10.668982</v>
      </c>
      <c r="M2209" s="4">
        <v>-0.24926799999999999</v>
      </c>
      <c r="N2209" s="4">
        <v>25.491405460060701</v>
      </c>
      <c r="O2209" s="4">
        <v>29.081786000000001</v>
      </c>
      <c r="P2209" s="4">
        <v>1.800554</v>
      </c>
      <c r="Q2209" s="4">
        <v>12.68749</v>
      </c>
      <c r="R2209" s="4" t="s">
        <v>2924</v>
      </c>
      <c r="S2209" s="3" t="s">
        <v>5230</v>
      </c>
      <c r="T2209" s="4">
        <v>252.11</v>
      </c>
      <c r="U2209" s="4">
        <v>11961.27474526</v>
      </c>
      <c r="V2209" s="10">
        <v>16658.674745</v>
      </c>
      <c r="W2209" s="4">
        <v>0</v>
      </c>
      <c r="X2209" s="5">
        <v>288.5</v>
      </c>
      <c r="Y2209" s="4">
        <v>167.11</v>
      </c>
      <c r="Z2209" s="4">
        <v>25.486252</v>
      </c>
      <c r="AA2209" s="10">
        <v>16.147234391400001</v>
      </c>
      <c r="AB2209" s="10">
        <v>18.736798921399998</v>
      </c>
      <c r="AC2209" s="4">
        <v>0.74027399999999999</v>
      </c>
      <c r="AD2209" s="4">
        <v>0.67107789299080001</v>
      </c>
      <c r="AE2209" s="4">
        <v>0.72125820708139998</v>
      </c>
      <c r="AF2209" s="4">
        <v>12.68749</v>
      </c>
      <c r="AG2209" s="4">
        <v>12.624809500644499</v>
      </c>
      <c r="AH2209" s="4">
        <v>14.468509727689799</v>
      </c>
      <c r="AI2209" s="4">
        <v>1.800554</v>
      </c>
      <c r="AJ2209" s="4">
        <v>9.5089199999999998</v>
      </c>
    </row>
    <row r="2210" spans="1:36" x14ac:dyDescent="0.3">
      <c r="A2210" s="1" t="s">
        <v>2874</v>
      </c>
      <c r="B2210" s="2">
        <v>23604476</v>
      </c>
      <c r="C2210" s="3" t="s">
        <v>2935</v>
      </c>
      <c r="D2210" s="4">
        <v>11975.62235901</v>
      </c>
      <c r="E2210" s="3" t="s">
        <v>2925</v>
      </c>
      <c r="F2210" s="3" t="s">
        <v>3011</v>
      </c>
      <c r="G2210" s="3" t="s">
        <v>3443</v>
      </c>
      <c r="H2210" s="3" t="s">
        <v>3444</v>
      </c>
      <c r="I2210" s="3" t="s">
        <v>3445</v>
      </c>
      <c r="J2210" s="4">
        <v>-13.433859</v>
      </c>
      <c r="K2210" s="4">
        <v>-0.70754700000000004</v>
      </c>
      <c r="L2210" s="4">
        <v>6.0453400000000004</v>
      </c>
      <c r="M2210" s="4">
        <v>-7.9114000000000004E-2</v>
      </c>
      <c r="N2210" s="4" t="s">
        <v>2924</v>
      </c>
      <c r="O2210" s="4" t="s">
        <v>2934</v>
      </c>
      <c r="P2210" s="4">
        <v>2.6193939999999998</v>
      </c>
      <c r="Q2210" s="4" t="s">
        <v>2924</v>
      </c>
      <c r="R2210" s="4" t="s">
        <v>2934</v>
      </c>
      <c r="S2210" s="3" t="s">
        <v>6612</v>
      </c>
      <c r="T2210" s="4">
        <v>12.63</v>
      </c>
      <c r="U2210" s="4">
        <v>11975.62235901</v>
      </c>
      <c r="V2210" s="10">
        <v>10313.960369</v>
      </c>
      <c r="W2210" s="4">
        <v>0</v>
      </c>
      <c r="X2210" s="4">
        <v>15.678800000000001</v>
      </c>
      <c r="Y2210" s="5">
        <v>6.5505000000000004</v>
      </c>
      <c r="Z2210" s="4" t="s">
        <v>2924</v>
      </c>
      <c r="AA2210" s="10" t="s">
        <v>2924</v>
      </c>
      <c r="AB2210" s="10" t="s">
        <v>2924</v>
      </c>
      <c r="AC2210" s="4">
        <v>1.9133599999999999</v>
      </c>
      <c r="AD2210" s="4">
        <v>1.1863416375606</v>
      </c>
      <c r="AE2210" s="4">
        <v>1.8100735141377</v>
      </c>
      <c r="AF2210" s="4" t="s">
        <v>2924</v>
      </c>
      <c r="AG2210" s="4" t="s">
        <v>2924</v>
      </c>
      <c r="AH2210" s="4" t="s">
        <v>2924</v>
      </c>
      <c r="AI2210" s="4">
        <v>2.6193939999999998</v>
      </c>
      <c r="AJ2210" s="4">
        <v>3.3967160000000001</v>
      </c>
    </row>
    <row r="2211" spans="1:36" x14ac:dyDescent="0.3">
      <c r="A2211" s="1" t="s">
        <v>1851</v>
      </c>
      <c r="B2211" s="2">
        <v>4298336</v>
      </c>
      <c r="C2211" s="3" t="s">
        <v>2919</v>
      </c>
      <c r="D2211" s="4">
        <v>12045.77581302</v>
      </c>
      <c r="E2211" s="3" t="s">
        <v>2936</v>
      </c>
      <c r="F2211" s="3" t="s">
        <v>2937</v>
      </c>
      <c r="G2211" s="3" t="s">
        <v>3044</v>
      </c>
      <c r="H2211" s="3" t="s">
        <v>3066</v>
      </c>
      <c r="I2211" s="3" t="s">
        <v>3401</v>
      </c>
      <c r="J2211" s="4">
        <v>-20.021955999999999</v>
      </c>
      <c r="K2211" s="4">
        <v>-19.257815999999998</v>
      </c>
      <c r="L2211" s="4">
        <v>-18.541795</v>
      </c>
      <c r="M2211" s="4">
        <v>0.73427699999999996</v>
      </c>
      <c r="N2211" s="4">
        <v>26.050554999999999</v>
      </c>
      <c r="O2211" s="4">
        <v>24.563423</v>
      </c>
      <c r="P2211" s="4">
        <v>4.1204919999999996</v>
      </c>
      <c r="Q2211" s="4">
        <v>17.588986999999999</v>
      </c>
      <c r="R2211" s="4">
        <v>33.336891000000001</v>
      </c>
      <c r="S2211" s="3" t="s">
        <v>5591</v>
      </c>
      <c r="T2211" s="4">
        <v>211.27</v>
      </c>
      <c r="U2211" s="4">
        <v>12045.77581302</v>
      </c>
      <c r="V2211" s="10">
        <v>14250.174813</v>
      </c>
      <c r="W2211" s="4">
        <v>1.47678326312302</v>
      </c>
      <c r="X2211" s="4">
        <v>279.38</v>
      </c>
      <c r="Y2211" s="4">
        <v>207.15</v>
      </c>
      <c r="Z2211" s="4">
        <v>26.050554999999999</v>
      </c>
      <c r="AA2211" s="10">
        <v>21.089502863900002</v>
      </c>
      <c r="AB2211" s="10">
        <v>21.089502863900002</v>
      </c>
      <c r="AC2211" s="4">
        <v>5.2976179999999999</v>
      </c>
      <c r="AD2211" s="4">
        <v>5.0663285239024001</v>
      </c>
      <c r="AE2211" s="4">
        <v>5.0663285239024001</v>
      </c>
      <c r="AF2211" s="4">
        <v>17.588986999999999</v>
      </c>
      <c r="AG2211" s="4">
        <v>16.0912861955069</v>
      </c>
      <c r="AH2211" s="4">
        <v>16.0912861955069</v>
      </c>
      <c r="AI2211" s="4">
        <v>4.1204919999999996</v>
      </c>
      <c r="AJ2211" s="4" t="s">
        <v>2924</v>
      </c>
    </row>
    <row r="2212" spans="1:36" x14ac:dyDescent="0.3">
      <c r="A2212" s="1" t="s">
        <v>1258</v>
      </c>
      <c r="B2212" s="2">
        <v>105600</v>
      </c>
      <c r="C2212" s="3" t="s">
        <v>2935</v>
      </c>
      <c r="D2212" s="4">
        <v>12113.22367026</v>
      </c>
      <c r="E2212" s="3" t="s">
        <v>2930</v>
      </c>
      <c r="F2212" s="3" t="s">
        <v>2953</v>
      </c>
      <c r="G2212" s="3" t="s">
        <v>2954</v>
      </c>
      <c r="H2212" s="3" t="s">
        <v>3244</v>
      </c>
      <c r="I2212" s="3" t="s">
        <v>3097</v>
      </c>
      <c r="J2212" s="4">
        <v>45.350679999999997</v>
      </c>
      <c r="K2212" s="4">
        <v>10.548014999999999</v>
      </c>
      <c r="L2212" s="4">
        <v>-7.0106169999999999</v>
      </c>
      <c r="M2212" s="4">
        <v>0.18393999999999999</v>
      </c>
      <c r="N2212" s="4">
        <v>35.642126789366102</v>
      </c>
      <c r="O2212" s="4">
        <v>23.7630922233955</v>
      </c>
      <c r="P2212" s="4">
        <v>6.1881769999999996</v>
      </c>
      <c r="Q2212" s="4" t="s">
        <v>2934</v>
      </c>
      <c r="R2212" s="4" t="s">
        <v>2934</v>
      </c>
      <c r="S2212" s="3" t="s">
        <v>5000</v>
      </c>
      <c r="T2212" s="4">
        <v>174.29</v>
      </c>
      <c r="U2212" s="4">
        <v>12113.22367026</v>
      </c>
      <c r="V2212" s="10" t="s">
        <v>2934</v>
      </c>
      <c r="W2212" s="4">
        <v>1.3081645533306601</v>
      </c>
      <c r="X2212" s="4">
        <v>192.1</v>
      </c>
      <c r="Y2212" s="4">
        <v>112.16500000000001</v>
      </c>
      <c r="Z2212" s="4">
        <v>35.649417</v>
      </c>
      <c r="AA2212" s="10">
        <v>27.996144887900002</v>
      </c>
      <c r="AB2212" s="10">
        <v>30.550501491599999</v>
      </c>
      <c r="AC2212" s="4" t="s">
        <v>2934</v>
      </c>
      <c r="AD2212" s="4" t="s">
        <v>2934</v>
      </c>
      <c r="AE2212" s="4" t="s">
        <v>2934</v>
      </c>
      <c r="AF2212" s="4" t="s">
        <v>2934</v>
      </c>
      <c r="AG2212" s="4" t="s">
        <v>2934</v>
      </c>
      <c r="AH2212" s="4" t="s">
        <v>2934</v>
      </c>
      <c r="AI2212" s="4">
        <v>6.1881769999999996</v>
      </c>
      <c r="AJ2212" s="4">
        <v>20.783449000000001</v>
      </c>
    </row>
    <row r="2213" spans="1:36" x14ac:dyDescent="0.3">
      <c r="A2213" s="1" t="s">
        <v>2478</v>
      </c>
      <c r="B2213" s="2">
        <v>4422944</v>
      </c>
      <c r="C2213" s="3" t="s">
        <v>2919</v>
      </c>
      <c r="D2213" s="4">
        <v>12132.62058834</v>
      </c>
      <c r="E2213" s="3" t="s">
        <v>2925</v>
      </c>
      <c r="F2213" s="3" t="s">
        <v>2980</v>
      </c>
      <c r="G2213" s="3" t="s">
        <v>2981</v>
      </c>
      <c r="H2213" s="3" t="s">
        <v>3163</v>
      </c>
      <c r="I2213" s="3" t="s">
        <v>3164</v>
      </c>
      <c r="J2213" s="4">
        <v>48.785077000000001</v>
      </c>
      <c r="K2213" s="4">
        <v>3.9794170000000002</v>
      </c>
      <c r="L2213" s="4">
        <v>-10.572384</v>
      </c>
      <c r="M2213" s="4">
        <v>0.26463799999999998</v>
      </c>
      <c r="N2213" s="4">
        <v>31.247423000000001</v>
      </c>
      <c r="O2213" s="4">
        <v>35.651833000000003</v>
      </c>
      <c r="P2213" s="4">
        <v>9.2738399999999999</v>
      </c>
      <c r="Q2213" s="4">
        <v>17.787493999999999</v>
      </c>
      <c r="R2213" s="4">
        <v>60.902914000000003</v>
      </c>
      <c r="S2213" s="3" t="s">
        <v>6216</v>
      </c>
      <c r="T2213" s="5">
        <v>181.86</v>
      </c>
      <c r="U2213" s="4">
        <v>12132.62058834</v>
      </c>
      <c r="V2213" s="10">
        <v>12789.421587999999</v>
      </c>
      <c r="W2213" s="4">
        <v>1.3416914109754801</v>
      </c>
      <c r="X2213" s="4">
        <v>206.04</v>
      </c>
      <c r="Y2213" s="4">
        <v>115.48</v>
      </c>
      <c r="Z2213" s="4">
        <v>31.247423000000001</v>
      </c>
      <c r="AA2213" s="10">
        <v>25.362248099799999</v>
      </c>
      <c r="AB2213" s="10">
        <v>28.501843075299998</v>
      </c>
      <c r="AC2213" s="4">
        <v>2.507838</v>
      </c>
      <c r="AD2213" s="4">
        <v>2.2017966040494001</v>
      </c>
      <c r="AE2213" s="4">
        <v>2.3910787252302002</v>
      </c>
      <c r="AF2213" s="4">
        <v>17.787493999999999</v>
      </c>
      <c r="AG2213" s="4">
        <v>16.868252839507701</v>
      </c>
      <c r="AH2213" s="4">
        <v>18.684912987481301</v>
      </c>
      <c r="AI2213" s="4">
        <v>9.2738399999999999</v>
      </c>
      <c r="AJ2213" s="4">
        <v>10.671283000000001</v>
      </c>
    </row>
    <row r="2214" spans="1:36" x14ac:dyDescent="0.3">
      <c r="A2214" s="1" t="s">
        <v>2464</v>
      </c>
      <c r="B2214" s="2">
        <v>4020861</v>
      </c>
      <c r="C2214" s="3" t="s">
        <v>2935</v>
      </c>
      <c r="D2214" s="4">
        <v>12169.56309</v>
      </c>
      <c r="E2214" s="3" t="s">
        <v>2920</v>
      </c>
      <c r="F2214" s="3" t="s">
        <v>2960</v>
      </c>
      <c r="G2214" s="3" t="s">
        <v>2973</v>
      </c>
      <c r="H2214" s="3" t="s">
        <v>2974</v>
      </c>
      <c r="I2214" s="3" t="s">
        <v>2975</v>
      </c>
      <c r="J2214" s="4">
        <v>69.339685000000003</v>
      </c>
      <c r="K2214" s="4">
        <v>-21.596617999999999</v>
      </c>
      <c r="L2214" s="4">
        <v>-9.8675870000000003</v>
      </c>
      <c r="M2214" s="4">
        <v>-1.150935</v>
      </c>
      <c r="N2214" s="4">
        <v>4.0932060000000003</v>
      </c>
      <c r="O2214" s="4">
        <v>5.2601940000000003</v>
      </c>
      <c r="P2214" s="4">
        <v>3.1736230000000001</v>
      </c>
      <c r="Q2214" s="4">
        <v>5.3579160000000003</v>
      </c>
      <c r="R2214" s="4">
        <v>6.4818249999999997</v>
      </c>
      <c r="S2214" s="3" t="s">
        <v>6202</v>
      </c>
      <c r="T2214" s="4">
        <v>127.97</v>
      </c>
      <c r="U2214" s="4">
        <v>12169.56309</v>
      </c>
      <c r="V2214" s="10">
        <v>25187.56309</v>
      </c>
      <c r="W2214" s="4">
        <v>0</v>
      </c>
      <c r="X2214" s="5">
        <v>171.2</v>
      </c>
      <c r="Y2214" s="4">
        <v>73.209999999999994</v>
      </c>
      <c r="Z2214" s="4">
        <v>4.0932060000000003</v>
      </c>
      <c r="AA2214" s="10">
        <v>11.922152452900001</v>
      </c>
      <c r="AB2214" s="10">
        <v>11.5299922154</v>
      </c>
      <c r="AC2214" s="4">
        <v>1.201009</v>
      </c>
      <c r="AD2214" s="4">
        <v>1.1982585905542</v>
      </c>
      <c r="AE2214" s="4">
        <v>1.2113476385777999</v>
      </c>
      <c r="AF2214" s="4">
        <v>5.3579160000000003</v>
      </c>
      <c r="AG2214" s="4">
        <v>6.2944158082042003</v>
      </c>
      <c r="AH2214" s="4">
        <v>6.3633649967855996</v>
      </c>
      <c r="AI2214" s="4">
        <v>3.1736230000000001</v>
      </c>
      <c r="AJ2214" s="4" t="s">
        <v>2924</v>
      </c>
    </row>
    <row r="2215" spans="1:36" x14ac:dyDescent="0.3">
      <c r="A2215" s="1" t="s">
        <v>2850</v>
      </c>
      <c r="B2215" s="2">
        <v>4971504</v>
      </c>
      <c r="C2215" s="3" t="s">
        <v>2919</v>
      </c>
      <c r="D2215" s="4">
        <v>12218.8635498</v>
      </c>
      <c r="E2215" s="3" t="s">
        <v>2945</v>
      </c>
      <c r="F2215" s="3" t="s">
        <v>2946</v>
      </c>
      <c r="G2215" s="3" t="s">
        <v>2984</v>
      </c>
      <c r="H2215" s="3" t="s">
        <v>3061</v>
      </c>
      <c r="I2215" s="3" t="s">
        <v>3063</v>
      </c>
      <c r="J2215" s="4">
        <v>77.450821000000005</v>
      </c>
      <c r="K2215" s="4">
        <v>29.708853000000001</v>
      </c>
      <c r="L2215" s="4">
        <v>-0.27865299999999998</v>
      </c>
      <c r="M2215" s="4">
        <v>-1.3868180000000001</v>
      </c>
      <c r="N2215" s="4">
        <v>136.60826</v>
      </c>
      <c r="O2215" s="4">
        <v>28.629508000000001</v>
      </c>
      <c r="P2215" s="4" t="s">
        <v>2924</v>
      </c>
      <c r="Q2215" s="4">
        <v>87.207879000000005</v>
      </c>
      <c r="R2215" s="4">
        <v>36.325158999999999</v>
      </c>
      <c r="S2215" s="3" t="s">
        <v>6588</v>
      </c>
      <c r="T2215" s="5">
        <v>218.3</v>
      </c>
      <c r="U2215" s="4">
        <v>12218.8635498</v>
      </c>
      <c r="V2215" s="10">
        <v>12223.252549000001</v>
      </c>
      <c r="W2215" s="4">
        <v>0</v>
      </c>
      <c r="X2215" s="4">
        <v>229.7901</v>
      </c>
      <c r="Y2215" s="4">
        <v>114.18</v>
      </c>
      <c r="Z2215" s="4">
        <v>136.60826</v>
      </c>
      <c r="AA2215" s="10">
        <v>31.001036681399999</v>
      </c>
      <c r="AB2215" s="10">
        <v>36.088072751399999</v>
      </c>
      <c r="AC2215" s="4">
        <v>7.173413</v>
      </c>
      <c r="AD2215" s="4">
        <v>6.2649515666667996</v>
      </c>
      <c r="AE2215" s="4">
        <v>6.9299589292050996</v>
      </c>
      <c r="AF2215" s="4">
        <v>87.207879000000005</v>
      </c>
      <c r="AG2215" s="4">
        <v>26.385547306929499</v>
      </c>
      <c r="AH2215" s="4">
        <v>32.7666704973633</v>
      </c>
      <c r="AI2215" s="4" t="s">
        <v>2924</v>
      </c>
      <c r="AJ2215" s="4" t="s">
        <v>2924</v>
      </c>
    </row>
    <row r="2216" spans="1:36" x14ac:dyDescent="0.3">
      <c r="A2216" s="1" t="s">
        <v>350</v>
      </c>
      <c r="B2216" s="2">
        <v>8648705</v>
      </c>
      <c r="C2216" s="3" t="s">
        <v>2935</v>
      </c>
      <c r="D2216" s="4">
        <v>12256.976464380001</v>
      </c>
      <c r="E2216" s="3" t="s">
        <v>3006</v>
      </c>
      <c r="F2216" s="3" t="s">
        <v>3070</v>
      </c>
      <c r="G2216" s="3" t="s">
        <v>3070</v>
      </c>
      <c r="H2216" s="3" t="s">
        <v>3250</v>
      </c>
      <c r="I2216" s="3" t="s">
        <v>3251</v>
      </c>
      <c r="J2216" s="4">
        <v>39.198920000000001</v>
      </c>
      <c r="K2216" s="4">
        <v>13.130944</v>
      </c>
      <c r="L2216" s="4">
        <v>-4.1128450000000001</v>
      </c>
      <c r="M2216" s="4">
        <v>-1.04511</v>
      </c>
      <c r="N2216" s="4">
        <v>22.246464</v>
      </c>
      <c r="O2216" s="4">
        <v>34.430427000000002</v>
      </c>
      <c r="P2216" s="4">
        <v>6.9557719999999996</v>
      </c>
      <c r="Q2216" s="4">
        <v>8.8105720000000005</v>
      </c>
      <c r="R2216" s="4">
        <v>40.229846000000002</v>
      </c>
      <c r="S2216" s="3" t="s">
        <v>4095</v>
      </c>
      <c r="T2216" s="4">
        <v>92.79</v>
      </c>
      <c r="U2216" s="4">
        <v>12256.976464380001</v>
      </c>
      <c r="V2216" s="10">
        <v>15054.747464</v>
      </c>
      <c r="W2216" s="4">
        <v>0</v>
      </c>
      <c r="X2216" s="4">
        <v>100.74</v>
      </c>
      <c r="Y2216" s="4">
        <v>64.06</v>
      </c>
      <c r="Z2216" s="4">
        <v>22.246464</v>
      </c>
      <c r="AA2216" s="10">
        <v>22.514194205799999</v>
      </c>
      <c r="AB2216" s="10">
        <v>23.400617358600002</v>
      </c>
      <c r="AC2216" s="4">
        <v>0.73150300000000001</v>
      </c>
      <c r="AD2216" s="4">
        <v>0.70000177683940001</v>
      </c>
      <c r="AE2216" s="4">
        <v>0.73327131349929997</v>
      </c>
      <c r="AF2216" s="4">
        <v>8.8105720000000005</v>
      </c>
      <c r="AG2216" s="4">
        <v>13.334374471830801</v>
      </c>
      <c r="AH2216" s="4">
        <v>14.0364635156498</v>
      </c>
      <c r="AI2216" s="4">
        <v>6.9557719999999996</v>
      </c>
      <c r="AJ2216" s="4">
        <v>18.840609000000001</v>
      </c>
    </row>
    <row r="2217" spans="1:36" x14ac:dyDescent="0.3">
      <c r="A2217" s="1" t="s">
        <v>2708</v>
      </c>
      <c r="B2217" s="2">
        <v>5731453</v>
      </c>
      <c r="C2217" s="3" t="s">
        <v>2940</v>
      </c>
      <c r="D2217" s="4">
        <v>12272.452407000001</v>
      </c>
      <c r="E2217" s="3" t="s">
        <v>2930</v>
      </c>
      <c r="F2217" s="3" t="s">
        <v>2953</v>
      </c>
      <c r="G2217" s="3" t="s">
        <v>2954</v>
      </c>
      <c r="H2217" s="3" t="s">
        <v>2955</v>
      </c>
      <c r="I2217" s="3"/>
      <c r="J2217" s="4">
        <v>10.900123000000001</v>
      </c>
      <c r="K2217" s="4">
        <v>0.93143299999999996</v>
      </c>
      <c r="L2217" s="4">
        <v>-7.7538460000000002</v>
      </c>
      <c r="M2217" s="4">
        <v>-0.122154</v>
      </c>
      <c r="N2217" s="4" t="s">
        <v>2934</v>
      </c>
      <c r="O2217" s="4" t="s">
        <v>2934</v>
      </c>
      <c r="P2217" s="4" t="s">
        <v>2934</v>
      </c>
      <c r="Q2217" s="4" t="s">
        <v>2934</v>
      </c>
      <c r="R2217" s="4" t="s">
        <v>2934</v>
      </c>
      <c r="S2217" s="3" t="s">
        <v>6446</v>
      </c>
      <c r="T2217" s="4">
        <v>89.94</v>
      </c>
      <c r="U2217" s="4">
        <v>12272.452407000001</v>
      </c>
      <c r="V2217" s="10" t="s">
        <v>2934</v>
      </c>
      <c r="W2217" s="4">
        <v>1.47403536083621</v>
      </c>
      <c r="X2217" s="4">
        <v>99.12</v>
      </c>
      <c r="Y2217" s="4">
        <v>75.77</v>
      </c>
      <c r="Z2217" s="4" t="s">
        <v>2934</v>
      </c>
      <c r="AA2217" s="10" t="s">
        <v>2934</v>
      </c>
      <c r="AB2217" s="10" t="s">
        <v>2934</v>
      </c>
      <c r="AC2217" s="4" t="s">
        <v>2934</v>
      </c>
      <c r="AD2217" s="4" t="s">
        <v>2934</v>
      </c>
      <c r="AE2217" s="4" t="s">
        <v>2934</v>
      </c>
      <c r="AF2217" s="4" t="s">
        <v>2934</v>
      </c>
      <c r="AG2217" s="4" t="s">
        <v>2934</v>
      </c>
      <c r="AH2217" s="4" t="s">
        <v>2934</v>
      </c>
      <c r="AI2217" s="4" t="s">
        <v>2934</v>
      </c>
      <c r="AJ2217" s="4" t="s">
        <v>2934</v>
      </c>
    </row>
    <row r="2218" spans="1:36" x14ac:dyDescent="0.3">
      <c r="A2218" s="1" t="s">
        <v>453</v>
      </c>
      <c r="B2218" s="2">
        <v>4095936</v>
      </c>
      <c r="C2218" s="3" t="s">
        <v>2919</v>
      </c>
      <c r="D2218" s="4">
        <v>12280.33812411</v>
      </c>
      <c r="E2218" s="3" t="s">
        <v>2936</v>
      </c>
      <c r="F2218" s="3" t="s">
        <v>3056</v>
      </c>
      <c r="G2218" s="3" t="s">
        <v>3057</v>
      </c>
      <c r="H2218" s="3" t="s">
        <v>3057</v>
      </c>
      <c r="I2218" s="3" t="s">
        <v>3291</v>
      </c>
      <c r="J2218" s="4">
        <v>20.256974</v>
      </c>
      <c r="K2218" s="4">
        <v>-4.1074400000000004</v>
      </c>
      <c r="L2218" s="4">
        <v>-1.292162</v>
      </c>
      <c r="M2218" s="4">
        <v>-0.431282</v>
      </c>
      <c r="N2218" s="4">
        <v>51.945</v>
      </c>
      <c r="O2218" s="4">
        <v>58.136541999999999</v>
      </c>
      <c r="P2218" s="4">
        <v>7.4800199999999997</v>
      </c>
      <c r="Q2218" s="4">
        <v>18.189056999999998</v>
      </c>
      <c r="R2218" s="4">
        <v>79.400570999999999</v>
      </c>
      <c r="S2218" s="3" t="s">
        <v>4196</v>
      </c>
      <c r="T2218" s="4">
        <v>103.89</v>
      </c>
      <c r="U2218" s="4">
        <v>12280.33812411</v>
      </c>
      <c r="V2218" s="10">
        <v>14065.543124</v>
      </c>
      <c r="W2218" s="4">
        <v>2.3871402444893599</v>
      </c>
      <c r="X2218" s="5">
        <v>114.82</v>
      </c>
      <c r="Y2218" s="4">
        <v>65</v>
      </c>
      <c r="Z2218" s="4">
        <v>51.945</v>
      </c>
      <c r="AA2218" s="10">
        <v>21.777134951499999</v>
      </c>
      <c r="AB2218" s="10">
        <v>23.634460950400001</v>
      </c>
      <c r="AC2218" s="4">
        <v>0.79188099999999995</v>
      </c>
      <c r="AD2218" s="4">
        <v>0.76853528987889996</v>
      </c>
      <c r="AE2218" s="4">
        <v>0.78146386810949997</v>
      </c>
      <c r="AF2218" s="4">
        <v>18.189056999999998</v>
      </c>
      <c r="AG2218" s="4">
        <v>15.5941849340158</v>
      </c>
      <c r="AH2218" s="4">
        <v>16.6997674470569</v>
      </c>
      <c r="AI2218" s="4">
        <v>7.4800199999999997</v>
      </c>
      <c r="AJ2218" s="4">
        <v>75.556364000000002</v>
      </c>
    </row>
    <row r="2219" spans="1:36" x14ac:dyDescent="0.3">
      <c r="A2219" s="1" t="s">
        <v>475</v>
      </c>
      <c r="B2219" s="2">
        <v>103094</v>
      </c>
      <c r="C2219" s="3" t="s">
        <v>2935</v>
      </c>
      <c r="D2219" s="4">
        <v>12292.88861883</v>
      </c>
      <c r="E2219" s="3" t="s">
        <v>2976</v>
      </c>
      <c r="F2219" s="3" t="s">
        <v>2977</v>
      </c>
      <c r="G2219" s="3" t="s">
        <v>3127</v>
      </c>
      <c r="H2219" s="3" t="s">
        <v>3150</v>
      </c>
      <c r="I2219" s="3" t="s">
        <v>2979</v>
      </c>
      <c r="J2219" s="4">
        <v>16.053982999999999</v>
      </c>
      <c r="K2219" s="4">
        <v>-6.8547409999999998</v>
      </c>
      <c r="L2219" s="5">
        <v>-9.2891440000000003</v>
      </c>
      <c r="M2219" s="4">
        <v>0.27847899999999998</v>
      </c>
      <c r="N2219" s="4">
        <v>36.4651898734177</v>
      </c>
      <c r="O2219" s="4">
        <v>15.442240999999999</v>
      </c>
      <c r="P2219" s="5">
        <v>2.8130950000000001</v>
      </c>
      <c r="Q2219" s="4">
        <v>17.602423000000002</v>
      </c>
      <c r="R2219" s="4">
        <v>19.826467999999998</v>
      </c>
      <c r="S2219" s="3" t="s">
        <v>4218</v>
      </c>
      <c r="T2219" s="5">
        <v>115.23</v>
      </c>
      <c r="U2219" s="4">
        <v>12292.88861883</v>
      </c>
      <c r="V2219" s="10">
        <v>15788.968618000001</v>
      </c>
      <c r="W2219" s="4">
        <v>3.5754577800919898</v>
      </c>
      <c r="X2219" s="4">
        <v>127.69</v>
      </c>
      <c r="Y2219" s="4">
        <v>90.5</v>
      </c>
      <c r="Z2219" s="4">
        <v>38.409999999999997</v>
      </c>
      <c r="AA2219" s="10">
        <v>77.020252656899999</v>
      </c>
      <c r="AB2219" s="10">
        <v>77.3417993395</v>
      </c>
      <c r="AC2219" s="4">
        <v>10.143573</v>
      </c>
      <c r="AD2219" s="4">
        <v>10.0640755820016</v>
      </c>
      <c r="AE2219" s="4">
        <v>10.218692570019799</v>
      </c>
      <c r="AF2219" s="4">
        <v>17.602423000000002</v>
      </c>
      <c r="AG2219" s="4">
        <v>17.711421178073799</v>
      </c>
      <c r="AH2219" s="4">
        <v>17.842339040486198</v>
      </c>
      <c r="AI2219" s="5">
        <v>2.8130950000000001</v>
      </c>
      <c r="AJ2219" s="5">
        <v>2.8130950000000001</v>
      </c>
    </row>
    <row r="2220" spans="1:36" x14ac:dyDescent="0.3">
      <c r="A2220" s="1" t="s">
        <v>1408</v>
      </c>
      <c r="B2220" s="2">
        <v>5726661</v>
      </c>
      <c r="C2220" s="3" t="s">
        <v>2940</v>
      </c>
      <c r="D2220" s="4">
        <v>12299.118</v>
      </c>
      <c r="E2220" s="3" t="s">
        <v>2930</v>
      </c>
      <c r="F2220" s="3" t="s">
        <v>2953</v>
      </c>
      <c r="G2220" s="3" t="s">
        <v>2954</v>
      </c>
      <c r="H2220" s="3" t="s">
        <v>2955</v>
      </c>
      <c r="I2220" s="3"/>
      <c r="J2220" s="4">
        <v>-2.1069059999999999</v>
      </c>
      <c r="K2220" s="4">
        <v>-4.7275489999999998</v>
      </c>
      <c r="L2220" s="4">
        <v>-2.392531</v>
      </c>
      <c r="M2220" s="4">
        <v>-0.27821899999999999</v>
      </c>
      <c r="N2220" s="4" t="s">
        <v>2934</v>
      </c>
      <c r="O2220" s="4" t="s">
        <v>2934</v>
      </c>
      <c r="P2220" s="4" t="s">
        <v>2934</v>
      </c>
      <c r="Q2220" s="4" t="s">
        <v>2934</v>
      </c>
      <c r="R2220" s="4" t="s">
        <v>2934</v>
      </c>
      <c r="S2220" s="3" t="s">
        <v>5150</v>
      </c>
      <c r="T2220" s="4">
        <v>50.18</v>
      </c>
      <c r="U2220" s="4">
        <v>12299.118</v>
      </c>
      <c r="V2220" s="10" t="s">
        <v>2934</v>
      </c>
      <c r="W2220" s="4">
        <v>4.7687684336388996</v>
      </c>
      <c r="X2220" s="4">
        <v>52.935000000000002</v>
      </c>
      <c r="Y2220" s="4">
        <v>49.075000000000003</v>
      </c>
      <c r="Z2220" s="4" t="s">
        <v>2934</v>
      </c>
      <c r="AA2220" s="10" t="s">
        <v>2934</v>
      </c>
      <c r="AB2220" s="10" t="s">
        <v>2934</v>
      </c>
      <c r="AC2220" s="4" t="s">
        <v>2934</v>
      </c>
      <c r="AD2220" s="4" t="s">
        <v>2934</v>
      </c>
      <c r="AE2220" s="4" t="s">
        <v>2934</v>
      </c>
      <c r="AF2220" s="4" t="s">
        <v>2934</v>
      </c>
      <c r="AG2220" s="4" t="s">
        <v>2934</v>
      </c>
      <c r="AH2220" s="4" t="s">
        <v>2934</v>
      </c>
      <c r="AI2220" s="4" t="s">
        <v>2934</v>
      </c>
      <c r="AJ2220" s="4" t="s">
        <v>2934</v>
      </c>
    </row>
    <row r="2221" spans="1:36" x14ac:dyDescent="0.3">
      <c r="A2221" s="1" t="s">
        <v>563</v>
      </c>
      <c r="B2221" s="2">
        <v>4067589</v>
      </c>
      <c r="C2221" s="3" t="s">
        <v>2935</v>
      </c>
      <c r="D2221" s="4">
        <v>12315.737462700001</v>
      </c>
      <c r="E2221" s="3" t="s">
        <v>2945</v>
      </c>
      <c r="F2221" s="3" t="s">
        <v>3021</v>
      </c>
      <c r="G2221" s="3" t="s">
        <v>3022</v>
      </c>
      <c r="H2221" s="3" t="s">
        <v>3022</v>
      </c>
      <c r="I2221" s="3" t="s">
        <v>3339</v>
      </c>
      <c r="J2221" s="4">
        <v>92.534992000000003</v>
      </c>
      <c r="K2221" s="4">
        <v>40.203851</v>
      </c>
      <c r="L2221" s="4">
        <v>25.285527999999999</v>
      </c>
      <c r="M2221" s="4">
        <v>-0.82398700000000002</v>
      </c>
      <c r="N2221" s="4">
        <v>149.413793</v>
      </c>
      <c r="O2221" s="4">
        <v>33.190348999999998</v>
      </c>
      <c r="P2221" s="4">
        <v>4.3898489999999999</v>
      </c>
      <c r="Q2221" s="4">
        <v>36.558185999999999</v>
      </c>
      <c r="R2221" s="4">
        <v>24.548846999999999</v>
      </c>
      <c r="S2221" s="3" t="s">
        <v>4306</v>
      </c>
      <c r="T2221" s="4">
        <v>86.66</v>
      </c>
      <c r="U2221" s="4">
        <v>12315.737462700001</v>
      </c>
      <c r="V2221" s="10">
        <v>12615.864462</v>
      </c>
      <c r="W2221" s="4">
        <v>0</v>
      </c>
      <c r="X2221" s="4">
        <v>91.82</v>
      </c>
      <c r="Y2221" s="4">
        <v>43.3</v>
      </c>
      <c r="Z2221" s="4">
        <v>149.413793</v>
      </c>
      <c r="AA2221" s="10">
        <v>36.097654443800003</v>
      </c>
      <c r="AB2221" s="10">
        <v>36.097654443800003</v>
      </c>
      <c r="AC2221" s="4">
        <v>3.1422180000000002</v>
      </c>
      <c r="AD2221" s="4">
        <v>2.8622534447655998</v>
      </c>
      <c r="AE2221" s="4">
        <v>2.8622534447655998</v>
      </c>
      <c r="AF2221" s="4">
        <v>36.558185999999999</v>
      </c>
      <c r="AG2221" s="4">
        <v>21.5471223121294</v>
      </c>
      <c r="AH2221" s="4">
        <v>21.5471223121294</v>
      </c>
      <c r="AI2221" s="4">
        <v>4.3898489999999999</v>
      </c>
      <c r="AJ2221" s="4">
        <v>5.6028960000000003</v>
      </c>
    </row>
    <row r="2222" spans="1:36" x14ac:dyDescent="0.3">
      <c r="A2222" s="1" t="s">
        <v>2449</v>
      </c>
      <c r="B2222" s="2">
        <v>6618669</v>
      </c>
      <c r="C2222" s="3" t="s">
        <v>2935</v>
      </c>
      <c r="D2222" s="4">
        <v>12354.05157096</v>
      </c>
      <c r="E2222" s="3" t="s">
        <v>3093</v>
      </c>
      <c r="F2222" s="3" t="s">
        <v>3093</v>
      </c>
      <c r="G2222" s="3" t="s">
        <v>3172</v>
      </c>
      <c r="H2222" s="3" t="s">
        <v>3173</v>
      </c>
      <c r="I2222" s="3" t="s">
        <v>3174</v>
      </c>
      <c r="J2222" s="4">
        <v>44.190665000000003</v>
      </c>
      <c r="K2222" s="4">
        <v>13.615024</v>
      </c>
      <c r="L2222" s="4">
        <v>-6.3527889999999996</v>
      </c>
      <c r="M2222" s="4">
        <v>0.51921099999999998</v>
      </c>
      <c r="N2222" s="4">
        <v>20.251045999999999</v>
      </c>
      <c r="O2222" s="4">
        <v>13.743493000000001</v>
      </c>
      <c r="P2222" s="4">
        <v>3.7906279999999999</v>
      </c>
      <c r="Q2222" s="5">
        <v>8.6073789999999999</v>
      </c>
      <c r="R2222" s="4">
        <v>10.518805</v>
      </c>
      <c r="S2222" s="3" t="s">
        <v>6187</v>
      </c>
      <c r="T2222" s="4">
        <v>29.04</v>
      </c>
      <c r="U2222" s="4">
        <v>12354.05157096</v>
      </c>
      <c r="V2222" s="10">
        <v>13474.851570000001</v>
      </c>
      <c r="W2222" s="4">
        <v>0.68870523415978002</v>
      </c>
      <c r="X2222" s="4">
        <v>32.64</v>
      </c>
      <c r="Y2222" s="4">
        <v>18.324999999999999</v>
      </c>
      <c r="Z2222" s="4">
        <v>20.251045999999999</v>
      </c>
      <c r="AA2222" s="10">
        <v>15.7654723127</v>
      </c>
      <c r="AB2222" s="10">
        <v>17.4630473739</v>
      </c>
      <c r="AC2222" s="4">
        <v>1.531825</v>
      </c>
      <c r="AD2222" s="4">
        <v>1.3869563679718</v>
      </c>
      <c r="AE2222" s="4">
        <v>1.4954466659957</v>
      </c>
      <c r="AF2222" s="5">
        <v>8.6073789999999999</v>
      </c>
      <c r="AG2222" s="4">
        <v>8.2986980169372995</v>
      </c>
      <c r="AH2222" s="4">
        <v>9.9359007300339002</v>
      </c>
      <c r="AI2222" s="4">
        <v>3.7906279999999999</v>
      </c>
      <c r="AJ2222" s="4">
        <v>4.5460240000000001</v>
      </c>
    </row>
    <row r="2223" spans="1:36" x14ac:dyDescent="0.3">
      <c r="A2223" s="1" t="s">
        <v>578</v>
      </c>
      <c r="B2223" s="2">
        <v>4100570</v>
      </c>
      <c r="C2223" s="3" t="s">
        <v>2935</v>
      </c>
      <c r="D2223" s="4">
        <v>12373.617075710001</v>
      </c>
      <c r="E2223" s="3" t="s">
        <v>2936</v>
      </c>
      <c r="F2223" s="3" t="s">
        <v>2966</v>
      </c>
      <c r="G2223" s="3" t="s">
        <v>2967</v>
      </c>
      <c r="H2223" s="3" t="s">
        <v>2968</v>
      </c>
      <c r="I2223" s="3" t="s">
        <v>3179</v>
      </c>
      <c r="J2223" s="4">
        <v>31.551200999999999</v>
      </c>
      <c r="K2223" s="4">
        <v>-3.7159749999999998</v>
      </c>
      <c r="L2223" s="4">
        <v>-10.908879000000001</v>
      </c>
      <c r="M2223" s="4">
        <v>-0.41643200000000002</v>
      </c>
      <c r="N2223" s="4">
        <v>29.891926999999999</v>
      </c>
      <c r="O2223" s="4">
        <v>46.079887999999997</v>
      </c>
      <c r="P2223" s="4">
        <v>4.8940479999999997</v>
      </c>
      <c r="Q2223" s="4">
        <v>11.247953000000001</v>
      </c>
      <c r="R2223" s="4">
        <v>57.343842000000002</v>
      </c>
      <c r="S2223" s="3" t="s">
        <v>4321</v>
      </c>
      <c r="T2223" s="5">
        <v>229.57</v>
      </c>
      <c r="U2223" s="4">
        <v>12373.617075710001</v>
      </c>
      <c r="V2223" s="10">
        <v>14964.456075</v>
      </c>
      <c r="W2223" s="4">
        <v>0</v>
      </c>
      <c r="X2223" s="5">
        <v>267.11</v>
      </c>
      <c r="Y2223" s="4">
        <v>161.38999999999999</v>
      </c>
      <c r="Z2223" s="4">
        <v>29.891926999999999</v>
      </c>
      <c r="AA2223" s="10">
        <v>29.446396962600002</v>
      </c>
      <c r="AB2223" s="10">
        <v>31.7148276524</v>
      </c>
      <c r="AC2223" s="4">
        <v>2.5814119999999998</v>
      </c>
      <c r="AD2223" s="4">
        <v>2.4361737256382998</v>
      </c>
      <c r="AE2223" s="4">
        <v>2.5407510662849</v>
      </c>
      <c r="AF2223" s="4">
        <v>11.247953000000001</v>
      </c>
      <c r="AG2223" s="4">
        <v>12.6269777358841</v>
      </c>
      <c r="AH2223" s="4">
        <v>13.4735589464419</v>
      </c>
      <c r="AI2223" s="4">
        <v>4.8940479999999997</v>
      </c>
      <c r="AJ2223" s="4">
        <v>37.009512000000001</v>
      </c>
    </row>
    <row r="2224" spans="1:36" x14ac:dyDescent="0.3">
      <c r="A2224" s="1" t="s">
        <v>2376</v>
      </c>
      <c r="B2224" s="2">
        <v>4102347</v>
      </c>
      <c r="C2224" s="3" t="s">
        <v>2935</v>
      </c>
      <c r="D2224" s="4">
        <v>12422.52496692</v>
      </c>
      <c r="E2224" s="3" t="s">
        <v>2936</v>
      </c>
      <c r="F2224" s="3" t="s">
        <v>2937</v>
      </c>
      <c r="G2224" s="3" t="s">
        <v>3044</v>
      </c>
      <c r="H2224" s="3" t="s">
        <v>3066</v>
      </c>
      <c r="I2224" s="3" t="s">
        <v>3089</v>
      </c>
      <c r="J2224" s="4">
        <v>-17.859327</v>
      </c>
      <c r="K2224" s="4">
        <v>-26.558513000000001</v>
      </c>
      <c r="L2224" s="4">
        <v>-10.237273</v>
      </c>
      <c r="M2224" s="4">
        <v>-1.7317070000000001</v>
      </c>
      <c r="N2224" s="4" t="s">
        <v>2924</v>
      </c>
      <c r="O2224" s="4">
        <v>14.495412999999999</v>
      </c>
      <c r="P2224" s="4">
        <v>1.402074</v>
      </c>
      <c r="Q2224" s="4">
        <v>10.336340999999999</v>
      </c>
      <c r="R2224" s="4">
        <v>10.618408000000001</v>
      </c>
      <c r="S2224" s="3" t="s">
        <v>6115</v>
      </c>
      <c r="T2224" s="4">
        <v>80.58</v>
      </c>
      <c r="U2224" s="4">
        <v>12422.52496692</v>
      </c>
      <c r="V2224" s="10">
        <v>19129.724966000002</v>
      </c>
      <c r="W2224" s="4">
        <v>4.0704889550757004</v>
      </c>
      <c r="X2224" s="4">
        <v>110.88</v>
      </c>
      <c r="Y2224" s="4">
        <v>77.7</v>
      </c>
      <c r="Z2224" s="4" t="s">
        <v>2924</v>
      </c>
      <c r="AA2224" s="10">
        <v>15.7684630738</v>
      </c>
      <c r="AB2224" s="10">
        <v>19.485371462500002</v>
      </c>
      <c r="AC2224" s="4">
        <v>1.243668</v>
      </c>
      <c r="AD2224" s="4">
        <v>1.261170034127</v>
      </c>
      <c r="AE2224" s="4">
        <v>1.2570980075106</v>
      </c>
      <c r="AF2224" s="4">
        <v>10.336340999999999</v>
      </c>
      <c r="AG2224" s="4">
        <v>10.793982438113</v>
      </c>
      <c r="AH2224" s="4">
        <v>11.843501330335901</v>
      </c>
      <c r="AI2224" s="4">
        <v>1.402074</v>
      </c>
      <c r="AJ2224" s="4" t="s">
        <v>2924</v>
      </c>
    </row>
    <row r="2225" spans="1:36" x14ac:dyDescent="0.3">
      <c r="A2225" s="1" t="s">
        <v>1319</v>
      </c>
      <c r="B2225" s="2">
        <v>4810503</v>
      </c>
      <c r="C2225" s="3" t="s">
        <v>2919</v>
      </c>
      <c r="D2225" s="4">
        <v>12453.418408809999</v>
      </c>
      <c r="E2225" s="3" t="s">
        <v>2920</v>
      </c>
      <c r="F2225" s="3" t="s">
        <v>2921</v>
      </c>
      <c r="G2225" s="3" t="s">
        <v>2941</v>
      </c>
      <c r="H2225" s="3" t="s">
        <v>2941</v>
      </c>
      <c r="I2225" s="3" t="s">
        <v>2942</v>
      </c>
      <c r="J2225" s="4">
        <v>124.620845</v>
      </c>
      <c r="K2225" s="4">
        <v>-3.9597129999999998</v>
      </c>
      <c r="L2225" s="4">
        <v>-8.2630470000000003</v>
      </c>
      <c r="M2225" s="4">
        <v>-1.1783079999999999</v>
      </c>
      <c r="N2225" s="4" t="s">
        <v>2924</v>
      </c>
      <c r="O2225" s="4" t="s">
        <v>2924</v>
      </c>
      <c r="P2225" s="4">
        <v>25.752866999999998</v>
      </c>
      <c r="Q2225" s="4" t="s">
        <v>2924</v>
      </c>
      <c r="R2225" s="4" t="s">
        <v>2924</v>
      </c>
      <c r="S2225" s="3" t="s">
        <v>5061</v>
      </c>
      <c r="T2225" s="4">
        <v>69.61</v>
      </c>
      <c r="U2225" s="4">
        <v>12453.418408809999</v>
      </c>
      <c r="V2225" s="10">
        <v>12145.427408</v>
      </c>
      <c r="W2225" s="4">
        <v>0</v>
      </c>
      <c r="X2225" s="4">
        <v>80.53</v>
      </c>
      <c r="Y2225" s="4">
        <v>21.92</v>
      </c>
      <c r="Z2225" s="4" t="s">
        <v>2924</v>
      </c>
      <c r="AA2225" s="10" t="s">
        <v>2924</v>
      </c>
      <c r="AB2225" s="10" t="s">
        <v>2924</v>
      </c>
      <c r="AC2225" s="4">
        <v>35.413746000000003</v>
      </c>
      <c r="AD2225" s="4">
        <v>31.629087861706701</v>
      </c>
      <c r="AE2225" s="4">
        <v>34.018942122357203</v>
      </c>
      <c r="AF2225" s="4" t="s">
        <v>2924</v>
      </c>
      <c r="AG2225" s="4" t="s">
        <v>2924</v>
      </c>
      <c r="AH2225" s="4" t="s">
        <v>2924</v>
      </c>
      <c r="AI2225" s="4">
        <v>25.752866999999998</v>
      </c>
      <c r="AJ2225" s="4">
        <v>39.327683999999998</v>
      </c>
    </row>
    <row r="2226" spans="1:36" x14ac:dyDescent="0.3">
      <c r="A2226" s="1" t="s">
        <v>2495</v>
      </c>
      <c r="B2226" s="2">
        <v>4133211</v>
      </c>
      <c r="C2226" s="3" t="s">
        <v>2919</v>
      </c>
      <c r="D2226" s="4">
        <v>12463.947491639999</v>
      </c>
      <c r="E2226" s="3" t="s">
        <v>3006</v>
      </c>
      <c r="F2226" s="3" t="s">
        <v>3007</v>
      </c>
      <c r="G2226" s="3" t="s">
        <v>3008</v>
      </c>
      <c r="H2226" s="3" t="s">
        <v>3009</v>
      </c>
      <c r="I2226" s="3" t="s">
        <v>3356</v>
      </c>
      <c r="J2226" s="4">
        <v>-3.2847559999999998</v>
      </c>
      <c r="K2226" s="4">
        <v>-15.295786</v>
      </c>
      <c r="L2226" s="4">
        <v>-9.2467980000000001</v>
      </c>
      <c r="M2226" s="4">
        <v>0.74698799999999999</v>
      </c>
      <c r="N2226" s="4">
        <v>22.822051999999999</v>
      </c>
      <c r="O2226" s="4">
        <v>16.571542000000001</v>
      </c>
      <c r="P2226" s="4">
        <v>3.242845</v>
      </c>
      <c r="Q2226" s="4">
        <v>8.9514809999999994</v>
      </c>
      <c r="R2226" s="4">
        <v>23.244364000000001</v>
      </c>
      <c r="S2226" s="3" t="s">
        <v>6233</v>
      </c>
      <c r="T2226" s="4">
        <v>41.81</v>
      </c>
      <c r="U2226" s="4">
        <v>12463.947491639999</v>
      </c>
      <c r="V2226" s="10">
        <v>19934.947490999999</v>
      </c>
      <c r="W2226" s="4">
        <v>3.7311647931117</v>
      </c>
      <c r="X2226" s="4">
        <v>52.805</v>
      </c>
      <c r="Y2226" s="4">
        <v>40.26</v>
      </c>
      <c r="Z2226" s="4">
        <v>22.822051999999999</v>
      </c>
      <c r="AA2226" s="10">
        <v>13.090988790700001</v>
      </c>
      <c r="AB2226" s="10">
        <v>13.3073615394</v>
      </c>
      <c r="AC2226" s="4">
        <v>2.0156670000000001</v>
      </c>
      <c r="AD2226" s="4">
        <v>1.8954806213671</v>
      </c>
      <c r="AE2226" s="4">
        <v>1.8983116905566999</v>
      </c>
      <c r="AF2226" s="4">
        <v>8.9514809999999994</v>
      </c>
      <c r="AG2226" s="4">
        <v>9.7600191700304997</v>
      </c>
      <c r="AH2226" s="4">
        <v>9.8773888967708992</v>
      </c>
      <c r="AI2226" s="4">
        <v>3.242845</v>
      </c>
      <c r="AJ2226" s="4" t="s">
        <v>2924</v>
      </c>
    </row>
    <row r="2227" spans="1:36" x14ac:dyDescent="0.3">
      <c r="A2227" s="1" t="s">
        <v>1554</v>
      </c>
      <c r="B2227" s="2">
        <v>4417220</v>
      </c>
      <c r="C2227" s="3" t="s">
        <v>2919</v>
      </c>
      <c r="D2227" s="4">
        <v>12479.463829439999</v>
      </c>
      <c r="E2227" s="3" t="s">
        <v>2976</v>
      </c>
      <c r="F2227" s="3" t="s">
        <v>2977</v>
      </c>
      <c r="G2227" s="3" t="s">
        <v>3133</v>
      </c>
      <c r="H2227" s="3" t="s">
        <v>3423</v>
      </c>
      <c r="I2227" s="3" t="s">
        <v>3151</v>
      </c>
      <c r="J2227" s="4">
        <v>14.715845</v>
      </c>
      <c r="K2227" s="4">
        <v>-8.5165450000000007</v>
      </c>
      <c r="L2227" s="4">
        <v>-8.7561739999999997</v>
      </c>
      <c r="M2227" s="4">
        <v>-0.86998900000000001</v>
      </c>
      <c r="N2227" s="4">
        <v>24.384</v>
      </c>
      <c r="O2227" s="4">
        <v>16.646640999999999</v>
      </c>
      <c r="P2227" s="5">
        <v>10.29382</v>
      </c>
      <c r="Q2227" s="4">
        <v>12.427139</v>
      </c>
      <c r="R2227" s="4">
        <v>25.223714000000001</v>
      </c>
      <c r="S2227" s="3" t="s">
        <v>5295</v>
      </c>
      <c r="T2227" s="4">
        <v>121.92</v>
      </c>
      <c r="U2227" s="4">
        <v>12479.463829439999</v>
      </c>
      <c r="V2227" s="10">
        <v>16994.224828999999</v>
      </c>
      <c r="W2227" s="4">
        <v>4.5931758530183702</v>
      </c>
      <c r="X2227" s="4">
        <v>139.875</v>
      </c>
      <c r="Y2227" s="4">
        <v>100.15</v>
      </c>
      <c r="Z2227" s="4">
        <v>24.388877999999998</v>
      </c>
      <c r="AA2227" s="10">
        <v>22.389950966800001</v>
      </c>
      <c r="AB2227" s="10">
        <v>24.362463582099998</v>
      </c>
      <c r="AC2227" s="4">
        <v>7.7673610000000002</v>
      </c>
      <c r="AD2227" s="4">
        <v>7.2995350072159004</v>
      </c>
      <c r="AE2227" s="4">
        <v>7.6900327846095999</v>
      </c>
      <c r="AF2227" s="4">
        <v>12.427139</v>
      </c>
      <c r="AG2227" s="4">
        <v>15.5626379915836</v>
      </c>
      <c r="AH2227" s="4">
        <v>16.541196523556401</v>
      </c>
      <c r="AI2227" s="5">
        <v>10.29382</v>
      </c>
      <c r="AJ2227" s="4" t="s">
        <v>2924</v>
      </c>
    </row>
    <row r="2228" spans="1:36" x14ac:dyDescent="0.3">
      <c r="A2228" s="1" t="s">
        <v>1257</v>
      </c>
      <c r="B2228" s="2">
        <v>4041118</v>
      </c>
      <c r="C2228" s="3" t="s">
        <v>2919</v>
      </c>
      <c r="D2228" s="4">
        <v>12565.051200149999</v>
      </c>
      <c r="E2228" s="3" t="s">
        <v>2976</v>
      </c>
      <c r="F2228" s="3" t="s">
        <v>2977</v>
      </c>
      <c r="G2228" s="3" t="s">
        <v>3156</v>
      </c>
      <c r="H2228" s="3" t="s">
        <v>3156</v>
      </c>
      <c r="I2228" s="3" t="s">
        <v>2979</v>
      </c>
      <c r="J2228" s="4">
        <v>-7.6784800000000004</v>
      </c>
      <c r="K2228" s="4">
        <v>-0.85493699999999995</v>
      </c>
      <c r="L2228" s="4">
        <v>-2.468801</v>
      </c>
      <c r="M2228" s="4">
        <v>-1.236264</v>
      </c>
      <c r="N2228" s="4">
        <v>17.4514563106796</v>
      </c>
      <c r="O2228" s="4">
        <v>8.5799520000000005</v>
      </c>
      <c r="P2228" s="4">
        <v>1.8720060000000001</v>
      </c>
      <c r="Q2228" s="4">
        <v>11.147582999999999</v>
      </c>
      <c r="R2228" s="4">
        <v>13.90945</v>
      </c>
      <c r="S2228" s="3" t="s">
        <v>4999</v>
      </c>
      <c r="T2228" s="4">
        <v>17.975000000000001</v>
      </c>
      <c r="U2228" s="4">
        <v>12565.051200149999</v>
      </c>
      <c r="V2228" s="10">
        <v>17811.051200000002</v>
      </c>
      <c r="W2228" s="4">
        <v>6.6759388038942999</v>
      </c>
      <c r="X2228" s="4">
        <v>21.31</v>
      </c>
      <c r="Y2228" s="4">
        <v>15.71</v>
      </c>
      <c r="Z2228" s="4">
        <v>17.975000000000001</v>
      </c>
      <c r="AA2228" s="10">
        <v>20.074826893000001</v>
      </c>
      <c r="AB2228" s="10">
        <v>18.668923901399999</v>
      </c>
      <c r="AC2228" s="4">
        <v>3.1862349999999999</v>
      </c>
      <c r="AD2228" s="4">
        <v>3.0739613937377999</v>
      </c>
      <c r="AE2228" s="4">
        <v>3.1650667313067</v>
      </c>
      <c r="AF2228" s="4">
        <v>11.147582999999999</v>
      </c>
      <c r="AG2228" s="4">
        <v>10.7718068436913</v>
      </c>
      <c r="AH2228" s="4">
        <v>10.8925504208172</v>
      </c>
      <c r="AI2228" s="4">
        <v>1.8720060000000001</v>
      </c>
      <c r="AJ2228" s="4">
        <v>1.8720060000000001</v>
      </c>
    </row>
    <row r="2229" spans="1:36" x14ac:dyDescent="0.3">
      <c r="A2229" s="1" t="s">
        <v>1649</v>
      </c>
      <c r="B2229" s="2">
        <v>4913670</v>
      </c>
      <c r="C2229" s="3" t="s">
        <v>2919</v>
      </c>
      <c r="D2229" s="4">
        <v>12573.388121579999</v>
      </c>
      <c r="E2229" s="3" t="s">
        <v>2925</v>
      </c>
      <c r="F2229" s="3" t="s">
        <v>2980</v>
      </c>
      <c r="G2229" s="3" t="s">
        <v>2981</v>
      </c>
      <c r="H2229" s="3" t="s">
        <v>3059</v>
      </c>
      <c r="I2229" s="3" t="s">
        <v>3261</v>
      </c>
      <c r="J2229" s="4">
        <v>143.78458900000001</v>
      </c>
      <c r="K2229" s="4">
        <v>20.608677</v>
      </c>
      <c r="L2229" s="4">
        <v>0.368066</v>
      </c>
      <c r="M2229" s="4">
        <v>3.18018</v>
      </c>
      <c r="N2229" s="4">
        <v>60.887825999999997</v>
      </c>
      <c r="O2229" s="4">
        <v>77.020847000000003</v>
      </c>
      <c r="P2229" s="4">
        <v>11.016736999999999</v>
      </c>
      <c r="Q2229" s="4">
        <v>115.89688099999999</v>
      </c>
      <c r="R2229" s="4">
        <v>95.475482</v>
      </c>
      <c r="S2229" s="3" t="s">
        <v>5390</v>
      </c>
      <c r="T2229" s="4">
        <v>114.53</v>
      </c>
      <c r="U2229" s="4">
        <v>12573.388121579999</v>
      </c>
      <c r="V2229" s="10">
        <v>12092.101121</v>
      </c>
      <c r="W2229" s="4">
        <v>0</v>
      </c>
      <c r="X2229" s="4">
        <v>123</v>
      </c>
      <c r="Y2229" s="4">
        <v>43.31</v>
      </c>
      <c r="Z2229" s="4">
        <v>60.887825999999997</v>
      </c>
      <c r="AA2229" s="10">
        <v>104.71792996249999</v>
      </c>
      <c r="AB2229" s="10">
        <v>117.6017579167</v>
      </c>
      <c r="AC2229" s="4">
        <v>13.700312</v>
      </c>
      <c r="AD2229" s="4">
        <v>11.420944735254899</v>
      </c>
      <c r="AE2229" s="4">
        <v>12.203808683787001</v>
      </c>
      <c r="AF2229" s="4">
        <v>115.89688099999999</v>
      </c>
      <c r="AG2229" s="4">
        <v>70.325483067821807</v>
      </c>
      <c r="AH2229" s="4">
        <v>82.900224333315904</v>
      </c>
      <c r="AI2229" s="4">
        <v>11.016736999999999</v>
      </c>
      <c r="AJ2229" s="4">
        <v>22.878546</v>
      </c>
    </row>
    <row r="2230" spans="1:36" x14ac:dyDescent="0.3">
      <c r="A2230" s="1" t="s">
        <v>2245</v>
      </c>
      <c r="B2230" s="2">
        <v>4994166</v>
      </c>
      <c r="C2230" s="3" t="s">
        <v>2919</v>
      </c>
      <c r="D2230" s="4">
        <v>12607.367224649999</v>
      </c>
      <c r="E2230" s="3" t="s">
        <v>2936</v>
      </c>
      <c r="F2230" s="3" t="s">
        <v>3056</v>
      </c>
      <c r="G2230" s="3" t="s">
        <v>3166</v>
      </c>
      <c r="H2230" s="3" t="s">
        <v>3167</v>
      </c>
      <c r="I2230" s="3" t="s">
        <v>3647</v>
      </c>
      <c r="J2230" s="4">
        <v>8.4637849999999997</v>
      </c>
      <c r="K2230" s="4">
        <v>9.3622019999999999</v>
      </c>
      <c r="L2230" s="4">
        <v>-15.78192</v>
      </c>
      <c r="M2230" s="4">
        <v>0.40346399999999999</v>
      </c>
      <c r="N2230" s="4">
        <v>33.926481000000003</v>
      </c>
      <c r="O2230" s="4" t="s">
        <v>2924</v>
      </c>
      <c r="P2230" s="4">
        <v>5.6497760000000001</v>
      </c>
      <c r="Q2230" s="4">
        <v>17.267192000000001</v>
      </c>
      <c r="R2230" s="4" t="s">
        <v>2924</v>
      </c>
      <c r="S2230" s="3" t="s">
        <v>5984</v>
      </c>
      <c r="T2230" s="4">
        <v>475.31</v>
      </c>
      <c r="U2230" s="4">
        <v>12607.367224649999</v>
      </c>
      <c r="V2230" s="10">
        <v>12901.929224</v>
      </c>
      <c r="W2230" s="4">
        <v>0</v>
      </c>
      <c r="X2230" s="4">
        <v>628.33500000000004</v>
      </c>
      <c r="Y2230" s="5">
        <v>358.9</v>
      </c>
      <c r="Z2230" s="4">
        <v>33.926481000000003</v>
      </c>
      <c r="AA2230" s="10">
        <v>32.142253359199998</v>
      </c>
      <c r="AB2230" s="10">
        <v>35.136365853999997</v>
      </c>
      <c r="AC2230" s="4">
        <v>4.0683999999999996</v>
      </c>
      <c r="AD2230" s="4">
        <v>3.7710310517846999</v>
      </c>
      <c r="AE2230" s="4">
        <v>4.0212962259138996</v>
      </c>
      <c r="AF2230" s="4">
        <v>17.267192000000001</v>
      </c>
      <c r="AG2230" s="4">
        <v>16.8913414498276</v>
      </c>
      <c r="AH2230" s="4">
        <v>18.538418077732199</v>
      </c>
      <c r="AI2230" s="4">
        <v>5.6497760000000001</v>
      </c>
      <c r="AJ2230" s="4">
        <v>5.6922670000000002</v>
      </c>
    </row>
    <row r="2231" spans="1:36" x14ac:dyDescent="0.3">
      <c r="A2231" s="1" t="s">
        <v>2570</v>
      </c>
      <c r="B2231" s="2">
        <v>4094404</v>
      </c>
      <c r="C2231" s="3" t="s">
        <v>2935</v>
      </c>
      <c r="D2231" s="4">
        <v>12649.67865</v>
      </c>
      <c r="E2231" s="3" t="s">
        <v>2925</v>
      </c>
      <c r="F2231" s="3" t="s">
        <v>2996</v>
      </c>
      <c r="G2231" s="3" t="s">
        <v>3230</v>
      </c>
      <c r="H2231" s="3" t="s">
        <v>3231</v>
      </c>
      <c r="I2231" s="3" t="s">
        <v>3695</v>
      </c>
      <c r="J2231" s="4">
        <v>23.017803000000001</v>
      </c>
      <c r="K2231" s="4">
        <v>-18.603154</v>
      </c>
      <c r="L2231" s="4">
        <v>-23.247344999999999</v>
      </c>
      <c r="M2231" s="4">
        <v>0.79713000000000001</v>
      </c>
      <c r="N2231" s="4">
        <v>8.4243839999999999</v>
      </c>
      <c r="O2231" s="4">
        <v>13.995573</v>
      </c>
      <c r="P2231" s="4">
        <v>1.6449419999999999</v>
      </c>
      <c r="Q2231" s="4">
        <v>6.5548890000000002</v>
      </c>
      <c r="R2231" s="4">
        <v>20.158573000000001</v>
      </c>
      <c r="S2231" s="3" t="s">
        <v>6308</v>
      </c>
      <c r="T2231" s="4">
        <v>126.45</v>
      </c>
      <c r="U2231" s="4">
        <v>12649.67865</v>
      </c>
      <c r="V2231" s="10">
        <v>14323.933650000001</v>
      </c>
      <c r="W2231" s="4">
        <v>0.72756030051403697</v>
      </c>
      <c r="X2231" s="5">
        <v>169.52</v>
      </c>
      <c r="Y2231" s="4">
        <v>95.46</v>
      </c>
      <c r="Z2231" s="4">
        <v>8.4243839999999999</v>
      </c>
      <c r="AA2231" s="10">
        <v>8.7828113886000008</v>
      </c>
      <c r="AB2231" s="10">
        <v>8.7828113886000008</v>
      </c>
      <c r="AC2231" s="4">
        <v>1.3205750000000001</v>
      </c>
      <c r="AD2231" s="4">
        <v>1.2993780388081</v>
      </c>
      <c r="AE2231" s="4">
        <v>1.2993780388081</v>
      </c>
      <c r="AF2231" s="4">
        <v>6.5548890000000002</v>
      </c>
      <c r="AG2231" s="4">
        <v>6.6905373461951996</v>
      </c>
      <c r="AH2231" s="4">
        <v>6.6905373461951996</v>
      </c>
      <c r="AI2231" s="4">
        <v>1.6449419999999999</v>
      </c>
      <c r="AJ2231" s="4">
        <v>1.6449419999999999</v>
      </c>
    </row>
    <row r="2232" spans="1:36" x14ac:dyDescent="0.3">
      <c r="A2232" s="1" t="s">
        <v>732</v>
      </c>
      <c r="B2232" s="2">
        <v>4189919</v>
      </c>
      <c r="C2232" s="3" t="s">
        <v>2935</v>
      </c>
      <c r="D2232" s="4">
        <v>12652.6</v>
      </c>
      <c r="E2232" s="3" t="s">
        <v>2920</v>
      </c>
      <c r="F2232" s="3" t="s">
        <v>2960</v>
      </c>
      <c r="G2232" s="3" t="s">
        <v>2973</v>
      </c>
      <c r="H2232" s="3" t="s">
        <v>3004</v>
      </c>
      <c r="I2232" s="3" t="s">
        <v>3394</v>
      </c>
      <c r="J2232" s="4">
        <v>47.289042000000002</v>
      </c>
      <c r="K2232" s="4">
        <v>-5.3838609999999996</v>
      </c>
      <c r="L2232" s="4">
        <v>-6.8405480000000001</v>
      </c>
      <c r="M2232" s="4">
        <v>1.613434</v>
      </c>
      <c r="N2232" s="4">
        <v>16.690103000000001</v>
      </c>
      <c r="O2232" s="4">
        <v>9.5006470000000007</v>
      </c>
      <c r="P2232" s="4">
        <v>32.970084999999997</v>
      </c>
      <c r="Q2232" s="4">
        <v>7.5680310000000004</v>
      </c>
      <c r="R2232" s="4">
        <v>17.791985</v>
      </c>
      <c r="S2232" s="3" t="s">
        <v>4475</v>
      </c>
      <c r="T2232" s="4">
        <v>154.30000000000001</v>
      </c>
      <c r="U2232" s="4">
        <v>12652.6</v>
      </c>
      <c r="V2232" s="10">
        <v>25592.048999999999</v>
      </c>
      <c r="W2232" s="4">
        <v>0</v>
      </c>
      <c r="X2232" s="5">
        <v>169.51499999999999</v>
      </c>
      <c r="Y2232" s="4">
        <v>103.4</v>
      </c>
      <c r="Z2232" s="4">
        <v>16.690103000000001</v>
      </c>
      <c r="AA2232" s="10">
        <v>14.1793787906</v>
      </c>
      <c r="AB2232" s="10">
        <v>15.848039588200001</v>
      </c>
      <c r="AC2232" s="4">
        <v>2.0204330000000001</v>
      </c>
      <c r="AD2232" s="4">
        <v>1.9507961847005999</v>
      </c>
      <c r="AE2232" s="4">
        <v>2.0083385331128998</v>
      </c>
      <c r="AF2232" s="4">
        <v>7.5680310000000004</v>
      </c>
      <c r="AG2232" s="4">
        <v>9.2400899845551994</v>
      </c>
      <c r="AH2232" s="4">
        <v>9.5531278426818993</v>
      </c>
      <c r="AI2232" s="4">
        <v>32.970084999999997</v>
      </c>
      <c r="AJ2232" s="4" t="s">
        <v>2924</v>
      </c>
    </row>
    <row r="2233" spans="1:36" x14ac:dyDescent="0.3">
      <c r="A2233" s="1" t="s">
        <v>2228</v>
      </c>
      <c r="B2233" s="2">
        <v>5294421</v>
      </c>
      <c r="C2233" s="3" t="s">
        <v>2935</v>
      </c>
      <c r="D2233" s="4">
        <v>12661.4090822</v>
      </c>
      <c r="E2233" s="3" t="s">
        <v>2945</v>
      </c>
      <c r="F2233" s="3" t="s">
        <v>2946</v>
      </c>
      <c r="G2233" s="3" t="s">
        <v>2947</v>
      </c>
      <c r="H2233" s="3" t="s">
        <v>2948</v>
      </c>
      <c r="I2233" s="3" t="s">
        <v>2949</v>
      </c>
      <c r="J2233" s="4">
        <v>84.729730000000004</v>
      </c>
      <c r="K2233" s="4">
        <v>113.861076</v>
      </c>
      <c r="L2233" s="4">
        <v>37.635924000000003</v>
      </c>
      <c r="M2233" s="4">
        <v>3.3726560000000001</v>
      </c>
      <c r="N2233" s="4" t="s">
        <v>2924</v>
      </c>
      <c r="O2233" s="4" t="s">
        <v>2924</v>
      </c>
      <c r="P2233" s="4" t="s">
        <v>2924</v>
      </c>
      <c r="Q2233" s="4" t="s">
        <v>2924</v>
      </c>
      <c r="R2233" s="4" t="s">
        <v>2934</v>
      </c>
      <c r="S2233" s="3" t="s">
        <v>5967</v>
      </c>
      <c r="T2233" s="4">
        <v>68.349999999999994</v>
      </c>
      <c r="U2233" s="4">
        <v>12661.4090822</v>
      </c>
      <c r="V2233" s="10">
        <v>12355.810082</v>
      </c>
      <c r="W2233" s="4">
        <v>0</v>
      </c>
      <c r="X2233" s="4">
        <v>75.790000000000006</v>
      </c>
      <c r="Y2233" s="4">
        <v>28.34</v>
      </c>
      <c r="Z2233" s="4" t="s">
        <v>2924</v>
      </c>
      <c r="AA2233" s="10" t="s">
        <v>2924</v>
      </c>
      <c r="AB2233" s="10" t="s">
        <v>2924</v>
      </c>
      <c r="AC2233" s="4">
        <v>15.378309</v>
      </c>
      <c r="AD2233" s="4">
        <v>11.893130439210401</v>
      </c>
      <c r="AE2233" s="4">
        <v>14.345293910228101</v>
      </c>
      <c r="AF2233" s="4" t="s">
        <v>2924</v>
      </c>
      <c r="AG2233" s="4" t="s">
        <v>2924</v>
      </c>
      <c r="AH2233" s="4" t="s">
        <v>2924</v>
      </c>
      <c r="AI2233" s="4" t="s">
        <v>2924</v>
      </c>
      <c r="AJ2233" s="4" t="s">
        <v>2924</v>
      </c>
    </row>
    <row r="2234" spans="1:36" x14ac:dyDescent="0.3">
      <c r="A2234" s="1" t="s">
        <v>2631</v>
      </c>
      <c r="B2234" s="2">
        <v>4023192</v>
      </c>
      <c r="C2234" s="3" t="s">
        <v>2935</v>
      </c>
      <c r="D2234" s="4">
        <v>12685.84668024</v>
      </c>
      <c r="E2234" s="3" t="s">
        <v>2936</v>
      </c>
      <c r="F2234" s="3" t="s">
        <v>3056</v>
      </c>
      <c r="G2234" s="3" t="s">
        <v>3166</v>
      </c>
      <c r="H2234" s="3" t="s">
        <v>3167</v>
      </c>
      <c r="I2234" s="3" t="s">
        <v>3702</v>
      </c>
      <c r="J2234" s="4">
        <v>-3.1476320000000002</v>
      </c>
      <c r="K2234" s="4">
        <v>-10.708783</v>
      </c>
      <c r="L2234" s="4">
        <v>-2.6731980000000002</v>
      </c>
      <c r="M2234" s="4">
        <v>-1.8905190000000001</v>
      </c>
      <c r="N2234" s="4">
        <v>28.372093</v>
      </c>
      <c r="O2234" s="4" t="s">
        <v>2924</v>
      </c>
      <c r="P2234" s="4">
        <v>1.777426</v>
      </c>
      <c r="Q2234" s="4">
        <v>10.568382</v>
      </c>
      <c r="R2234" s="4" t="s">
        <v>2924</v>
      </c>
      <c r="S2234" s="3" t="s">
        <v>6369</v>
      </c>
      <c r="T2234" s="4">
        <v>69.540000000000006</v>
      </c>
      <c r="U2234" s="4">
        <v>12685.84668024</v>
      </c>
      <c r="V2234" s="10">
        <v>17911.462680000001</v>
      </c>
      <c r="W2234" s="4">
        <v>0</v>
      </c>
      <c r="X2234" s="4">
        <v>79.034999999999997</v>
      </c>
      <c r="Y2234" s="4">
        <v>59.7</v>
      </c>
      <c r="Z2234" s="4">
        <v>28.372093</v>
      </c>
      <c r="AA2234" s="10">
        <v>22.523076923000001</v>
      </c>
      <c r="AB2234" s="10">
        <v>29.4038054968</v>
      </c>
      <c r="AC2234" s="4">
        <v>3.174607</v>
      </c>
      <c r="AD2234" s="4" t="s">
        <v>2934</v>
      </c>
      <c r="AE2234" s="4">
        <v>3.1449379640972999</v>
      </c>
      <c r="AF2234" s="4">
        <v>10.568382</v>
      </c>
      <c r="AG2234" s="4" t="s">
        <v>2934</v>
      </c>
      <c r="AH2234" s="4">
        <v>11.302768087527101</v>
      </c>
      <c r="AI2234" s="4">
        <v>1.777426</v>
      </c>
      <c r="AJ2234" s="4">
        <v>1.777426</v>
      </c>
    </row>
    <row r="2235" spans="1:36" x14ac:dyDescent="0.3">
      <c r="A2235" s="1" t="s">
        <v>1013</v>
      </c>
      <c r="B2235" s="2">
        <v>5735129</v>
      </c>
      <c r="C2235" s="3" t="s">
        <v>2940</v>
      </c>
      <c r="D2235" s="4">
        <v>12707.9701191</v>
      </c>
      <c r="E2235" s="3" t="s">
        <v>2930</v>
      </c>
      <c r="F2235" s="3" t="s">
        <v>2953</v>
      </c>
      <c r="G2235" s="3" t="s">
        <v>2954</v>
      </c>
      <c r="H2235" s="3" t="s">
        <v>2955</v>
      </c>
      <c r="I2235" s="3"/>
      <c r="J2235" s="4">
        <v>15.250629</v>
      </c>
      <c r="K2235" s="4">
        <v>1.0178119999999999</v>
      </c>
      <c r="L2235" s="4">
        <v>-7.0402750000000003</v>
      </c>
      <c r="M2235" s="4">
        <v>0.438523</v>
      </c>
      <c r="N2235" s="4" t="s">
        <v>2934</v>
      </c>
      <c r="O2235" s="4" t="s">
        <v>2934</v>
      </c>
      <c r="P2235" s="4" t="s">
        <v>2934</v>
      </c>
      <c r="Q2235" s="4" t="s">
        <v>2934</v>
      </c>
      <c r="R2235" s="4" t="s">
        <v>2934</v>
      </c>
      <c r="S2235" s="3" t="s">
        <v>4755</v>
      </c>
      <c r="T2235" s="4">
        <v>59.55</v>
      </c>
      <c r="U2235" s="4">
        <v>12707.9701191</v>
      </c>
      <c r="V2235" s="10" t="s">
        <v>2934</v>
      </c>
      <c r="W2235" s="4">
        <v>1.9855583543241</v>
      </c>
      <c r="X2235" s="4">
        <v>64.63</v>
      </c>
      <c r="Y2235" s="4">
        <v>49.6</v>
      </c>
      <c r="Z2235" s="4" t="s">
        <v>2934</v>
      </c>
      <c r="AA2235" s="10" t="s">
        <v>2934</v>
      </c>
      <c r="AB2235" s="10" t="s">
        <v>2934</v>
      </c>
      <c r="AC2235" s="4" t="s">
        <v>2934</v>
      </c>
      <c r="AD2235" s="4" t="s">
        <v>2934</v>
      </c>
      <c r="AE2235" s="4" t="s">
        <v>2934</v>
      </c>
      <c r="AF2235" s="4" t="s">
        <v>2934</v>
      </c>
      <c r="AG2235" s="4" t="s">
        <v>2934</v>
      </c>
      <c r="AH2235" s="4" t="s">
        <v>2934</v>
      </c>
      <c r="AI2235" s="4" t="s">
        <v>2934</v>
      </c>
      <c r="AJ2235" s="4" t="s">
        <v>2934</v>
      </c>
    </row>
    <row r="2236" spans="1:36" x14ac:dyDescent="0.3">
      <c r="A2236" s="1" t="s">
        <v>900</v>
      </c>
      <c r="B2236" s="2">
        <v>103066</v>
      </c>
      <c r="C2236" s="3" t="s">
        <v>2935</v>
      </c>
      <c r="D2236" s="4">
        <v>12723.878518199999</v>
      </c>
      <c r="E2236" s="3" t="s">
        <v>2976</v>
      </c>
      <c r="F2236" s="3" t="s">
        <v>2977</v>
      </c>
      <c r="G2236" s="3" t="s">
        <v>3127</v>
      </c>
      <c r="H2236" s="3" t="s">
        <v>3128</v>
      </c>
      <c r="I2236" s="3" t="s">
        <v>2979</v>
      </c>
      <c r="J2236" s="4">
        <v>-5.585483</v>
      </c>
      <c r="K2236" s="4">
        <v>-5.8790279999999999</v>
      </c>
      <c r="L2236" s="4">
        <v>-7.6154809999999999</v>
      </c>
      <c r="M2236" s="4">
        <v>-1.5013E-2</v>
      </c>
      <c r="N2236" s="4">
        <v>34.329896907216501</v>
      </c>
      <c r="O2236" s="4">
        <v>19.987995000000002</v>
      </c>
      <c r="P2236" s="4">
        <v>8.7115760000000009</v>
      </c>
      <c r="Q2236" s="4">
        <v>22.860396999999999</v>
      </c>
      <c r="R2236" s="4">
        <v>29.836542000000001</v>
      </c>
      <c r="S2236" s="3" t="s">
        <v>4643</v>
      </c>
      <c r="T2236" s="4">
        <v>66.599999999999994</v>
      </c>
      <c r="U2236" s="4">
        <v>12723.878518199999</v>
      </c>
      <c r="V2236" s="10">
        <v>16281.860518</v>
      </c>
      <c r="W2236" s="4">
        <v>2.86786786786787</v>
      </c>
      <c r="X2236" s="4">
        <v>76.599999999999994</v>
      </c>
      <c r="Y2236" s="4">
        <v>59.82</v>
      </c>
      <c r="Z2236" s="4">
        <v>34.206471000000001</v>
      </c>
      <c r="AA2236" s="10">
        <v>34.468481523599998</v>
      </c>
      <c r="AB2236" s="10">
        <v>35.644708954999999</v>
      </c>
      <c r="AC2236" s="4">
        <v>10.702161</v>
      </c>
      <c r="AD2236" s="4">
        <v>10.6763848160862</v>
      </c>
      <c r="AE2236" s="4">
        <v>10.7351537528568</v>
      </c>
      <c r="AF2236" s="4">
        <v>22.860396999999999</v>
      </c>
      <c r="AG2236" s="4">
        <v>22.327702108437698</v>
      </c>
      <c r="AH2236" s="4">
        <v>23.061184313427699</v>
      </c>
      <c r="AI2236" s="4">
        <v>8.7115760000000009</v>
      </c>
      <c r="AJ2236" s="4">
        <v>8.7115760000000009</v>
      </c>
    </row>
    <row r="2237" spans="1:36" x14ac:dyDescent="0.3">
      <c r="A2237" s="1" t="s">
        <v>341</v>
      </c>
      <c r="B2237" s="2">
        <v>4810813</v>
      </c>
      <c r="C2237" s="3" t="s">
        <v>2919</v>
      </c>
      <c r="D2237" s="4">
        <v>12748.097940240001</v>
      </c>
      <c r="E2237" s="3" t="s">
        <v>2920</v>
      </c>
      <c r="F2237" s="3" t="s">
        <v>2921</v>
      </c>
      <c r="G2237" s="3" t="s">
        <v>2941</v>
      </c>
      <c r="H2237" s="3" t="s">
        <v>2941</v>
      </c>
      <c r="I2237" s="3" t="s">
        <v>2942</v>
      </c>
      <c r="J2237" s="4">
        <v>-30.626425999999999</v>
      </c>
      <c r="K2237" s="4">
        <v>-5.22811</v>
      </c>
      <c r="L2237" s="4">
        <v>2.2470189999999999</v>
      </c>
      <c r="M2237" s="4">
        <v>1.8732869999999999</v>
      </c>
      <c r="N2237" s="4">
        <v>39.815475999999997</v>
      </c>
      <c r="O2237" s="4">
        <v>40.761730999999997</v>
      </c>
      <c r="P2237" s="4">
        <v>2.354536</v>
      </c>
      <c r="Q2237" s="4">
        <v>28.184362</v>
      </c>
      <c r="R2237" s="4">
        <v>80.239102000000003</v>
      </c>
      <c r="S2237" s="3" t="s">
        <v>4086</v>
      </c>
      <c r="T2237" s="4">
        <v>66.89</v>
      </c>
      <c r="U2237" s="4">
        <v>12748.097940240001</v>
      </c>
      <c r="V2237" s="10">
        <v>12420.34094</v>
      </c>
      <c r="W2237" s="4">
        <v>0</v>
      </c>
      <c r="X2237" s="4">
        <v>99.25</v>
      </c>
      <c r="Y2237" s="4">
        <v>61.15</v>
      </c>
      <c r="Z2237" s="4">
        <v>39.815475999999997</v>
      </c>
      <c r="AA2237" s="10">
        <v>18.173667336800001</v>
      </c>
      <c r="AB2237" s="10">
        <v>20.455657492299999</v>
      </c>
      <c r="AC2237" s="4">
        <v>4.5118790000000004</v>
      </c>
      <c r="AD2237" s="4">
        <v>4.1888736721306001</v>
      </c>
      <c r="AE2237" s="4">
        <v>4.4129848265352001</v>
      </c>
      <c r="AF2237" s="4">
        <v>28.184362</v>
      </c>
      <c r="AG2237" s="4">
        <v>17.7310793591062</v>
      </c>
      <c r="AH2237" s="4">
        <v>22.408965786778701</v>
      </c>
      <c r="AI2237" s="4">
        <v>2.354536</v>
      </c>
      <c r="AJ2237" s="4">
        <v>2.5717029999999999</v>
      </c>
    </row>
    <row r="2238" spans="1:36" x14ac:dyDescent="0.3">
      <c r="A2238" s="1" t="s">
        <v>2364</v>
      </c>
      <c r="B2238" s="2">
        <v>4096386</v>
      </c>
      <c r="C2238" s="3" t="s">
        <v>2919</v>
      </c>
      <c r="D2238" s="4">
        <v>12848.881278999999</v>
      </c>
      <c r="E2238" s="3" t="s">
        <v>3006</v>
      </c>
      <c r="F2238" s="3" t="s">
        <v>3070</v>
      </c>
      <c r="G2238" s="3" t="s">
        <v>3070</v>
      </c>
      <c r="H2238" s="3" t="s">
        <v>3071</v>
      </c>
      <c r="I2238" s="3" t="s">
        <v>3072</v>
      </c>
      <c r="J2238" s="4">
        <v>167.096238</v>
      </c>
      <c r="K2238" s="4">
        <v>19.102789999999999</v>
      </c>
      <c r="L2238" s="4">
        <v>-15.443838</v>
      </c>
      <c r="M2238" s="4">
        <v>-2.4297650000000002</v>
      </c>
      <c r="N2238" s="4">
        <v>37.192475000000002</v>
      </c>
      <c r="O2238" s="4">
        <v>36.536821000000003</v>
      </c>
      <c r="P2238" s="4">
        <v>9.5681309999999993</v>
      </c>
      <c r="Q2238" s="4">
        <v>15.185783000000001</v>
      </c>
      <c r="R2238" s="4">
        <v>34.961440000000003</v>
      </c>
      <c r="S2238" s="3" t="s">
        <v>6103</v>
      </c>
      <c r="T2238" s="4">
        <v>128.5</v>
      </c>
      <c r="U2238" s="4">
        <v>12848.881278999999</v>
      </c>
      <c r="V2238" s="10">
        <v>14192.841279</v>
      </c>
      <c r="W2238" s="4">
        <v>0</v>
      </c>
      <c r="X2238" s="4">
        <v>155.63990000000001</v>
      </c>
      <c r="Y2238" s="4">
        <v>47.63</v>
      </c>
      <c r="Z2238" s="4">
        <v>37.192475000000002</v>
      </c>
      <c r="AA2238" s="10">
        <v>31.212047607399999</v>
      </c>
      <c r="AB2238" s="10">
        <v>34.957235195499997</v>
      </c>
      <c r="AC2238" s="4">
        <v>1.9123680000000001</v>
      </c>
      <c r="AD2238" s="4">
        <v>1.7130621184779</v>
      </c>
      <c r="AE2238" s="4">
        <v>1.8490516156668999</v>
      </c>
      <c r="AF2238" s="4">
        <v>15.185783000000001</v>
      </c>
      <c r="AG2238" s="4">
        <v>20.1773879636334</v>
      </c>
      <c r="AH2238" s="4">
        <v>22.2996016790642</v>
      </c>
      <c r="AI2238" s="4">
        <v>9.5681309999999993</v>
      </c>
      <c r="AJ2238" s="4">
        <v>17.056013</v>
      </c>
    </row>
    <row r="2239" spans="1:36" x14ac:dyDescent="0.3">
      <c r="A2239" s="1" t="s">
        <v>495</v>
      </c>
      <c r="B2239" s="2">
        <v>4099394</v>
      </c>
      <c r="C2239" s="3" t="s">
        <v>2935</v>
      </c>
      <c r="D2239" s="4">
        <v>12892.875673099999</v>
      </c>
      <c r="E2239" s="3" t="s">
        <v>2925</v>
      </c>
      <c r="F2239" s="3" t="s">
        <v>2926</v>
      </c>
      <c r="G2239" s="3" t="s">
        <v>2927</v>
      </c>
      <c r="H2239" s="3" t="s">
        <v>3024</v>
      </c>
      <c r="I2239" s="3" t="s">
        <v>3207</v>
      </c>
      <c r="J2239" s="4">
        <v>9.1608029999999996</v>
      </c>
      <c r="K2239" s="4">
        <v>8.3419559999999997</v>
      </c>
      <c r="L2239" s="4">
        <v>-0.96938199999999997</v>
      </c>
      <c r="M2239" s="4">
        <v>-0.59333100000000005</v>
      </c>
      <c r="N2239" s="4" t="s">
        <v>2934</v>
      </c>
      <c r="O2239" s="4" t="s">
        <v>2934</v>
      </c>
      <c r="P2239" s="4" t="s">
        <v>2934</v>
      </c>
      <c r="Q2239" s="4" t="s">
        <v>2934</v>
      </c>
      <c r="R2239" s="4" t="s">
        <v>2934</v>
      </c>
      <c r="S2239" s="3" t="s">
        <v>4238</v>
      </c>
      <c r="T2239" s="4">
        <v>83.77</v>
      </c>
      <c r="U2239" s="4">
        <v>12892.875673099999</v>
      </c>
      <c r="V2239" s="10">
        <v>31836.578673</v>
      </c>
      <c r="W2239" s="4">
        <v>0</v>
      </c>
      <c r="X2239" s="4">
        <v>91.25</v>
      </c>
      <c r="Y2239" s="4">
        <v>65.83</v>
      </c>
      <c r="Z2239" s="4" t="s">
        <v>2934</v>
      </c>
      <c r="AA2239" s="10">
        <v>21.486649395899999</v>
      </c>
      <c r="AB2239" s="10">
        <v>26.1935136892</v>
      </c>
      <c r="AC2239" s="4" t="s">
        <v>2934</v>
      </c>
      <c r="AD2239" s="4">
        <v>1.1798770021336</v>
      </c>
      <c r="AE2239" s="4">
        <v>1.2142297305851999</v>
      </c>
      <c r="AF2239" s="4" t="s">
        <v>2934</v>
      </c>
      <c r="AG2239" s="4">
        <v>23.193092810024201</v>
      </c>
      <c r="AH2239" s="4">
        <v>29.717243248586001</v>
      </c>
      <c r="AI2239" s="4" t="s">
        <v>2934</v>
      </c>
      <c r="AJ2239" s="4" t="s">
        <v>2934</v>
      </c>
    </row>
    <row r="2240" spans="1:36" x14ac:dyDescent="0.3">
      <c r="A2240" s="1" t="s">
        <v>1463</v>
      </c>
      <c r="B2240" s="2">
        <v>3008229</v>
      </c>
      <c r="C2240" s="3" t="s">
        <v>2919</v>
      </c>
      <c r="D2240" s="4">
        <v>12905.045405999999</v>
      </c>
      <c r="E2240" s="3" t="s">
        <v>2930</v>
      </c>
      <c r="F2240" s="3" t="s">
        <v>2953</v>
      </c>
      <c r="G2240" s="3" t="s">
        <v>2953</v>
      </c>
      <c r="H2240" s="3" t="s">
        <v>3040</v>
      </c>
      <c r="I2240" s="3" t="s">
        <v>3211</v>
      </c>
      <c r="J2240" s="4">
        <v>8.2430699999999995</v>
      </c>
      <c r="K2240" s="4">
        <v>0.50571100000000002</v>
      </c>
      <c r="L2240" s="4">
        <v>1.678547</v>
      </c>
      <c r="M2240" s="4">
        <v>7.9212000000000005E-2</v>
      </c>
      <c r="N2240" s="4">
        <v>35.375999999999998</v>
      </c>
      <c r="O2240" s="4">
        <v>44.599091999999999</v>
      </c>
      <c r="P2240" s="4">
        <v>6.7038089999999997</v>
      </c>
      <c r="Q2240" s="4">
        <v>22.431892000000001</v>
      </c>
      <c r="R2240" s="4">
        <v>50.278410000000001</v>
      </c>
      <c r="S2240" s="3" t="s">
        <v>5204</v>
      </c>
      <c r="T2240" s="5">
        <v>176.88</v>
      </c>
      <c r="U2240" s="4">
        <v>12905.045405999999</v>
      </c>
      <c r="V2240" s="10">
        <v>13059.735406</v>
      </c>
      <c r="W2240" s="4">
        <v>1.24378109452736</v>
      </c>
      <c r="X2240" s="4">
        <v>189.63</v>
      </c>
      <c r="Y2240" s="4">
        <v>157</v>
      </c>
      <c r="Z2240" s="4">
        <v>35.375999999999998</v>
      </c>
      <c r="AA2240" s="10">
        <v>29.984234883199999</v>
      </c>
      <c r="AB2240" s="10">
        <v>30.6889396284</v>
      </c>
      <c r="AC2240" s="4">
        <v>5.8168470000000001</v>
      </c>
      <c r="AD2240" s="4">
        <v>5.4092864194835002</v>
      </c>
      <c r="AE2240" s="4">
        <v>5.5083585091013996</v>
      </c>
      <c r="AF2240" s="4">
        <v>22.431892000000001</v>
      </c>
      <c r="AG2240" s="4">
        <v>17.098083988642198</v>
      </c>
      <c r="AH2240" s="4">
        <v>17.4090409914172</v>
      </c>
      <c r="AI2240" s="4">
        <v>6.7038089999999997</v>
      </c>
      <c r="AJ2240" s="4">
        <v>29.068200000000001</v>
      </c>
    </row>
    <row r="2241" spans="1:36" x14ac:dyDescent="0.3">
      <c r="A2241" s="1" t="s">
        <v>2177</v>
      </c>
      <c r="B2241" s="2">
        <v>103554</v>
      </c>
      <c r="C2241" s="3" t="s">
        <v>2935</v>
      </c>
      <c r="D2241" s="4">
        <v>13017.710921649999</v>
      </c>
      <c r="E2241" s="3" t="s">
        <v>2930</v>
      </c>
      <c r="F2241" s="3" t="s">
        <v>2957</v>
      </c>
      <c r="G2241" s="3" t="s">
        <v>2957</v>
      </c>
      <c r="H2241" s="3" t="s">
        <v>3281</v>
      </c>
      <c r="I2241" s="3" t="s">
        <v>3636</v>
      </c>
      <c r="J2241" s="4">
        <v>27.872449</v>
      </c>
      <c r="K2241" s="4">
        <v>-6.9673350000000003</v>
      </c>
      <c r="L2241" s="4">
        <v>-12.195207</v>
      </c>
      <c r="M2241" s="4">
        <v>0.50527299999999997</v>
      </c>
      <c r="N2241" s="4">
        <v>3.61138328530259</v>
      </c>
      <c r="O2241" s="4">
        <v>3.3291710000000001</v>
      </c>
      <c r="P2241" s="4">
        <v>1.240669</v>
      </c>
      <c r="Q2241" s="4">
        <v>4.4182569999999997</v>
      </c>
      <c r="R2241" s="4">
        <v>19.059785999999999</v>
      </c>
      <c r="S2241" s="3" t="s">
        <v>5916</v>
      </c>
      <c r="T2241" s="5">
        <v>250.63</v>
      </c>
      <c r="U2241" s="4">
        <v>13017.710921649999</v>
      </c>
      <c r="V2241" s="10">
        <v>21007.650921</v>
      </c>
      <c r="W2241" s="4">
        <v>0.62243147268882404</v>
      </c>
      <c r="X2241" s="4">
        <v>300</v>
      </c>
      <c r="Y2241" s="4">
        <v>193.25</v>
      </c>
      <c r="Z2241" s="4">
        <v>3.6258029999999999</v>
      </c>
      <c r="AA2241" s="10">
        <v>7.8531455821999998</v>
      </c>
      <c r="AB2241" s="10">
        <v>5.9993704526</v>
      </c>
      <c r="AC2241" s="4">
        <v>1.6597249999999999</v>
      </c>
      <c r="AD2241" s="4">
        <v>1.980962520779</v>
      </c>
      <c r="AE2241" s="4">
        <v>1.8865276977715</v>
      </c>
      <c r="AF2241" s="4">
        <v>4.4182569999999997</v>
      </c>
      <c r="AG2241" s="4" t="s">
        <v>2934</v>
      </c>
      <c r="AH2241" s="4" t="s">
        <v>2934</v>
      </c>
      <c r="AI2241" s="4">
        <v>1.240669</v>
      </c>
      <c r="AJ2241" s="4">
        <v>1.3317289999999999</v>
      </c>
    </row>
    <row r="2242" spans="1:36" x14ac:dyDescent="0.3">
      <c r="A2242" s="1" t="s">
        <v>1071</v>
      </c>
      <c r="B2242" s="2">
        <v>4424169</v>
      </c>
      <c r="C2242" s="3" t="s">
        <v>2919</v>
      </c>
      <c r="D2242" s="4">
        <v>13035.08969769</v>
      </c>
      <c r="E2242" s="3" t="s">
        <v>2936</v>
      </c>
      <c r="F2242" s="3" t="s">
        <v>2937</v>
      </c>
      <c r="G2242" s="3" t="s">
        <v>3037</v>
      </c>
      <c r="H2242" s="3" t="s">
        <v>3037</v>
      </c>
      <c r="I2242" s="3" t="s">
        <v>3038</v>
      </c>
      <c r="J2242" s="4">
        <v>173.94396599999999</v>
      </c>
      <c r="K2242" s="4">
        <v>-1.883443</v>
      </c>
      <c r="L2242" s="4">
        <v>-23.112750999999999</v>
      </c>
      <c r="M2242" s="4">
        <v>-4.7793840000000003</v>
      </c>
      <c r="N2242" s="4" t="s">
        <v>2924</v>
      </c>
      <c r="O2242" s="4" t="s">
        <v>2924</v>
      </c>
      <c r="P2242" s="4">
        <v>110.14731399999999</v>
      </c>
      <c r="Q2242" s="4">
        <v>38.361378999999999</v>
      </c>
      <c r="R2242" s="4" t="s">
        <v>2924</v>
      </c>
      <c r="S2242" s="3" t="s">
        <v>4813</v>
      </c>
      <c r="T2242" s="4">
        <v>127.11</v>
      </c>
      <c r="U2242" s="4">
        <v>13035.08969769</v>
      </c>
      <c r="V2242" s="10">
        <v>16161.303696999999</v>
      </c>
      <c r="W2242" s="4">
        <v>0.94406419636535299</v>
      </c>
      <c r="X2242" s="4">
        <v>177.18</v>
      </c>
      <c r="Y2242" s="4">
        <v>44.65</v>
      </c>
      <c r="Z2242" s="4" t="s">
        <v>2924</v>
      </c>
      <c r="AA2242" s="10">
        <v>29.3834808941</v>
      </c>
      <c r="AB2242" s="10" t="s">
        <v>2924</v>
      </c>
      <c r="AC2242" s="4">
        <v>10.434597999999999</v>
      </c>
      <c r="AD2242" s="4">
        <v>7.7083331888137003</v>
      </c>
      <c r="AE2242" s="4">
        <v>9.2972717746041003</v>
      </c>
      <c r="AF2242" s="4">
        <v>38.361378999999999</v>
      </c>
      <c r="AG2242" s="4">
        <v>15.713197862983</v>
      </c>
      <c r="AH2242" s="4">
        <v>19.032882183244102</v>
      </c>
      <c r="AI2242" s="4">
        <v>110.14731399999999</v>
      </c>
      <c r="AJ2242" s="4" t="s">
        <v>2924</v>
      </c>
    </row>
    <row r="2243" spans="1:36" x14ac:dyDescent="0.3">
      <c r="A2243" s="1" t="s">
        <v>512</v>
      </c>
      <c r="B2243" s="2">
        <v>7660826</v>
      </c>
      <c r="C2243" s="3" t="s">
        <v>2935</v>
      </c>
      <c r="D2243" s="4">
        <v>13104.481890180001</v>
      </c>
      <c r="E2243" s="3" t="s">
        <v>2925</v>
      </c>
      <c r="F2243" s="3" t="s">
        <v>2980</v>
      </c>
      <c r="G2243" s="3" t="s">
        <v>2981</v>
      </c>
      <c r="H2243" s="3" t="s">
        <v>3163</v>
      </c>
      <c r="I2243" s="3" t="s">
        <v>3249</v>
      </c>
      <c r="J2243" s="4">
        <v>166.10051200000001</v>
      </c>
      <c r="K2243" s="4">
        <v>-7.5872659999999996</v>
      </c>
      <c r="L2243" s="4">
        <v>-19.001415999999999</v>
      </c>
      <c r="M2243" s="4">
        <v>-3.9311210000000001</v>
      </c>
      <c r="N2243" s="4">
        <v>247.554113</v>
      </c>
      <c r="O2243" s="4">
        <v>298.61618800000002</v>
      </c>
      <c r="P2243" s="4">
        <v>21.254414000000001</v>
      </c>
      <c r="Q2243" s="4">
        <v>77.623033000000007</v>
      </c>
      <c r="R2243" s="4" t="s">
        <v>2924</v>
      </c>
      <c r="S2243" s="3" t="s">
        <v>4255</v>
      </c>
      <c r="T2243" s="4">
        <v>114.37</v>
      </c>
      <c r="U2243" s="4">
        <v>13104.481890180001</v>
      </c>
      <c r="V2243" s="10">
        <v>13107.114890000001</v>
      </c>
      <c r="W2243" s="4">
        <v>0</v>
      </c>
      <c r="X2243" s="4">
        <v>172.4299</v>
      </c>
      <c r="Y2243" s="4">
        <v>39.049999999999997</v>
      </c>
      <c r="Z2243" s="4">
        <v>247.554113</v>
      </c>
      <c r="AA2243" s="10">
        <v>196.6471801925</v>
      </c>
      <c r="AB2243" s="10">
        <v>229.09280291639999</v>
      </c>
      <c r="AC2243" s="4">
        <v>14.348426</v>
      </c>
      <c r="AD2243" s="4">
        <v>11.574998337549101</v>
      </c>
      <c r="AE2243" s="4">
        <v>13.6415538654207</v>
      </c>
      <c r="AF2243" s="4">
        <v>77.623033000000007</v>
      </c>
      <c r="AG2243" s="4">
        <v>84.1920211945951</v>
      </c>
      <c r="AH2243" s="4">
        <v>105.28950737843471</v>
      </c>
      <c r="AI2243" s="4">
        <v>21.254414000000001</v>
      </c>
      <c r="AJ2243" s="4">
        <v>21.369581</v>
      </c>
    </row>
    <row r="2244" spans="1:36" x14ac:dyDescent="0.3">
      <c r="A2244" s="1" t="s">
        <v>589</v>
      </c>
      <c r="B2244" s="2">
        <v>103343</v>
      </c>
      <c r="C2244" s="3" t="s">
        <v>2935</v>
      </c>
      <c r="D2244" s="4">
        <v>13108.7729344</v>
      </c>
      <c r="E2244" s="3" t="s">
        <v>2930</v>
      </c>
      <c r="F2244" s="3" t="s">
        <v>2957</v>
      </c>
      <c r="G2244" s="3" t="s">
        <v>2957</v>
      </c>
      <c r="H2244" s="3" t="s">
        <v>3113</v>
      </c>
      <c r="I2244" s="3" t="s">
        <v>3125</v>
      </c>
      <c r="J2244" s="4">
        <v>14.39376</v>
      </c>
      <c r="K2244" s="4">
        <v>-1.0224949999999999</v>
      </c>
      <c r="L2244" s="4">
        <v>-3.719913</v>
      </c>
      <c r="M2244" s="4">
        <v>0.39410899999999999</v>
      </c>
      <c r="N2244" s="4">
        <v>10.0833333333333</v>
      </c>
      <c r="O2244" s="4">
        <v>5.7008601315834797</v>
      </c>
      <c r="P2244" s="4">
        <v>1.218499</v>
      </c>
      <c r="Q2244" s="4">
        <v>8.1379029999999997</v>
      </c>
      <c r="R2244" s="5">
        <v>6.933173</v>
      </c>
      <c r="S2244" s="3" t="s">
        <v>4332</v>
      </c>
      <c r="T2244" s="4">
        <v>48.4</v>
      </c>
      <c r="U2244" s="4">
        <v>13108.7729344</v>
      </c>
      <c r="V2244" s="10">
        <v>15624.772934000001</v>
      </c>
      <c r="W2244" s="4">
        <v>3.6363636363636398</v>
      </c>
      <c r="X2244" s="4">
        <v>52.36</v>
      </c>
      <c r="Y2244" s="4">
        <v>41.64</v>
      </c>
      <c r="Z2244" s="4">
        <v>10.104384</v>
      </c>
      <c r="AA2244" s="10">
        <v>9.6127110227999992</v>
      </c>
      <c r="AB2244" s="10">
        <v>10.136125654400001</v>
      </c>
      <c r="AC2244" s="4">
        <v>1.109084</v>
      </c>
      <c r="AD2244" s="4">
        <v>1.0470964303713</v>
      </c>
      <c r="AE2244" s="4">
        <v>1.0999488161915001</v>
      </c>
      <c r="AF2244" s="4">
        <v>8.1379029999999997</v>
      </c>
      <c r="AG2244" s="4" t="s">
        <v>2934</v>
      </c>
      <c r="AH2244" s="4" t="s">
        <v>2934</v>
      </c>
      <c r="AI2244" s="4">
        <v>1.218499</v>
      </c>
      <c r="AJ2244" s="4">
        <v>1.235387</v>
      </c>
    </row>
    <row r="2245" spans="1:36" x14ac:dyDescent="0.3">
      <c r="A2245" s="1" t="s">
        <v>1080</v>
      </c>
      <c r="B2245" s="2">
        <v>4389214</v>
      </c>
      <c r="C2245" s="3" t="s">
        <v>2919</v>
      </c>
      <c r="D2245" s="4">
        <v>13129.63581105</v>
      </c>
      <c r="E2245" s="3" t="s">
        <v>2976</v>
      </c>
      <c r="F2245" s="3" t="s">
        <v>2977</v>
      </c>
      <c r="G2245" s="3" t="s">
        <v>3133</v>
      </c>
      <c r="H2245" s="3" t="s">
        <v>3423</v>
      </c>
      <c r="I2245" s="3" t="s">
        <v>2979</v>
      </c>
      <c r="J2245" s="4">
        <v>-3.039514</v>
      </c>
      <c r="K2245" s="4">
        <v>-5.7142860000000004</v>
      </c>
      <c r="L2245" s="4">
        <v>-7.3751449999999998</v>
      </c>
      <c r="M2245" s="4">
        <v>1.6355139999999999</v>
      </c>
      <c r="N2245" s="4">
        <v>16.730769230769202</v>
      </c>
      <c r="O2245" s="4">
        <v>12.444732999999999</v>
      </c>
      <c r="P2245" s="4">
        <v>3.0857030000000001</v>
      </c>
      <c r="Q2245" s="4">
        <v>14.425863</v>
      </c>
      <c r="R2245" s="4">
        <v>66.870890000000003</v>
      </c>
      <c r="S2245" s="3" t="s">
        <v>4822</v>
      </c>
      <c r="T2245" s="4">
        <v>47.85</v>
      </c>
      <c r="U2245" s="4">
        <v>13129.63581105</v>
      </c>
      <c r="V2245" s="10">
        <v>20675.492811</v>
      </c>
      <c r="W2245" s="4">
        <v>6.3531870428422197</v>
      </c>
      <c r="X2245" s="4">
        <v>52.594999999999999</v>
      </c>
      <c r="Y2245" s="4">
        <v>41.8</v>
      </c>
      <c r="Z2245" s="4">
        <v>16.719078</v>
      </c>
      <c r="AA2245" s="10">
        <v>16.183035714199999</v>
      </c>
      <c r="AB2245" s="10">
        <v>17.047215621399999</v>
      </c>
      <c r="AC2245" s="4">
        <v>13.683680000000001</v>
      </c>
      <c r="AD2245" s="4">
        <v>12.9687009265547</v>
      </c>
      <c r="AE2245" s="4">
        <v>13.5012703827755</v>
      </c>
      <c r="AF2245" s="4">
        <v>14.425863</v>
      </c>
      <c r="AG2245" s="4">
        <v>13.989493015265101</v>
      </c>
      <c r="AH2245" s="4">
        <v>14.7642968229747</v>
      </c>
      <c r="AI2245" s="4">
        <v>3.0857030000000001</v>
      </c>
      <c r="AJ2245" s="4">
        <v>3.0857030000000001</v>
      </c>
    </row>
    <row r="2246" spans="1:36" x14ac:dyDescent="0.3">
      <c r="A2246" s="1" t="s">
        <v>2071</v>
      </c>
      <c r="B2246" s="2">
        <v>4104752</v>
      </c>
      <c r="C2246" s="3" t="s">
        <v>2919</v>
      </c>
      <c r="D2246" s="4">
        <v>13132.9623677</v>
      </c>
      <c r="E2246" s="3" t="s">
        <v>2925</v>
      </c>
      <c r="F2246" s="3" t="s">
        <v>2926</v>
      </c>
      <c r="G2246" s="3" t="s">
        <v>3110</v>
      </c>
      <c r="H2246" s="3" t="s">
        <v>3110</v>
      </c>
      <c r="I2246" s="3" t="s">
        <v>3625</v>
      </c>
      <c r="J2246" s="4">
        <v>-13.445862999999999</v>
      </c>
      <c r="K2246" s="4">
        <v>-7.3656519999999999</v>
      </c>
      <c r="L2246" s="4">
        <v>-8.4202429999999993</v>
      </c>
      <c r="M2246" s="4">
        <v>-1.128811</v>
      </c>
      <c r="N2246" s="4">
        <v>31.372727000000001</v>
      </c>
      <c r="O2246" s="4">
        <v>23.366510999999999</v>
      </c>
      <c r="P2246" s="4">
        <v>9.174531</v>
      </c>
      <c r="Q2246" s="4">
        <v>17.692689000000001</v>
      </c>
      <c r="R2246" s="4">
        <v>28.724246000000001</v>
      </c>
      <c r="S2246" s="3" t="s">
        <v>5810</v>
      </c>
      <c r="T2246" s="4">
        <v>345.1</v>
      </c>
      <c r="U2246" s="4">
        <v>13132.9623677</v>
      </c>
      <c r="V2246" s="10">
        <v>14279.052367</v>
      </c>
      <c r="W2246" s="4">
        <v>1.3909011880614299</v>
      </c>
      <c r="X2246" s="4">
        <v>422.73</v>
      </c>
      <c r="Y2246" s="4">
        <v>293.51</v>
      </c>
      <c r="Z2246" s="4">
        <v>31.372727000000001</v>
      </c>
      <c r="AA2246" s="10">
        <v>29.036356446300001</v>
      </c>
      <c r="AB2246" s="10">
        <v>30.790396893600001</v>
      </c>
      <c r="AC2246" s="4">
        <v>2.6807449999999999</v>
      </c>
      <c r="AD2246" s="4">
        <v>2.6241639731671</v>
      </c>
      <c r="AE2246" s="4">
        <v>2.7043344894915999</v>
      </c>
      <c r="AF2246" s="4">
        <v>17.692689000000001</v>
      </c>
      <c r="AG2246" s="4">
        <v>20.238341228888999</v>
      </c>
      <c r="AH2246" s="4">
        <v>21.104953974770702</v>
      </c>
      <c r="AI2246" s="4">
        <v>9.174531</v>
      </c>
      <c r="AJ2246" s="4">
        <v>29.894317000000001</v>
      </c>
    </row>
    <row r="2247" spans="1:36" x14ac:dyDescent="0.3">
      <c r="A2247" s="1" t="s">
        <v>635</v>
      </c>
      <c r="B2247" s="2">
        <v>4101861</v>
      </c>
      <c r="C2247" s="3" t="s">
        <v>2935</v>
      </c>
      <c r="D2247" s="4">
        <v>13202.68397892</v>
      </c>
      <c r="E2247" s="3" t="s">
        <v>3006</v>
      </c>
      <c r="F2247" s="3" t="s">
        <v>3007</v>
      </c>
      <c r="G2247" s="3" t="s">
        <v>3008</v>
      </c>
      <c r="H2247" s="3" t="s">
        <v>3009</v>
      </c>
      <c r="I2247" s="3" t="s">
        <v>3356</v>
      </c>
      <c r="J2247" s="4">
        <v>-3.4891839999999998</v>
      </c>
      <c r="K2247" s="4">
        <v>-14.813674000000001</v>
      </c>
      <c r="L2247" s="4">
        <v>0.76502700000000001</v>
      </c>
      <c r="M2247" s="4">
        <v>2.028772</v>
      </c>
      <c r="N2247" s="4" t="s">
        <v>2934</v>
      </c>
      <c r="O2247" s="4" t="s">
        <v>2934</v>
      </c>
      <c r="P2247" s="4" t="s">
        <v>2934</v>
      </c>
      <c r="Q2247" s="4" t="s">
        <v>2934</v>
      </c>
      <c r="R2247" s="4" t="s">
        <v>2934</v>
      </c>
      <c r="S2247" s="3" t="s">
        <v>4378</v>
      </c>
      <c r="T2247" s="4">
        <v>27.66</v>
      </c>
      <c r="U2247" s="4">
        <v>13202.68397892</v>
      </c>
      <c r="V2247" s="10">
        <v>21628.883978000002</v>
      </c>
      <c r="W2247" s="4">
        <v>5.0614605929139502</v>
      </c>
      <c r="X2247" s="4">
        <v>33.24</v>
      </c>
      <c r="Y2247" s="4">
        <v>26.21</v>
      </c>
      <c r="Z2247" s="4" t="s">
        <v>2934</v>
      </c>
      <c r="AA2247" s="10">
        <v>11.0547140402</v>
      </c>
      <c r="AB2247" s="10">
        <v>11.237735389099999</v>
      </c>
      <c r="AC2247" s="4" t="s">
        <v>2934</v>
      </c>
      <c r="AD2247" s="4">
        <v>1.8117965279848001</v>
      </c>
      <c r="AE2247" s="4">
        <v>1.8212667511306</v>
      </c>
      <c r="AF2247" s="4" t="s">
        <v>2934</v>
      </c>
      <c r="AG2247" s="4">
        <v>9.8959159364677998</v>
      </c>
      <c r="AH2247" s="4">
        <v>9.8324211582109999</v>
      </c>
      <c r="AI2247" s="4" t="s">
        <v>2934</v>
      </c>
      <c r="AJ2247" s="4" t="s">
        <v>2934</v>
      </c>
    </row>
    <row r="2248" spans="1:36" x14ac:dyDescent="0.3">
      <c r="A2248" s="1" t="s">
        <v>2027</v>
      </c>
      <c r="B2248" s="2">
        <v>4930148</v>
      </c>
      <c r="C2248" s="3" t="s">
        <v>2935</v>
      </c>
      <c r="D2248" s="4">
        <v>13252.77993468</v>
      </c>
      <c r="E2248" s="3" t="s">
        <v>3006</v>
      </c>
      <c r="F2248" s="3" t="s">
        <v>3070</v>
      </c>
      <c r="G2248" s="3" t="s">
        <v>3070</v>
      </c>
      <c r="H2248" s="3" t="s">
        <v>3620</v>
      </c>
      <c r="I2248" s="3" t="s">
        <v>3621</v>
      </c>
      <c r="J2248" s="4">
        <v>23.007954000000002</v>
      </c>
      <c r="K2248" s="4">
        <v>8.7584710000000001</v>
      </c>
      <c r="L2248" s="4">
        <v>-3.2419519999999999</v>
      </c>
      <c r="M2248" s="4">
        <v>0.793933</v>
      </c>
      <c r="N2248" s="4">
        <v>31.387454000000002</v>
      </c>
      <c r="O2248" s="4">
        <v>19.012070000000001</v>
      </c>
      <c r="P2248" s="4">
        <v>3.122843</v>
      </c>
      <c r="Q2248" s="4">
        <v>11.668252000000001</v>
      </c>
      <c r="R2248" s="4">
        <v>26.487776</v>
      </c>
      <c r="S2248" s="3" t="s">
        <v>5766</v>
      </c>
      <c r="T2248" s="4">
        <v>85.06</v>
      </c>
      <c r="U2248" s="4">
        <v>13252.77993468</v>
      </c>
      <c r="V2248" s="10">
        <v>18990.079934000001</v>
      </c>
      <c r="W2248" s="4">
        <v>0</v>
      </c>
      <c r="X2248" s="4">
        <v>92.44</v>
      </c>
      <c r="Y2248" s="4">
        <v>61.6</v>
      </c>
      <c r="Z2248" s="4">
        <v>31.387454000000002</v>
      </c>
      <c r="AA2248" s="10">
        <v>16.960778448999999</v>
      </c>
      <c r="AB2248" s="10">
        <v>17.615726167199998</v>
      </c>
      <c r="AC2248" s="4">
        <v>0.34428500000000001</v>
      </c>
      <c r="AD2248" s="4">
        <v>0.29572759676159999</v>
      </c>
      <c r="AE2248" s="4">
        <v>0.30182659247580002</v>
      </c>
      <c r="AF2248" s="4">
        <v>11.668252000000001</v>
      </c>
      <c r="AG2248" s="4">
        <v>10.422020882261201</v>
      </c>
      <c r="AH2248" s="4">
        <v>10.7994635379117</v>
      </c>
      <c r="AI2248" s="4">
        <v>3.122843</v>
      </c>
      <c r="AJ2248" s="4">
        <v>49.453488</v>
      </c>
    </row>
    <row r="2249" spans="1:36" x14ac:dyDescent="0.3">
      <c r="A2249" s="1" t="s">
        <v>1299</v>
      </c>
      <c r="B2249" s="2">
        <v>4810794</v>
      </c>
      <c r="C2249" s="3" t="s">
        <v>2919</v>
      </c>
      <c r="D2249" s="4">
        <v>13337.17673827</v>
      </c>
      <c r="E2249" s="3" t="s">
        <v>2920</v>
      </c>
      <c r="F2249" s="3" t="s">
        <v>2921</v>
      </c>
      <c r="G2249" s="3" t="s">
        <v>2941</v>
      </c>
      <c r="H2249" s="3" t="s">
        <v>2941</v>
      </c>
      <c r="I2249" s="3" t="s">
        <v>2942</v>
      </c>
      <c r="J2249" s="4">
        <v>10.256410000000001</v>
      </c>
      <c r="K2249" s="4">
        <v>5.1648189999999996</v>
      </c>
      <c r="L2249" s="4">
        <v>-8.2438699999999994</v>
      </c>
      <c r="M2249" s="4">
        <v>0.56653100000000001</v>
      </c>
      <c r="N2249" s="4" t="s">
        <v>2934</v>
      </c>
      <c r="O2249" s="4" t="s">
        <v>2924</v>
      </c>
      <c r="P2249" s="4">
        <v>4.209022</v>
      </c>
      <c r="Q2249" s="4">
        <v>130.522312</v>
      </c>
      <c r="R2249" s="4">
        <v>23.957924999999999</v>
      </c>
      <c r="S2249" s="3" t="s">
        <v>5041</v>
      </c>
      <c r="T2249" s="4">
        <v>69.23</v>
      </c>
      <c r="U2249" s="4">
        <v>13337.17673827</v>
      </c>
      <c r="V2249" s="10">
        <v>11598.995738</v>
      </c>
      <c r="W2249" s="4">
        <v>0</v>
      </c>
      <c r="X2249" s="4">
        <v>83.95</v>
      </c>
      <c r="Y2249" s="4">
        <v>50.349800000000002</v>
      </c>
      <c r="Z2249" s="4" t="s">
        <v>2934</v>
      </c>
      <c r="AA2249" s="10">
        <v>12.230368342</v>
      </c>
      <c r="AB2249" s="10">
        <v>53.178578012599999</v>
      </c>
      <c r="AC2249" s="4">
        <v>2.8457789999999998</v>
      </c>
      <c r="AD2249" s="4">
        <v>2.5795018457266998</v>
      </c>
      <c r="AE2249" s="4">
        <v>2.7621164161509002</v>
      </c>
      <c r="AF2249" s="4">
        <v>130.522312</v>
      </c>
      <c r="AG2249" s="4">
        <v>10.3662635223306</v>
      </c>
      <c r="AH2249" s="4">
        <v>56.123666907583797</v>
      </c>
      <c r="AI2249" s="4">
        <v>4.209022</v>
      </c>
      <c r="AJ2249" s="4">
        <v>4.6094949999999999</v>
      </c>
    </row>
    <row r="2250" spans="1:36" x14ac:dyDescent="0.3">
      <c r="A2250" s="1" t="s">
        <v>2667</v>
      </c>
      <c r="B2250" s="2">
        <v>103324</v>
      </c>
      <c r="C2250" s="3" t="s">
        <v>2935</v>
      </c>
      <c r="D2250" s="4">
        <v>13365.364814619999</v>
      </c>
      <c r="E2250" s="3" t="s">
        <v>2930</v>
      </c>
      <c r="F2250" s="3" t="s">
        <v>2957</v>
      </c>
      <c r="G2250" s="3" t="s">
        <v>2957</v>
      </c>
      <c r="H2250" s="3" t="s">
        <v>3042</v>
      </c>
      <c r="I2250" s="3" t="s">
        <v>3348</v>
      </c>
      <c r="J2250" s="4">
        <v>61.853161999999998</v>
      </c>
      <c r="K2250" s="4">
        <v>24.791134</v>
      </c>
      <c r="L2250" s="4">
        <v>-5.0343840000000002</v>
      </c>
      <c r="M2250" s="4">
        <v>1.6386609999999999</v>
      </c>
      <c r="N2250" s="4">
        <v>7.9209956709956701</v>
      </c>
      <c r="O2250" s="4">
        <v>11.3599505366429</v>
      </c>
      <c r="P2250" s="4">
        <v>1.233047</v>
      </c>
      <c r="Q2250" s="4">
        <v>6.5116709999999998</v>
      </c>
      <c r="R2250" s="4">
        <v>15.071144</v>
      </c>
      <c r="S2250" s="3" t="s">
        <v>6405</v>
      </c>
      <c r="T2250" s="4">
        <v>73.19</v>
      </c>
      <c r="U2250" s="4">
        <v>13365.364814619999</v>
      </c>
      <c r="V2250" s="10">
        <v>16802.064814000001</v>
      </c>
      <c r="W2250" s="4">
        <v>2.29539554583959</v>
      </c>
      <c r="X2250" s="4">
        <v>77.63</v>
      </c>
      <c r="Y2250" s="4">
        <v>44.83</v>
      </c>
      <c r="Z2250" s="4">
        <v>7.9606260000000004</v>
      </c>
      <c r="AA2250" s="10">
        <v>8.1882663562999998</v>
      </c>
      <c r="AB2250" s="10">
        <v>8.5251859314999994</v>
      </c>
      <c r="AC2250" s="4">
        <v>1.3130919999999999</v>
      </c>
      <c r="AD2250" s="4">
        <v>1.2529904714104001</v>
      </c>
      <c r="AE2250" s="4">
        <v>1.2964307280945999</v>
      </c>
      <c r="AF2250" s="4">
        <v>6.5116709999999998</v>
      </c>
      <c r="AG2250" s="4" t="s">
        <v>2934</v>
      </c>
      <c r="AH2250" s="4" t="s">
        <v>2934</v>
      </c>
      <c r="AI2250" s="4">
        <v>1.233047</v>
      </c>
      <c r="AJ2250" s="4">
        <v>1.274</v>
      </c>
    </row>
    <row r="2251" spans="1:36" x14ac:dyDescent="0.3">
      <c r="A2251" s="1" t="s">
        <v>2171</v>
      </c>
      <c r="B2251" s="2">
        <v>103091</v>
      </c>
      <c r="C2251" s="3" t="s">
        <v>2919</v>
      </c>
      <c r="D2251" s="4">
        <v>13387.310853749999</v>
      </c>
      <c r="E2251" s="3" t="s">
        <v>2976</v>
      </c>
      <c r="F2251" s="3" t="s">
        <v>2977</v>
      </c>
      <c r="G2251" s="3" t="s">
        <v>2978</v>
      </c>
      <c r="H2251" s="3" t="s">
        <v>2978</v>
      </c>
      <c r="I2251" s="3" t="s">
        <v>2979</v>
      </c>
      <c r="J2251" s="4">
        <v>10.373134</v>
      </c>
      <c r="K2251" s="4">
        <v>3.4989499999999998</v>
      </c>
      <c r="L2251" s="4">
        <v>-2.5820050000000001</v>
      </c>
      <c r="M2251" s="4">
        <v>0.20325199999999999</v>
      </c>
      <c r="N2251" s="4">
        <v>34.7183098591549</v>
      </c>
      <c r="O2251" s="4">
        <v>17.935969</v>
      </c>
      <c r="P2251" s="4">
        <v>2.0462090000000002</v>
      </c>
      <c r="Q2251" s="4">
        <v>19.486442</v>
      </c>
      <c r="R2251" s="4">
        <v>25.271258</v>
      </c>
      <c r="S2251" s="3" t="s">
        <v>5910</v>
      </c>
      <c r="T2251" s="4">
        <v>73.95</v>
      </c>
      <c r="U2251" s="4">
        <v>13387.310853749999</v>
      </c>
      <c r="V2251" s="10">
        <v>18309.635853</v>
      </c>
      <c r="W2251" s="4">
        <v>3.8133874239350898</v>
      </c>
      <c r="X2251" s="4">
        <v>76.53</v>
      </c>
      <c r="Y2251" s="4">
        <v>56.51</v>
      </c>
      <c r="Z2251" s="4">
        <v>36.975000000000001</v>
      </c>
      <c r="AA2251" s="10">
        <v>36.719797407999998</v>
      </c>
      <c r="AB2251" s="10">
        <v>34.8165481005</v>
      </c>
      <c r="AC2251" s="4">
        <v>12.289889000000001</v>
      </c>
      <c r="AD2251" s="4">
        <v>12.604921781497101</v>
      </c>
      <c r="AE2251" s="4">
        <v>12.9784148882264</v>
      </c>
      <c r="AF2251" s="4">
        <v>19.486442</v>
      </c>
      <c r="AG2251" s="4">
        <v>19.1737588152874</v>
      </c>
      <c r="AH2251" s="4">
        <v>18.992400495683501</v>
      </c>
      <c r="AI2251" s="4">
        <v>2.0462090000000002</v>
      </c>
      <c r="AJ2251" s="4">
        <v>2.1827040000000002</v>
      </c>
    </row>
    <row r="2252" spans="1:36" x14ac:dyDescent="0.3">
      <c r="A2252" s="1" t="s">
        <v>1419</v>
      </c>
      <c r="B2252" s="2">
        <v>5738552</v>
      </c>
      <c r="C2252" s="3" t="s">
        <v>2940</v>
      </c>
      <c r="D2252" s="4">
        <v>13400.85</v>
      </c>
      <c r="E2252" s="3" t="s">
        <v>2930</v>
      </c>
      <c r="F2252" s="3" t="s">
        <v>2953</v>
      </c>
      <c r="G2252" s="3" t="s">
        <v>2954</v>
      </c>
      <c r="H2252" s="3" t="s">
        <v>2955</v>
      </c>
      <c r="I2252" s="3"/>
      <c r="J2252" s="4">
        <v>24.609226</v>
      </c>
      <c r="K2252" s="4">
        <v>4.034376</v>
      </c>
      <c r="L2252" s="4">
        <v>-0.834345</v>
      </c>
      <c r="M2252" s="4">
        <v>0.61566900000000002</v>
      </c>
      <c r="N2252" s="4" t="s">
        <v>2934</v>
      </c>
      <c r="O2252" s="4" t="s">
        <v>2934</v>
      </c>
      <c r="P2252" s="4" t="s">
        <v>2934</v>
      </c>
      <c r="Q2252" s="4" t="s">
        <v>2934</v>
      </c>
      <c r="R2252" s="4" t="s">
        <v>2934</v>
      </c>
      <c r="S2252" s="3" t="s">
        <v>5161</v>
      </c>
      <c r="T2252" s="4">
        <v>130.74</v>
      </c>
      <c r="U2252" s="4">
        <v>13400.85</v>
      </c>
      <c r="V2252" s="10" t="s">
        <v>2934</v>
      </c>
      <c r="W2252" s="4">
        <v>1.24825455101729</v>
      </c>
      <c r="X2252" s="5">
        <v>134.27000000000001</v>
      </c>
      <c r="Y2252" s="4">
        <v>102.74</v>
      </c>
      <c r="Z2252" s="4" t="s">
        <v>2934</v>
      </c>
      <c r="AA2252" s="10" t="s">
        <v>2934</v>
      </c>
      <c r="AB2252" s="10" t="s">
        <v>2934</v>
      </c>
      <c r="AC2252" s="4" t="s">
        <v>2934</v>
      </c>
      <c r="AD2252" s="4" t="s">
        <v>2934</v>
      </c>
      <c r="AE2252" s="4" t="s">
        <v>2934</v>
      </c>
      <c r="AF2252" s="4" t="s">
        <v>2934</v>
      </c>
      <c r="AG2252" s="4" t="s">
        <v>2934</v>
      </c>
      <c r="AH2252" s="4" t="s">
        <v>2934</v>
      </c>
      <c r="AI2252" s="4" t="s">
        <v>2934</v>
      </c>
      <c r="AJ2252" s="4" t="s">
        <v>2934</v>
      </c>
    </row>
    <row r="2253" spans="1:36" x14ac:dyDescent="0.3">
      <c r="A2253" s="1" t="s">
        <v>821</v>
      </c>
      <c r="B2253" s="2">
        <v>4040606</v>
      </c>
      <c r="C2253" s="3" t="s">
        <v>2919</v>
      </c>
      <c r="D2253" s="4">
        <v>13402.665545239999</v>
      </c>
      <c r="E2253" s="3" t="s">
        <v>2930</v>
      </c>
      <c r="F2253" s="3" t="s">
        <v>2931</v>
      </c>
      <c r="G2253" s="3" t="s">
        <v>2931</v>
      </c>
      <c r="H2253" s="3" t="s">
        <v>2932</v>
      </c>
      <c r="I2253" s="3" t="s">
        <v>2933</v>
      </c>
      <c r="J2253" s="4">
        <v>34.371091</v>
      </c>
      <c r="K2253" s="4">
        <v>18.582117</v>
      </c>
      <c r="L2253" s="4">
        <v>-12.149023</v>
      </c>
      <c r="M2253" s="4">
        <v>0.80283599999999999</v>
      </c>
      <c r="N2253" s="4">
        <v>12.207070707070701</v>
      </c>
      <c r="O2253" s="4">
        <v>9.1475069999999992</v>
      </c>
      <c r="P2253" s="4">
        <v>1.7484090000000001</v>
      </c>
      <c r="Q2253" s="4" t="s">
        <v>2934</v>
      </c>
      <c r="R2253" s="4" t="s">
        <v>2934</v>
      </c>
      <c r="S2253" s="3" t="s">
        <v>4564</v>
      </c>
      <c r="T2253" s="5">
        <v>96.68</v>
      </c>
      <c r="U2253" s="4">
        <v>13402.665545239999</v>
      </c>
      <c r="V2253" s="10" t="s">
        <v>2934</v>
      </c>
      <c r="W2253" s="4">
        <v>2.2755482002482399</v>
      </c>
      <c r="X2253" s="4">
        <v>113.95</v>
      </c>
      <c r="Y2253" s="4">
        <v>67.27</v>
      </c>
      <c r="Z2253" s="4">
        <v>12.214782</v>
      </c>
      <c r="AA2253" s="10">
        <v>11.357815840700001</v>
      </c>
      <c r="AB2253" s="10">
        <v>11.572165041</v>
      </c>
      <c r="AC2253" s="4" t="s">
        <v>2934</v>
      </c>
      <c r="AD2253" s="4" t="s">
        <v>2934</v>
      </c>
      <c r="AE2253" s="4" t="s">
        <v>2934</v>
      </c>
      <c r="AF2253" s="4" t="s">
        <v>2934</v>
      </c>
      <c r="AG2253" s="4" t="s">
        <v>2934</v>
      </c>
      <c r="AH2253" s="4" t="s">
        <v>2934</v>
      </c>
      <c r="AI2253" s="4">
        <v>1.7484090000000001</v>
      </c>
      <c r="AJ2253" s="4">
        <v>1.8615219999999999</v>
      </c>
    </row>
    <row r="2254" spans="1:36" x14ac:dyDescent="0.3">
      <c r="A2254" s="1" t="s">
        <v>398</v>
      </c>
      <c r="B2254" s="2">
        <v>28978057</v>
      </c>
      <c r="C2254" s="3" t="s">
        <v>2935</v>
      </c>
      <c r="D2254" s="4">
        <v>13420.647740939999</v>
      </c>
      <c r="E2254" s="3" t="s">
        <v>2930</v>
      </c>
      <c r="F2254" s="3" t="s">
        <v>2953</v>
      </c>
      <c r="G2254" s="3" t="s">
        <v>2954</v>
      </c>
      <c r="H2254" s="3" t="s">
        <v>2955</v>
      </c>
      <c r="I2254" s="3" t="s">
        <v>3259</v>
      </c>
      <c r="J2254" s="4">
        <v>58.456375999999999</v>
      </c>
      <c r="K2254" s="4">
        <v>22.713097999999999</v>
      </c>
      <c r="L2254" s="5">
        <v>-0.67311699999999997</v>
      </c>
      <c r="M2254" s="4">
        <v>0.51085599999999998</v>
      </c>
      <c r="N2254" s="4" t="s">
        <v>2924</v>
      </c>
      <c r="O2254" s="4">
        <v>13.545610999999999</v>
      </c>
      <c r="P2254" s="4">
        <v>6.6959730000000004</v>
      </c>
      <c r="Q2254" s="4">
        <v>19.176867000000001</v>
      </c>
      <c r="R2254" s="4">
        <v>22.417466999999998</v>
      </c>
      <c r="S2254" s="3" t="s">
        <v>4143</v>
      </c>
      <c r="T2254" s="4">
        <v>23.61</v>
      </c>
      <c r="U2254" s="4">
        <v>13420.647740939999</v>
      </c>
      <c r="V2254" s="10">
        <v>20083.95174</v>
      </c>
      <c r="W2254" s="4">
        <v>3.0495552731893301</v>
      </c>
      <c r="X2254" s="4">
        <v>25.03</v>
      </c>
      <c r="Y2254" s="4">
        <v>14.37</v>
      </c>
      <c r="Z2254" s="4" t="s">
        <v>2924</v>
      </c>
      <c r="AA2254" s="10">
        <v>26.253752918899998</v>
      </c>
      <c r="AB2254" s="10">
        <v>30.126323848399998</v>
      </c>
      <c r="AC2254" s="4">
        <v>9.3063079999999996</v>
      </c>
      <c r="AD2254" s="4">
        <v>7.4487669764998996</v>
      </c>
      <c r="AE2254" s="4">
        <v>9.1432944843298998</v>
      </c>
      <c r="AF2254" s="4">
        <v>19.176867000000001</v>
      </c>
      <c r="AG2254" s="4">
        <v>12.8315561845132</v>
      </c>
      <c r="AH2254" s="4">
        <v>15.5359279834211</v>
      </c>
      <c r="AI2254" s="4">
        <v>6.6959730000000004</v>
      </c>
      <c r="AJ2254" s="4" t="s">
        <v>2924</v>
      </c>
    </row>
    <row r="2255" spans="1:36" x14ac:dyDescent="0.3">
      <c r="A2255" s="1" t="s">
        <v>2408</v>
      </c>
      <c r="B2255" s="2">
        <v>4811494</v>
      </c>
      <c r="C2255" s="3" t="s">
        <v>2940</v>
      </c>
      <c r="D2255" s="4">
        <v>13428.930738659999</v>
      </c>
      <c r="E2255" s="3" t="s">
        <v>2920</v>
      </c>
      <c r="F2255" s="3" t="s">
        <v>2921</v>
      </c>
      <c r="G2255" s="3" t="s">
        <v>2941</v>
      </c>
      <c r="H2255" s="3" t="s">
        <v>2941</v>
      </c>
      <c r="I2255" s="3" t="s">
        <v>2942</v>
      </c>
      <c r="J2255" s="4">
        <v>597.70114899999999</v>
      </c>
      <c r="K2255" s="4">
        <v>-12.808236000000001</v>
      </c>
      <c r="L2255" s="4">
        <v>-3.8542770000000002</v>
      </c>
      <c r="M2255" s="4">
        <v>1.90263</v>
      </c>
      <c r="N2255" s="4" t="s">
        <v>2924</v>
      </c>
      <c r="O2255" s="4" t="s">
        <v>2924</v>
      </c>
      <c r="P2255" s="4">
        <v>30.656566000000002</v>
      </c>
      <c r="Q2255" s="4" t="s">
        <v>2924</v>
      </c>
      <c r="R2255" s="4" t="s">
        <v>2924</v>
      </c>
      <c r="S2255" s="3" t="s">
        <v>6147</v>
      </c>
      <c r="T2255" s="4">
        <v>18.21</v>
      </c>
      <c r="U2255" s="4">
        <v>13428.930738659999</v>
      </c>
      <c r="V2255" s="10">
        <v>12974.532738</v>
      </c>
      <c r="W2255" s="4">
        <v>0</v>
      </c>
      <c r="X2255" s="4">
        <v>33.89</v>
      </c>
      <c r="Y2255" s="4">
        <v>2.1</v>
      </c>
      <c r="Z2255" s="4" t="s">
        <v>2924</v>
      </c>
      <c r="AA2255" s="10" t="s">
        <v>2924</v>
      </c>
      <c r="AB2255" s="10" t="s">
        <v>2924</v>
      </c>
      <c r="AC2255" s="4" t="s">
        <v>2934</v>
      </c>
      <c r="AD2255" s="4" t="s">
        <v>2934</v>
      </c>
      <c r="AE2255" s="4" t="s">
        <v>2934</v>
      </c>
      <c r="AF2255" s="4" t="s">
        <v>2924</v>
      </c>
      <c r="AG2255" s="4" t="s">
        <v>2924</v>
      </c>
      <c r="AH2255" s="4" t="s">
        <v>2924</v>
      </c>
      <c r="AI2255" s="4">
        <v>30.656566000000002</v>
      </c>
      <c r="AJ2255" s="4">
        <v>30.812183000000001</v>
      </c>
    </row>
    <row r="2256" spans="1:36" x14ac:dyDescent="0.3">
      <c r="A2256" s="1" t="s">
        <v>1604</v>
      </c>
      <c r="B2256" s="2">
        <v>118457377</v>
      </c>
      <c r="C2256" s="3" t="s">
        <v>2919</v>
      </c>
      <c r="D2256" s="4">
        <v>13463.204631000001</v>
      </c>
      <c r="E2256" s="3" t="s">
        <v>2976</v>
      </c>
      <c r="F2256" s="3" t="s">
        <v>2977</v>
      </c>
      <c r="G2256" s="3" t="s">
        <v>3137</v>
      </c>
      <c r="H2256" s="3" t="s">
        <v>3137</v>
      </c>
      <c r="I2256" s="3"/>
      <c r="J2256" s="4">
        <v>-26.962119000000001</v>
      </c>
      <c r="K2256" s="4">
        <v>-24.639161999999999</v>
      </c>
      <c r="L2256" s="4">
        <v>-8.4703689999999998</v>
      </c>
      <c r="M2256" s="4">
        <v>0.73416400000000004</v>
      </c>
      <c r="N2256" s="4" t="s">
        <v>2924</v>
      </c>
      <c r="O2256" s="4">
        <v>15.174897</v>
      </c>
      <c r="P2256" s="4">
        <v>1.492991</v>
      </c>
      <c r="Q2256" s="4">
        <v>17.549025</v>
      </c>
      <c r="R2256" s="4" t="s">
        <v>2934</v>
      </c>
      <c r="S2256" s="3" t="s">
        <v>5345</v>
      </c>
      <c r="T2256" s="4">
        <v>59</v>
      </c>
      <c r="U2256" s="4">
        <v>13463.204631000001</v>
      </c>
      <c r="V2256" s="10">
        <v>21618.204631000001</v>
      </c>
      <c r="W2256" s="4">
        <v>3.57627118644068</v>
      </c>
      <c r="X2256" s="4">
        <v>89.85</v>
      </c>
      <c r="Y2256" s="4">
        <v>56.67</v>
      </c>
      <c r="Z2256" s="4" t="s">
        <v>2924</v>
      </c>
      <c r="AA2256" s="10">
        <v>133.09271373780001</v>
      </c>
      <c r="AB2256" s="10" t="s">
        <v>2934</v>
      </c>
      <c r="AC2256" s="4">
        <v>4.0545030000000004</v>
      </c>
      <c r="AD2256" s="4">
        <v>3.9366438749684001</v>
      </c>
      <c r="AE2256" s="4">
        <v>4.0477083258126996</v>
      </c>
      <c r="AF2256" s="4">
        <v>17.549025</v>
      </c>
      <c r="AG2256" s="4">
        <v>15.7655569313682</v>
      </c>
      <c r="AH2256" s="4">
        <v>17.609935818997801</v>
      </c>
      <c r="AI2256" s="4">
        <v>1.492991</v>
      </c>
      <c r="AJ2256" s="4">
        <v>3.0901380000000001</v>
      </c>
    </row>
    <row r="2257" spans="1:36" x14ac:dyDescent="0.3">
      <c r="A2257" s="1" t="s">
        <v>891</v>
      </c>
      <c r="B2257" s="2">
        <v>4309704</v>
      </c>
      <c r="C2257" s="3" t="s">
        <v>2935</v>
      </c>
      <c r="D2257" s="4">
        <v>13526.35869669</v>
      </c>
      <c r="E2257" s="3" t="s">
        <v>2945</v>
      </c>
      <c r="F2257" s="3" t="s">
        <v>2946</v>
      </c>
      <c r="G2257" s="3" t="s">
        <v>2984</v>
      </c>
      <c r="H2257" s="3" t="s">
        <v>2985</v>
      </c>
      <c r="I2257" s="3" t="s">
        <v>3422</v>
      </c>
      <c r="J2257" s="4">
        <v>-19.798883</v>
      </c>
      <c r="K2257" s="4">
        <v>19.557805999999999</v>
      </c>
      <c r="L2257" s="4">
        <v>-2.9781520000000001</v>
      </c>
      <c r="M2257" s="4">
        <v>-3.9434459999999998</v>
      </c>
      <c r="N2257" s="4">
        <v>30.986227</v>
      </c>
      <c r="O2257" s="4">
        <v>23.90437</v>
      </c>
      <c r="P2257" s="4">
        <v>3.8049879999999998</v>
      </c>
      <c r="Q2257" s="4">
        <v>16.156175000000001</v>
      </c>
      <c r="R2257" s="4">
        <v>18.47897</v>
      </c>
      <c r="S2257" s="3" t="s">
        <v>4634</v>
      </c>
      <c r="T2257" s="4">
        <v>238.47</v>
      </c>
      <c r="U2257" s="4">
        <v>13526.35869669</v>
      </c>
      <c r="V2257" s="10">
        <v>11633.673696</v>
      </c>
      <c r="W2257" s="4">
        <v>0</v>
      </c>
      <c r="X2257" s="5">
        <v>317.5</v>
      </c>
      <c r="Y2257" s="4">
        <v>169.43</v>
      </c>
      <c r="Z2257" s="4">
        <v>30.986227</v>
      </c>
      <c r="AA2257" s="10">
        <v>21.585292999499998</v>
      </c>
      <c r="AB2257" s="10">
        <v>22.192050058900001</v>
      </c>
      <c r="AC2257" s="4">
        <v>2.5089630000000001</v>
      </c>
      <c r="AD2257" s="4">
        <v>2.2968145948359999</v>
      </c>
      <c r="AE2257" s="4">
        <v>2.4804722777700001</v>
      </c>
      <c r="AF2257" s="4">
        <v>16.156175000000001</v>
      </c>
      <c r="AG2257" s="4">
        <v>13.269907725130199</v>
      </c>
      <c r="AH2257" s="4">
        <v>13.8423113715029</v>
      </c>
      <c r="AI2257" s="4">
        <v>3.8049879999999998</v>
      </c>
      <c r="AJ2257" s="4">
        <v>4.7322990000000003</v>
      </c>
    </row>
    <row r="2258" spans="1:36" x14ac:dyDescent="0.3">
      <c r="A2258" s="1" t="s">
        <v>113</v>
      </c>
      <c r="B2258" s="2">
        <v>4160328</v>
      </c>
      <c r="C2258" s="3" t="s">
        <v>2935</v>
      </c>
      <c r="D2258" s="4">
        <v>13596.83992128</v>
      </c>
      <c r="E2258" s="3" t="s">
        <v>3031</v>
      </c>
      <c r="F2258" s="3" t="s">
        <v>3031</v>
      </c>
      <c r="G2258" s="3" t="s">
        <v>3115</v>
      </c>
      <c r="H2258" s="3" t="s">
        <v>3116</v>
      </c>
      <c r="I2258" s="3" t="s">
        <v>3117</v>
      </c>
      <c r="J2258" s="5">
        <v>-2.0746889999999998</v>
      </c>
      <c r="K2258" s="4">
        <v>-16.828194</v>
      </c>
      <c r="L2258" s="4">
        <v>-10.095238</v>
      </c>
      <c r="M2258" s="4">
        <v>0.42553200000000002</v>
      </c>
      <c r="N2258" s="4" t="s">
        <v>2934</v>
      </c>
      <c r="O2258" s="4">
        <v>20.170940000000002</v>
      </c>
      <c r="P2258" s="4">
        <v>3.4795430000000001</v>
      </c>
      <c r="Q2258" s="4">
        <v>10.286472</v>
      </c>
      <c r="R2258" s="4">
        <v>28.944711000000002</v>
      </c>
      <c r="S2258" s="3" t="s">
        <v>3860</v>
      </c>
      <c r="T2258" s="4">
        <v>9.44</v>
      </c>
      <c r="U2258" s="4">
        <v>13596.83992128</v>
      </c>
      <c r="V2258" s="10">
        <v>21089.839920999999</v>
      </c>
      <c r="W2258" s="4">
        <v>5.32309322033898</v>
      </c>
      <c r="X2258" s="4">
        <v>11.48</v>
      </c>
      <c r="Y2258" s="4">
        <v>8.7799999999999994</v>
      </c>
      <c r="Z2258" s="4" t="s">
        <v>2934</v>
      </c>
      <c r="AA2258" s="10">
        <v>12.6304522344</v>
      </c>
      <c r="AB2258" s="10">
        <v>12.715859802200001</v>
      </c>
      <c r="AC2258" s="4">
        <v>1.556446</v>
      </c>
      <c r="AD2258" s="4">
        <v>1.5077493953497001</v>
      </c>
      <c r="AE2258" s="4">
        <v>1.5151338113370001</v>
      </c>
      <c r="AF2258" s="4">
        <v>10.286472</v>
      </c>
      <c r="AG2258" s="4">
        <v>10.225049234058501</v>
      </c>
      <c r="AH2258" s="4">
        <v>10.3011816414454</v>
      </c>
      <c r="AI2258" s="4">
        <v>3.4795430000000001</v>
      </c>
      <c r="AJ2258" s="4" t="s">
        <v>2924</v>
      </c>
    </row>
    <row r="2259" spans="1:36" x14ac:dyDescent="0.3">
      <c r="A2259" s="1" t="s">
        <v>2210</v>
      </c>
      <c r="B2259" s="2">
        <v>7528766</v>
      </c>
      <c r="C2259" s="3" t="s">
        <v>2956</v>
      </c>
      <c r="D2259" s="4">
        <v>13607.57954316</v>
      </c>
      <c r="E2259" s="3" t="s">
        <v>2936</v>
      </c>
      <c r="F2259" s="3" t="s">
        <v>2937</v>
      </c>
      <c r="G2259" s="3" t="s">
        <v>2951</v>
      </c>
      <c r="H2259" s="3" t="s">
        <v>2951</v>
      </c>
      <c r="I2259" s="3" t="s">
        <v>3641</v>
      </c>
      <c r="J2259" s="4">
        <v>392.22423199999997</v>
      </c>
      <c r="K2259" s="4">
        <v>178.32310799999999</v>
      </c>
      <c r="L2259" s="4">
        <v>6.0381770000000001</v>
      </c>
      <c r="M2259" s="4">
        <v>9.4491359999999993</v>
      </c>
      <c r="N2259" s="4" t="s">
        <v>2924</v>
      </c>
      <c r="O2259" s="4" t="s">
        <v>2924</v>
      </c>
      <c r="P2259" s="4">
        <v>32.404761999999998</v>
      </c>
      <c r="Q2259" s="4" t="s">
        <v>2924</v>
      </c>
      <c r="R2259" s="4" t="s">
        <v>2924</v>
      </c>
      <c r="S2259" s="3" t="s">
        <v>5949</v>
      </c>
      <c r="T2259" s="4">
        <v>27.22</v>
      </c>
      <c r="U2259" s="4">
        <v>13607.57954316</v>
      </c>
      <c r="V2259" s="10">
        <v>13574.384543</v>
      </c>
      <c r="W2259" s="4">
        <v>0</v>
      </c>
      <c r="X2259" s="4">
        <v>28.8</v>
      </c>
      <c r="Y2259" s="4">
        <v>3.47</v>
      </c>
      <c r="Z2259" s="4" t="s">
        <v>2924</v>
      </c>
      <c r="AA2259" s="10" t="s">
        <v>2924</v>
      </c>
      <c r="AB2259" s="10" t="s">
        <v>2924</v>
      </c>
      <c r="AC2259" s="4">
        <v>37.311022999999999</v>
      </c>
      <c r="AD2259" s="4">
        <v>23.8358525439407</v>
      </c>
      <c r="AE2259" s="4">
        <v>31.275615298158002</v>
      </c>
      <c r="AF2259" s="4" t="s">
        <v>2924</v>
      </c>
      <c r="AG2259" s="4" t="s">
        <v>2924</v>
      </c>
      <c r="AH2259" s="4" t="s">
        <v>2924</v>
      </c>
      <c r="AI2259" s="4">
        <v>32.404761999999998</v>
      </c>
      <c r="AJ2259" s="4">
        <v>47.339129999999997</v>
      </c>
    </row>
    <row r="2260" spans="1:36" x14ac:dyDescent="0.3">
      <c r="A2260" s="1" t="s">
        <v>2193</v>
      </c>
      <c r="B2260" s="2">
        <v>4812263</v>
      </c>
      <c r="C2260" s="3" t="s">
        <v>2935</v>
      </c>
      <c r="D2260" s="4">
        <v>13629.42321855</v>
      </c>
      <c r="E2260" s="3" t="s">
        <v>2920</v>
      </c>
      <c r="F2260" s="3" t="s">
        <v>2921</v>
      </c>
      <c r="G2260" s="3" t="s">
        <v>2922</v>
      </c>
      <c r="H2260" s="3" t="s">
        <v>2922</v>
      </c>
      <c r="I2260" s="3" t="s">
        <v>3047</v>
      </c>
      <c r="J2260" s="4">
        <v>2.451743</v>
      </c>
      <c r="K2260" s="4">
        <v>-11.161352000000001</v>
      </c>
      <c r="L2260" s="4">
        <v>-3.647939</v>
      </c>
      <c r="M2260" s="4">
        <v>-0.50639699999999999</v>
      </c>
      <c r="N2260" s="4">
        <v>55.994999999999997</v>
      </c>
      <c r="O2260" s="4">
        <v>24.451965000000001</v>
      </c>
      <c r="P2260" s="4">
        <v>1.726003</v>
      </c>
      <c r="Q2260" s="4">
        <v>18.671278000000001</v>
      </c>
      <c r="R2260" s="4">
        <v>18.745052000000001</v>
      </c>
      <c r="S2260" s="3" t="s">
        <v>5932</v>
      </c>
      <c r="T2260" s="5">
        <v>111.99</v>
      </c>
      <c r="U2260" s="4">
        <v>13629.42321855</v>
      </c>
      <c r="V2260" s="10">
        <v>15714.788218</v>
      </c>
      <c r="W2260" s="4">
        <v>0.25002232342173403</v>
      </c>
      <c r="X2260" s="5">
        <v>129.5</v>
      </c>
      <c r="Y2260" s="4">
        <v>97.314999999999998</v>
      </c>
      <c r="Z2260" s="4">
        <v>55.994999999999997</v>
      </c>
      <c r="AA2260" s="10">
        <v>22.4154840775</v>
      </c>
      <c r="AB2260" s="10">
        <v>23.127917062400002</v>
      </c>
      <c r="AC2260" s="4">
        <v>5.7741949999999997</v>
      </c>
      <c r="AD2260" s="4">
        <v>5.5175537705412996</v>
      </c>
      <c r="AE2260" s="4">
        <v>5.7036760714905004</v>
      </c>
      <c r="AF2260" s="4">
        <v>18.671278000000001</v>
      </c>
      <c r="AG2260" s="4">
        <v>17.378651604154701</v>
      </c>
      <c r="AH2260" s="4">
        <v>18.0567298252823</v>
      </c>
      <c r="AI2260" s="4">
        <v>1.726003</v>
      </c>
      <c r="AJ2260" s="4" t="s">
        <v>2924</v>
      </c>
    </row>
    <row r="2261" spans="1:36" x14ac:dyDescent="0.3">
      <c r="A2261" s="1" t="s">
        <v>2290</v>
      </c>
      <c r="B2261" s="2">
        <v>109836805</v>
      </c>
      <c r="C2261" s="3" t="s">
        <v>2935</v>
      </c>
      <c r="D2261" s="4">
        <v>13636.388484249999</v>
      </c>
      <c r="E2261" s="3" t="s">
        <v>2925</v>
      </c>
      <c r="F2261" s="3" t="s">
        <v>2996</v>
      </c>
      <c r="G2261" s="3" t="s">
        <v>3230</v>
      </c>
      <c r="H2261" s="3" t="s">
        <v>3373</v>
      </c>
      <c r="I2261" s="3" t="s">
        <v>3653</v>
      </c>
      <c r="J2261" s="4">
        <v>90.052764999999994</v>
      </c>
      <c r="K2261" s="4">
        <v>-8.2547169999999994</v>
      </c>
      <c r="L2261" s="4">
        <v>-0.83613800000000005</v>
      </c>
      <c r="M2261" s="4">
        <v>2.024759</v>
      </c>
      <c r="N2261" s="4">
        <v>38.122304999999997</v>
      </c>
      <c r="O2261" s="4" t="s">
        <v>2924</v>
      </c>
      <c r="P2261" s="4">
        <v>7.5988439999999997</v>
      </c>
      <c r="Q2261" s="4">
        <v>21.03134</v>
      </c>
      <c r="R2261" s="4" t="s">
        <v>2924</v>
      </c>
      <c r="S2261" s="3" t="s">
        <v>6029</v>
      </c>
      <c r="T2261" s="4">
        <v>97.25</v>
      </c>
      <c r="U2261" s="4">
        <v>13636.388484249999</v>
      </c>
      <c r="V2261" s="10">
        <v>14635.604484</v>
      </c>
      <c r="W2261" s="4">
        <v>0</v>
      </c>
      <c r="X2261" s="4">
        <v>112.93</v>
      </c>
      <c r="Y2261" s="4">
        <v>45.85</v>
      </c>
      <c r="Z2261" s="4">
        <v>38.122304999999997</v>
      </c>
      <c r="AA2261" s="10">
        <v>21.126148632500001</v>
      </c>
      <c r="AB2261" s="10">
        <v>22.869438434700001</v>
      </c>
      <c r="AC2261" s="4">
        <v>2.859102</v>
      </c>
      <c r="AD2261" s="4">
        <v>2.5309470916080001</v>
      </c>
      <c r="AE2261" s="4">
        <v>2.7265405678368002</v>
      </c>
      <c r="AF2261" s="4">
        <v>21.03134</v>
      </c>
      <c r="AG2261" s="4">
        <v>14.1552311443618</v>
      </c>
      <c r="AH2261" s="4">
        <v>15.5790900692667</v>
      </c>
      <c r="AI2261" s="4">
        <v>7.5988439999999997</v>
      </c>
      <c r="AJ2261" s="4">
        <v>27.667141000000001</v>
      </c>
    </row>
    <row r="2262" spans="1:36" x14ac:dyDescent="0.3">
      <c r="A2262" s="1" t="s">
        <v>709</v>
      </c>
      <c r="B2262" s="2">
        <v>4251140</v>
      </c>
      <c r="C2262" s="3" t="s">
        <v>2935</v>
      </c>
      <c r="D2262" s="4">
        <v>13637.059042880001</v>
      </c>
      <c r="E2262" s="3" t="s">
        <v>2936</v>
      </c>
      <c r="F2262" s="3" t="s">
        <v>2937</v>
      </c>
      <c r="G2262" s="3" t="s">
        <v>2951</v>
      </c>
      <c r="H2262" s="3" t="s">
        <v>2951</v>
      </c>
      <c r="I2262" s="3" t="s">
        <v>3183</v>
      </c>
      <c r="J2262" s="4">
        <v>61.299878999999997</v>
      </c>
      <c r="K2262" s="4">
        <v>10.351604999999999</v>
      </c>
      <c r="L2262" s="4">
        <v>-3.2339720000000001</v>
      </c>
      <c r="M2262" s="4">
        <v>1.451076</v>
      </c>
      <c r="N2262" s="4">
        <v>33.962763000000002</v>
      </c>
      <c r="O2262" s="4">
        <v>28.929319</v>
      </c>
      <c r="P2262" s="4">
        <v>5.4775479999999996</v>
      </c>
      <c r="Q2262" s="4">
        <v>19.716327</v>
      </c>
      <c r="R2262" s="4">
        <v>32.227834999999999</v>
      </c>
      <c r="S2262" s="3" t="s">
        <v>4452</v>
      </c>
      <c r="T2262" s="4">
        <v>359.36</v>
      </c>
      <c r="U2262" s="4">
        <v>13637.059042880001</v>
      </c>
      <c r="V2262" s="10">
        <v>14377.377042</v>
      </c>
      <c r="W2262" s="4">
        <v>0.23374888691006199</v>
      </c>
      <c r="X2262" s="5">
        <v>393.4</v>
      </c>
      <c r="Y2262" s="5">
        <v>212.05</v>
      </c>
      <c r="Z2262" s="4">
        <v>33.962763000000002</v>
      </c>
      <c r="AA2262" s="10">
        <v>31.054268924900001</v>
      </c>
      <c r="AB2262" s="10">
        <v>33.471805666800002</v>
      </c>
      <c r="AC2262" s="4">
        <v>4.6639410000000003</v>
      </c>
      <c r="AD2262" s="4">
        <v>4.4414464661414996</v>
      </c>
      <c r="AE2262" s="4">
        <v>4.6665089572762</v>
      </c>
      <c r="AF2262" s="4">
        <v>19.716327</v>
      </c>
      <c r="AG2262" s="4">
        <v>20.541219936733501</v>
      </c>
      <c r="AH2262" s="4">
        <v>22.081810990306899</v>
      </c>
      <c r="AI2262" s="4">
        <v>5.4775479999999996</v>
      </c>
      <c r="AJ2262" s="4">
        <v>36.416699999999999</v>
      </c>
    </row>
    <row r="2263" spans="1:36" x14ac:dyDescent="0.3">
      <c r="A2263" s="1" t="s">
        <v>130</v>
      </c>
      <c r="B2263" s="2">
        <v>4392539</v>
      </c>
      <c r="C2263" s="3" t="s">
        <v>2935</v>
      </c>
      <c r="D2263" s="4">
        <v>13708.7203477</v>
      </c>
      <c r="E2263" s="3" t="s">
        <v>2976</v>
      </c>
      <c r="F2263" s="3" t="s">
        <v>2977</v>
      </c>
      <c r="G2263" s="3" t="s">
        <v>3127</v>
      </c>
      <c r="H2263" s="3" t="s">
        <v>3128</v>
      </c>
      <c r="I2263" s="3" t="s">
        <v>2979</v>
      </c>
      <c r="J2263" s="4">
        <v>3.1701890000000001</v>
      </c>
      <c r="K2263" s="4">
        <v>-3.0572249999999999</v>
      </c>
      <c r="L2263" s="4">
        <v>-3.9357850000000001</v>
      </c>
      <c r="M2263" s="4">
        <v>1.588171</v>
      </c>
      <c r="N2263" s="4">
        <v>38.6458333333333</v>
      </c>
      <c r="O2263" s="4">
        <v>16.741876999999999</v>
      </c>
      <c r="P2263" s="4">
        <v>1.939362</v>
      </c>
      <c r="Q2263" s="4">
        <v>21.822918000000001</v>
      </c>
      <c r="R2263" s="4">
        <v>24.730516999999999</v>
      </c>
      <c r="S2263" s="3" t="s">
        <v>3877</v>
      </c>
      <c r="T2263" s="4">
        <v>37.1</v>
      </c>
      <c r="U2263" s="4">
        <v>13708.7203477</v>
      </c>
      <c r="V2263" s="10">
        <v>18765.287347000001</v>
      </c>
      <c r="W2263" s="4">
        <v>2.8032345013477098</v>
      </c>
      <c r="X2263" s="4">
        <v>41.41</v>
      </c>
      <c r="Y2263" s="4">
        <v>33.75</v>
      </c>
      <c r="Z2263" s="4">
        <v>38.686131000000003</v>
      </c>
      <c r="AA2263" s="10">
        <v>51.172413793099999</v>
      </c>
      <c r="AB2263" s="10">
        <v>42.175865401000003</v>
      </c>
      <c r="AC2263" s="4">
        <v>11.033465</v>
      </c>
      <c r="AD2263" s="4">
        <v>10.225847640854299</v>
      </c>
      <c r="AE2263" s="4">
        <v>10.8348696385076</v>
      </c>
      <c r="AF2263" s="4">
        <v>21.822918000000001</v>
      </c>
      <c r="AG2263" s="4">
        <v>19.368276010375801</v>
      </c>
      <c r="AH2263" s="4">
        <v>20.726585703114001</v>
      </c>
      <c r="AI2263" s="4">
        <v>1.939362</v>
      </c>
      <c r="AJ2263" s="5">
        <v>1.9732989999999999</v>
      </c>
    </row>
    <row r="2264" spans="1:36" x14ac:dyDescent="0.3">
      <c r="A2264" s="1" t="s">
        <v>1433</v>
      </c>
      <c r="B2264" s="2">
        <v>5728122</v>
      </c>
      <c r="C2264" s="3" t="s">
        <v>2940</v>
      </c>
      <c r="D2264" s="4">
        <v>13868.29</v>
      </c>
      <c r="E2264" s="3" t="s">
        <v>2930</v>
      </c>
      <c r="F2264" s="3" t="s">
        <v>2953</v>
      </c>
      <c r="G2264" s="3" t="s">
        <v>2954</v>
      </c>
      <c r="H2264" s="3" t="s">
        <v>2955</v>
      </c>
      <c r="I2264" s="3"/>
      <c r="J2264" s="4">
        <v>0.26948100000000003</v>
      </c>
      <c r="K2264" s="4">
        <v>-4.4101910000000002</v>
      </c>
      <c r="L2264" s="4">
        <v>-2.818587</v>
      </c>
      <c r="M2264" s="4">
        <v>-0.29030800000000001</v>
      </c>
      <c r="N2264" s="4" t="s">
        <v>2934</v>
      </c>
      <c r="O2264" s="4" t="s">
        <v>2934</v>
      </c>
      <c r="P2264" s="4" t="s">
        <v>2934</v>
      </c>
      <c r="Q2264" s="4" t="s">
        <v>2934</v>
      </c>
      <c r="R2264" s="4" t="s">
        <v>2934</v>
      </c>
      <c r="S2264" s="3" t="s">
        <v>5175</v>
      </c>
      <c r="T2264" s="4">
        <v>89.3</v>
      </c>
      <c r="U2264" s="4">
        <v>13868.29</v>
      </c>
      <c r="V2264" s="10" t="s">
        <v>2934</v>
      </c>
      <c r="W2264" s="4">
        <v>5.7629025755879102</v>
      </c>
      <c r="X2264" s="4">
        <v>93.97</v>
      </c>
      <c r="Y2264" s="4">
        <v>86.4</v>
      </c>
      <c r="Z2264" s="4" t="s">
        <v>2934</v>
      </c>
      <c r="AA2264" s="10" t="s">
        <v>2934</v>
      </c>
      <c r="AB2264" s="10" t="s">
        <v>2934</v>
      </c>
      <c r="AC2264" s="4" t="s">
        <v>2934</v>
      </c>
      <c r="AD2264" s="4" t="s">
        <v>2934</v>
      </c>
      <c r="AE2264" s="4" t="s">
        <v>2934</v>
      </c>
      <c r="AF2264" s="4" t="s">
        <v>2934</v>
      </c>
      <c r="AG2264" s="4" t="s">
        <v>2934</v>
      </c>
      <c r="AH2264" s="4" t="s">
        <v>2934</v>
      </c>
      <c r="AI2264" s="4" t="s">
        <v>2934</v>
      </c>
      <c r="AJ2264" s="4" t="s">
        <v>2934</v>
      </c>
    </row>
    <row r="2265" spans="1:36" x14ac:dyDescent="0.3">
      <c r="A2265" s="1" t="s">
        <v>553</v>
      </c>
      <c r="B2265" s="2">
        <v>5284747</v>
      </c>
      <c r="C2265" s="3" t="s">
        <v>2935</v>
      </c>
      <c r="D2265" s="4">
        <v>13908.91846124</v>
      </c>
      <c r="E2265" s="3" t="s">
        <v>2925</v>
      </c>
      <c r="F2265" s="3" t="s">
        <v>2926</v>
      </c>
      <c r="G2265" s="3" t="s">
        <v>2927</v>
      </c>
      <c r="H2265" s="3" t="s">
        <v>2928</v>
      </c>
      <c r="I2265" s="3" t="s">
        <v>3337</v>
      </c>
      <c r="J2265" s="4">
        <v>44.181125999999999</v>
      </c>
      <c r="K2265" s="4">
        <v>13.718291000000001</v>
      </c>
      <c r="L2265" s="4">
        <v>2.2202220000000001</v>
      </c>
      <c r="M2265" s="4">
        <v>1.03796</v>
      </c>
      <c r="N2265" s="4">
        <v>37.032609000000001</v>
      </c>
      <c r="O2265" s="4">
        <v>40.129564000000002</v>
      </c>
      <c r="P2265" s="4">
        <v>62.171532999999997</v>
      </c>
      <c r="Q2265" s="4">
        <v>49.120367000000002</v>
      </c>
      <c r="R2265" s="4">
        <v>38.449655</v>
      </c>
      <c r="S2265" s="3" t="s">
        <v>4296</v>
      </c>
      <c r="T2265" s="4">
        <v>34.07</v>
      </c>
      <c r="U2265" s="4">
        <v>13908.91846124</v>
      </c>
      <c r="V2265" s="10">
        <v>13945.026460999999</v>
      </c>
      <c r="W2265" s="4">
        <v>0</v>
      </c>
      <c r="X2265" s="4">
        <v>39.1</v>
      </c>
      <c r="Y2265" s="4">
        <v>14.685</v>
      </c>
      <c r="Z2265" s="4">
        <v>37.032609000000001</v>
      </c>
      <c r="AA2265" s="10">
        <v>29.669946877899999</v>
      </c>
      <c r="AB2265" s="10">
        <v>26.8582825519</v>
      </c>
      <c r="AC2265" s="4">
        <v>1.218987</v>
      </c>
      <c r="AD2265" s="4">
        <v>1.1299993115485001</v>
      </c>
      <c r="AE2265" s="4">
        <v>1.1811663046212999</v>
      </c>
      <c r="AF2265" s="4">
        <v>49.120367000000002</v>
      </c>
      <c r="AG2265" s="4">
        <v>22.0531663922085</v>
      </c>
      <c r="AH2265" s="4">
        <v>24.837950644084501</v>
      </c>
      <c r="AI2265" s="4">
        <v>62.171532999999997</v>
      </c>
      <c r="AJ2265" s="4">
        <v>171.20603</v>
      </c>
    </row>
    <row r="2266" spans="1:36" x14ac:dyDescent="0.3">
      <c r="A2266" s="1" t="s">
        <v>2174</v>
      </c>
      <c r="B2266" s="2">
        <v>103450</v>
      </c>
      <c r="C2266" s="3" t="s">
        <v>2935</v>
      </c>
      <c r="D2266" s="4">
        <v>13924.378005299999</v>
      </c>
      <c r="E2266" s="3" t="s">
        <v>2930</v>
      </c>
      <c r="F2266" s="3" t="s">
        <v>2957</v>
      </c>
      <c r="G2266" s="3" t="s">
        <v>2957</v>
      </c>
      <c r="H2266" s="3" t="s">
        <v>3281</v>
      </c>
      <c r="I2266" s="3" t="s">
        <v>3282</v>
      </c>
      <c r="J2266" s="4">
        <v>30.677462999999999</v>
      </c>
      <c r="K2266" s="4">
        <v>-1.947962</v>
      </c>
      <c r="L2266" s="4">
        <v>-7.866295</v>
      </c>
      <c r="M2266" s="4">
        <v>1.8647009999999999</v>
      </c>
      <c r="N2266" s="4">
        <v>19.413223140495901</v>
      </c>
      <c r="O2266" s="4">
        <v>1.5580830000000001</v>
      </c>
      <c r="P2266" s="4">
        <v>1.251398</v>
      </c>
      <c r="Q2266" s="5">
        <v>11.115772</v>
      </c>
      <c r="R2266" s="4">
        <v>4.4511190000000003</v>
      </c>
      <c r="S2266" s="3" t="s">
        <v>5913</v>
      </c>
      <c r="T2266" s="5">
        <v>211.41</v>
      </c>
      <c r="U2266" s="4">
        <v>13924.378005299999</v>
      </c>
      <c r="V2266" s="10">
        <v>13886.378005</v>
      </c>
      <c r="W2266" s="4">
        <v>1.68393169670309</v>
      </c>
      <c r="X2266" s="4">
        <v>233.81</v>
      </c>
      <c r="Y2266" s="4">
        <v>161</v>
      </c>
      <c r="Z2266" s="4">
        <v>19.370532999999998</v>
      </c>
      <c r="AA2266" s="10">
        <v>9.2873585435999999</v>
      </c>
      <c r="AB2266" s="10">
        <v>10.041470165</v>
      </c>
      <c r="AC2266" s="4">
        <v>0.63486399999999998</v>
      </c>
      <c r="AD2266" s="4">
        <v>0.62069729572020005</v>
      </c>
      <c r="AE2266" s="4">
        <v>0.61245093423429997</v>
      </c>
      <c r="AF2266" s="5">
        <v>11.115772</v>
      </c>
      <c r="AG2266" s="4" t="s">
        <v>2934</v>
      </c>
      <c r="AH2266" s="4" t="s">
        <v>2934</v>
      </c>
      <c r="AI2266" s="4">
        <v>1.251398</v>
      </c>
      <c r="AJ2266" s="4">
        <v>1.251398</v>
      </c>
    </row>
    <row r="2267" spans="1:36" x14ac:dyDescent="0.3">
      <c r="A2267" s="1" t="s">
        <v>2203</v>
      </c>
      <c r="B2267" s="2">
        <v>7600444</v>
      </c>
      <c r="C2267" s="3" t="s">
        <v>2919</v>
      </c>
      <c r="D2267" s="4">
        <v>13932.151847249999</v>
      </c>
      <c r="E2267" s="3" t="s">
        <v>2925</v>
      </c>
      <c r="F2267" s="3" t="s">
        <v>3011</v>
      </c>
      <c r="G2267" s="3" t="s">
        <v>3443</v>
      </c>
      <c r="H2267" s="3" t="s">
        <v>3444</v>
      </c>
      <c r="I2267" s="3" t="s">
        <v>3445</v>
      </c>
      <c r="J2267" s="4">
        <v>-41.815857000000001</v>
      </c>
      <c r="K2267" s="4">
        <v>17.672414</v>
      </c>
      <c r="L2267" s="4">
        <v>11.702128</v>
      </c>
      <c r="M2267" s="4">
        <v>-1.301518</v>
      </c>
      <c r="N2267" s="4" t="s">
        <v>2924</v>
      </c>
      <c r="O2267" s="4" t="s">
        <v>2924</v>
      </c>
      <c r="P2267" s="4">
        <v>2.362409</v>
      </c>
      <c r="Q2267" s="4" t="s">
        <v>2924</v>
      </c>
      <c r="R2267" s="4" t="s">
        <v>2924</v>
      </c>
      <c r="S2267" s="3" t="s">
        <v>5942</v>
      </c>
      <c r="T2267" s="5">
        <v>13.65</v>
      </c>
      <c r="U2267" s="4">
        <v>13932.151847249999</v>
      </c>
      <c r="V2267" s="10">
        <v>13237.151846999999</v>
      </c>
      <c r="W2267" s="4">
        <v>0</v>
      </c>
      <c r="X2267" s="4">
        <v>23.93</v>
      </c>
      <c r="Y2267" s="5">
        <v>8.26</v>
      </c>
      <c r="Z2267" s="4" t="s">
        <v>2924</v>
      </c>
      <c r="AA2267" s="10" t="s">
        <v>2924</v>
      </c>
      <c r="AB2267" s="10" t="s">
        <v>2924</v>
      </c>
      <c r="AC2267" s="4">
        <v>2.9086249999999998</v>
      </c>
      <c r="AD2267" s="4">
        <v>2.6936942996267002</v>
      </c>
      <c r="AE2267" s="4">
        <v>2.8432838226575998</v>
      </c>
      <c r="AF2267" s="4" t="s">
        <v>2924</v>
      </c>
      <c r="AG2267" s="4" t="s">
        <v>2924</v>
      </c>
      <c r="AH2267" s="4" t="s">
        <v>2924</v>
      </c>
      <c r="AI2267" s="4">
        <v>2.362409</v>
      </c>
      <c r="AJ2267" s="4">
        <v>2.362409</v>
      </c>
    </row>
    <row r="2268" spans="1:36" x14ac:dyDescent="0.3">
      <c r="A2268" s="1" t="s">
        <v>263</v>
      </c>
      <c r="B2268" s="2">
        <v>4057045</v>
      </c>
      <c r="C2268" s="3" t="s">
        <v>6651</v>
      </c>
      <c r="D2268" s="4">
        <v>13936.53508448</v>
      </c>
      <c r="E2268" s="3" t="s">
        <v>3090</v>
      </c>
      <c r="F2268" s="3" t="s">
        <v>3090</v>
      </c>
      <c r="G2268" s="3" t="s">
        <v>3091</v>
      </c>
      <c r="H2268" s="3" t="s">
        <v>3091</v>
      </c>
      <c r="I2268" s="3" t="s">
        <v>3098</v>
      </c>
      <c r="J2268" s="4">
        <v>11.379097</v>
      </c>
      <c r="K2268" s="4">
        <v>0.72706899999999997</v>
      </c>
      <c r="L2268" s="4">
        <v>-0.166297</v>
      </c>
      <c r="M2268" s="4">
        <v>1.208205</v>
      </c>
      <c r="N2268" s="4">
        <v>12.42069</v>
      </c>
      <c r="O2268" s="4" t="s">
        <v>2924</v>
      </c>
      <c r="P2268" s="4">
        <v>0.70547199999999999</v>
      </c>
      <c r="Q2268" s="4">
        <v>11.352176999999999</v>
      </c>
      <c r="R2268" s="4" t="s">
        <v>2924</v>
      </c>
      <c r="S2268" s="3" t="s">
        <v>6652</v>
      </c>
      <c r="T2268" s="4">
        <v>36.020000000000003</v>
      </c>
      <c r="U2268" s="4">
        <v>13936.53508448</v>
      </c>
      <c r="V2268" s="10">
        <v>29640.535083999999</v>
      </c>
      <c r="W2268" s="4">
        <v>4.8861743475846797</v>
      </c>
      <c r="X2268" s="4">
        <v>37.700000000000003</v>
      </c>
      <c r="Y2268" s="4">
        <v>29.71</v>
      </c>
      <c r="Z2268" s="4">
        <v>12.42069</v>
      </c>
      <c r="AA2268" s="10">
        <v>15.1427250178</v>
      </c>
      <c r="AB2268" s="10">
        <v>15.432336786500001</v>
      </c>
      <c r="AC2268" s="4">
        <v>3.4050009999999999</v>
      </c>
      <c r="AD2268" s="4">
        <v>3.2959563086845001</v>
      </c>
      <c r="AE2268" s="4">
        <v>3.4460183287872002</v>
      </c>
      <c r="AF2268" s="4">
        <v>11.352176999999999</v>
      </c>
      <c r="AG2268" s="4">
        <v>9.7985239947107008</v>
      </c>
      <c r="AH2268" s="4">
        <v>12.2430958628666</v>
      </c>
      <c r="AI2268" s="4">
        <v>0.70547199999999999</v>
      </c>
      <c r="AJ2268" s="4">
        <v>0.85159700000000005</v>
      </c>
    </row>
    <row r="2269" spans="1:36" x14ac:dyDescent="0.3">
      <c r="A2269" s="1" t="s">
        <v>717</v>
      </c>
      <c r="B2269" s="2">
        <v>4971799</v>
      </c>
      <c r="C2269" s="3" t="s">
        <v>2919</v>
      </c>
      <c r="D2269" s="4">
        <v>13979.25861132</v>
      </c>
      <c r="E2269" s="3" t="s">
        <v>2945</v>
      </c>
      <c r="F2269" s="3" t="s">
        <v>2946</v>
      </c>
      <c r="G2269" s="3" t="s">
        <v>2947</v>
      </c>
      <c r="H2269" s="3" t="s">
        <v>2948</v>
      </c>
      <c r="I2269" s="3" t="s">
        <v>2949</v>
      </c>
      <c r="J2269" s="4">
        <v>46.459712000000003</v>
      </c>
      <c r="K2269" s="4">
        <v>13.408039</v>
      </c>
      <c r="L2269" s="4">
        <v>0.63993999999999995</v>
      </c>
      <c r="M2269" s="4">
        <v>0.52326499999999998</v>
      </c>
      <c r="N2269" s="4" t="s">
        <v>2924</v>
      </c>
      <c r="O2269" s="4">
        <v>66.353671000000006</v>
      </c>
      <c r="P2269" s="4">
        <v>11.360481999999999</v>
      </c>
      <c r="Q2269" s="4" t="s">
        <v>2924</v>
      </c>
      <c r="R2269" s="4" t="s">
        <v>2924</v>
      </c>
      <c r="S2269" s="3" t="s">
        <v>4460</v>
      </c>
      <c r="T2269" s="4">
        <v>320.82</v>
      </c>
      <c r="U2269" s="4">
        <v>13979.25861132</v>
      </c>
      <c r="V2269" s="10">
        <v>13020.018611</v>
      </c>
      <c r="W2269" s="4">
        <v>0</v>
      </c>
      <c r="X2269" s="5">
        <v>333.32</v>
      </c>
      <c r="Y2269" s="4">
        <v>205.59</v>
      </c>
      <c r="Z2269" s="4" t="s">
        <v>2924</v>
      </c>
      <c r="AA2269" s="10">
        <v>100.7948726004</v>
      </c>
      <c r="AB2269" s="10">
        <v>108.78646900050001</v>
      </c>
      <c r="AC2269" s="4">
        <v>14.316177</v>
      </c>
      <c r="AD2269" s="4">
        <v>10.5264780653816</v>
      </c>
      <c r="AE2269" s="4">
        <v>13.184512945395999</v>
      </c>
      <c r="AF2269" s="4" t="s">
        <v>2924</v>
      </c>
      <c r="AG2269" s="4">
        <v>59.087362996478397</v>
      </c>
      <c r="AH2269" s="4">
        <v>84.145229877071898</v>
      </c>
      <c r="AI2269" s="4">
        <v>11.360481999999999</v>
      </c>
      <c r="AJ2269" s="4">
        <v>13.159147000000001</v>
      </c>
    </row>
    <row r="2270" spans="1:36" x14ac:dyDescent="0.3">
      <c r="A2270" s="1" t="s">
        <v>1914</v>
      </c>
      <c r="B2270" s="2">
        <v>5202047</v>
      </c>
      <c r="C2270" s="3" t="s">
        <v>2919</v>
      </c>
      <c r="D2270" s="4">
        <v>13989.41101532</v>
      </c>
      <c r="E2270" s="3" t="s">
        <v>2945</v>
      </c>
      <c r="F2270" s="3" t="s">
        <v>2946</v>
      </c>
      <c r="G2270" s="3" t="s">
        <v>2984</v>
      </c>
      <c r="H2270" s="3" t="s">
        <v>3061</v>
      </c>
      <c r="I2270" s="3" t="s">
        <v>3063</v>
      </c>
      <c r="J2270" s="4">
        <v>-9.8199489999999994</v>
      </c>
      <c r="K2270" s="4">
        <v>10.339235</v>
      </c>
      <c r="L2270" s="4">
        <v>6.830673</v>
      </c>
      <c r="M2270" s="4">
        <v>-1.96926</v>
      </c>
      <c r="N2270" s="4" t="s">
        <v>2924</v>
      </c>
      <c r="O2270" s="4">
        <v>22.422411</v>
      </c>
      <c r="P2270" s="4">
        <v>2.2329189999999999</v>
      </c>
      <c r="Q2270" s="4" t="s">
        <v>2924</v>
      </c>
      <c r="R2270" s="4">
        <v>17.779752999999999</v>
      </c>
      <c r="S2270" s="3" t="s">
        <v>5654</v>
      </c>
      <c r="T2270" s="4">
        <v>81.64</v>
      </c>
      <c r="U2270" s="4">
        <v>13989.41101532</v>
      </c>
      <c r="V2270" s="10">
        <v>12701.411015</v>
      </c>
      <c r="W2270" s="4">
        <v>0</v>
      </c>
      <c r="X2270" s="5">
        <v>114.5</v>
      </c>
      <c r="Y2270" s="4">
        <v>70.56</v>
      </c>
      <c r="Z2270" s="4" t="s">
        <v>2924</v>
      </c>
      <c r="AA2270" s="10">
        <v>28.3935589329</v>
      </c>
      <c r="AB2270" s="10">
        <v>29.4128243372</v>
      </c>
      <c r="AC2270" s="4">
        <v>5.0143750000000002</v>
      </c>
      <c r="AD2270" s="4">
        <v>4.6393455695446004</v>
      </c>
      <c r="AE2270" s="4">
        <v>4.8904986012128999</v>
      </c>
      <c r="AF2270" s="4" t="s">
        <v>2924</v>
      </c>
      <c r="AG2270" s="4">
        <v>20.570602392565</v>
      </c>
      <c r="AH2270" s="4">
        <v>21.652859811074698</v>
      </c>
      <c r="AI2270" s="4">
        <v>2.2329189999999999</v>
      </c>
      <c r="AJ2270" s="4">
        <v>21.003343999999998</v>
      </c>
    </row>
    <row r="2271" spans="1:36" x14ac:dyDescent="0.3">
      <c r="A2271" s="1" t="s">
        <v>2702</v>
      </c>
      <c r="B2271" s="2">
        <v>5730731</v>
      </c>
      <c r="C2271" s="3" t="s">
        <v>2940</v>
      </c>
      <c r="D2271" s="4">
        <v>14016.269125000001</v>
      </c>
      <c r="E2271" s="3" t="s">
        <v>2930</v>
      </c>
      <c r="F2271" s="3" t="s">
        <v>2953</v>
      </c>
      <c r="G2271" s="3" t="s">
        <v>2954</v>
      </c>
      <c r="H2271" s="3" t="s">
        <v>2955</v>
      </c>
      <c r="I2271" s="3"/>
      <c r="J2271" s="4">
        <v>-6.8247039999999997</v>
      </c>
      <c r="K2271" s="4">
        <v>-8.3456060000000001</v>
      </c>
      <c r="L2271" s="4">
        <v>-4.6841100000000004</v>
      </c>
      <c r="M2271" s="4">
        <v>-1.0991919999999999</v>
      </c>
      <c r="N2271" s="4" t="s">
        <v>2934</v>
      </c>
      <c r="O2271" s="4" t="s">
        <v>2934</v>
      </c>
      <c r="P2271" s="4" t="s">
        <v>2934</v>
      </c>
      <c r="Q2271" s="4" t="s">
        <v>2934</v>
      </c>
      <c r="R2271" s="4" t="s">
        <v>2934</v>
      </c>
      <c r="S2271" s="3" t="s">
        <v>6440</v>
      </c>
      <c r="T2271" s="4">
        <v>74.680000000000007</v>
      </c>
      <c r="U2271" s="4">
        <v>14016.269125000001</v>
      </c>
      <c r="V2271" s="10" t="s">
        <v>2934</v>
      </c>
      <c r="W2271" s="4">
        <v>5.7252276379218001</v>
      </c>
      <c r="X2271" s="4">
        <v>82.63</v>
      </c>
      <c r="Y2271" s="4">
        <v>73.210099999999997</v>
      </c>
      <c r="Z2271" s="4" t="s">
        <v>2934</v>
      </c>
      <c r="AA2271" s="10" t="s">
        <v>2934</v>
      </c>
      <c r="AB2271" s="10" t="s">
        <v>2934</v>
      </c>
      <c r="AC2271" s="4" t="s">
        <v>2934</v>
      </c>
      <c r="AD2271" s="4" t="s">
        <v>2934</v>
      </c>
      <c r="AE2271" s="4" t="s">
        <v>2934</v>
      </c>
      <c r="AF2271" s="4" t="s">
        <v>2934</v>
      </c>
      <c r="AG2271" s="4" t="s">
        <v>2934</v>
      </c>
      <c r="AH2271" s="4" t="s">
        <v>2934</v>
      </c>
      <c r="AI2271" s="4" t="s">
        <v>2934</v>
      </c>
      <c r="AJ2271" s="4" t="s">
        <v>2934</v>
      </c>
    </row>
    <row r="2272" spans="1:36" x14ac:dyDescent="0.3">
      <c r="A2272" s="1" t="s">
        <v>1214</v>
      </c>
      <c r="B2272" s="2">
        <v>102953</v>
      </c>
      <c r="C2272" s="3" t="s">
        <v>2935</v>
      </c>
      <c r="D2272" s="4">
        <v>14044.81501832</v>
      </c>
      <c r="E2272" s="3" t="s">
        <v>2976</v>
      </c>
      <c r="F2272" s="3" t="s">
        <v>2977</v>
      </c>
      <c r="G2272" s="3" t="s">
        <v>3078</v>
      </c>
      <c r="H2272" s="3" t="s">
        <v>3078</v>
      </c>
      <c r="I2272" s="3" t="s">
        <v>2979</v>
      </c>
      <c r="J2272" s="4">
        <v>1.4141410000000001</v>
      </c>
      <c r="K2272" s="4">
        <v>-11.150442999999999</v>
      </c>
      <c r="L2272" s="4">
        <v>-9.7122299999999999</v>
      </c>
      <c r="M2272" s="4">
        <v>-0.19880700000000001</v>
      </c>
      <c r="N2272" s="4">
        <v>42.723404255319103</v>
      </c>
      <c r="O2272" s="4">
        <v>12.573575</v>
      </c>
      <c r="P2272" s="4">
        <v>1.6401209999999999</v>
      </c>
      <c r="Q2272" s="4">
        <v>16.49615</v>
      </c>
      <c r="R2272" s="4">
        <v>45.337527999999999</v>
      </c>
      <c r="S2272" s="3" t="s">
        <v>4956</v>
      </c>
      <c r="T2272" s="4">
        <v>20.079999999999998</v>
      </c>
      <c r="U2272" s="4">
        <v>14044.81501832</v>
      </c>
      <c r="V2272" s="10">
        <v>23419.695017999999</v>
      </c>
      <c r="W2272" s="4">
        <v>5.9760956175298796</v>
      </c>
      <c r="X2272" s="4">
        <v>23.26</v>
      </c>
      <c r="Y2272" s="4">
        <v>16.015000000000001</v>
      </c>
      <c r="Z2272" s="4" t="s">
        <v>2934</v>
      </c>
      <c r="AA2272" s="10">
        <v>74.869500372800005</v>
      </c>
      <c r="AB2272" s="10">
        <v>49.100156494499998</v>
      </c>
      <c r="AC2272" s="4">
        <v>9.1622299999999992</v>
      </c>
      <c r="AD2272" s="4">
        <v>8.3335207455772995</v>
      </c>
      <c r="AE2272" s="4">
        <v>8.7691193791113005</v>
      </c>
      <c r="AF2272" s="4">
        <v>16.49615</v>
      </c>
      <c r="AG2272" s="4">
        <v>14.4862835425697</v>
      </c>
      <c r="AH2272" s="4">
        <v>15.063074724886301</v>
      </c>
      <c r="AI2272" s="4">
        <v>1.6401209999999999</v>
      </c>
      <c r="AJ2272" s="4">
        <v>1.848136</v>
      </c>
    </row>
    <row r="2273" spans="1:36" x14ac:dyDescent="0.3">
      <c r="A2273" s="1" t="s">
        <v>591</v>
      </c>
      <c r="B2273" s="2">
        <v>4996309</v>
      </c>
      <c r="C2273" s="3" t="s">
        <v>2935</v>
      </c>
      <c r="D2273" s="4">
        <v>14101.01807</v>
      </c>
      <c r="E2273" s="3" t="s">
        <v>2936</v>
      </c>
      <c r="F2273" s="3" t="s">
        <v>2937</v>
      </c>
      <c r="G2273" s="3" t="s">
        <v>3044</v>
      </c>
      <c r="H2273" s="3" t="s">
        <v>3045</v>
      </c>
      <c r="I2273" s="3" t="s">
        <v>3046</v>
      </c>
      <c r="J2273" s="4">
        <v>-7.307061</v>
      </c>
      <c r="K2273" s="4">
        <v>-0.353045</v>
      </c>
      <c r="L2273" s="4">
        <v>-9.968102</v>
      </c>
      <c r="M2273" s="4">
        <v>1.3464989999999999</v>
      </c>
      <c r="N2273" s="4">
        <v>8.2348649999999992</v>
      </c>
      <c r="O2273" s="4">
        <v>21.42315</v>
      </c>
      <c r="P2273" s="4">
        <v>1.845073</v>
      </c>
      <c r="Q2273" s="4">
        <v>13.517386</v>
      </c>
      <c r="R2273" s="4" t="s">
        <v>2924</v>
      </c>
      <c r="S2273" s="3" t="s">
        <v>4334</v>
      </c>
      <c r="T2273" s="5">
        <v>11.29</v>
      </c>
      <c r="U2273" s="4">
        <v>14101.01807</v>
      </c>
      <c r="V2273" s="10">
        <v>40444.018069999998</v>
      </c>
      <c r="W2273" s="4">
        <v>4.1629760850309996</v>
      </c>
      <c r="X2273" s="4">
        <v>13.3</v>
      </c>
      <c r="Y2273" s="5">
        <v>9.2799999999999994</v>
      </c>
      <c r="Z2273" s="4">
        <v>8.2348649999999992</v>
      </c>
      <c r="AA2273" s="10">
        <v>13.086820447399999</v>
      </c>
      <c r="AB2273" s="10">
        <v>10.1875078955</v>
      </c>
      <c r="AC2273" s="4">
        <v>1.859324</v>
      </c>
      <c r="AD2273" s="4">
        <v>2.2557840105064999</v>
      </c>
      <c r="AE2273" s="4">
        <v>2.0283058302276999</v>
      </c>
      <c r="AF2273" s="4">
        <v>13.517386</v>
      </c>
      <c r="AG2273" s="4">
        <v>23.8091616075262</v>
      </c>
      <c r="AH2273" s="4">
        <v>20.253175735746801</v>
      </c>
      <c r="AI2273" s="4">
        <v>1.845073</v>
      </c>
      <c r="AJ2273" s="4">
        <v>5.078722</v>
      </c>
    </row>
    <row r="2274" spans="1:36" x14ac:dyDescent="0.3">
      <c r="A2274" s="1" t="s">
        <v>1821</v>
      </c>
      <c r="B2274" s="2">
        <v>4112883</v>
      </c>
      <c r="C2274" s="3" t="s">
        <v>2919</v>
      </c>
      <c r="D2274" s="4">
        <v>14117.869269839999</v>
      </c>
      <c r="E2274" s="3" t="s">
        <v>2920</v>
      </c>
      <c r="F2274" s="3" t="s">
        <v>2921</v>
      </c>
      <c r="G2274" s="3" t="s">
        <v>2941</v>
      </c>
      <c r="H2274" s="3" t="s">
        <v>2941</v>
      </c>
      <c r="I2274" s="3" t="s">
        <v>2942</v>
      </c>
      <c r="J2274" s="4">
        <v>5.8287800000000001</v>
      </c>
      <c r="K2274" s="4">
        <v>21.188945</v>
      </c>
      <c r="L2274" s="4">
        <v>10.150881</v>
      </c>
      <c r="M2274" s="4">
        <v>2.9685419999999998</v>
      </c>
      <c r="N2274" s="4">
        <v>37.403433</v>
      </c>
      <c r="O2274" s="4">
        <v>31.690909000000001</v>
      </c>
      <c r="P2274" s="4">
        <v>5.19001</v>
      </c>
      <c r="Q2274" s="4">
        <v>19.963740999999999</v>
      </c>
      <c r="R2274" s="4">
        <v>39.898767999999997</v>
      </c>
      <c r="S2274" s="3" t="s">
        <v>5562</v>
      </c>
      <c r="T2274" s="4">
        <v>139.44</v>
      </c>
      <c r="U2274" s="4">
        <v>14117.869269839999</v>
      </c>
      <c r="V2274" s="10">
        <v>13176.069269</v>
      </c>
      <c r="W2274" s="4">
        <v>0</v>
      </c>
      <c r="X2274" s="4">
        <v>157.97989999999999</v>
      </c>
      <c r="Y2274" s="4">
        <v>110.95</v>
      </c>
      <c r="Z2274" s="4">
        <v>37.403433</v>
      </c>
      <c r="AA2274" s="10">
        <v>18.545019284399999</v>
      </c>
      <c r="AB2274" s="10">
        <v>21.8903848086</v>
      </c>
      <c r="AC2274" s="4">
        <v>5.8748300000000002</v>
      </c>
      <c r="AD2274" s="4">
        <v>4.9901297256481003</v>
      </c>
      <c r="AE2274" s="4">
        <v>5.5860699769954998</v>
      </c>
      <c r="AF2274" s="4">
        <v>19.963740999999999</v>
      </c>
      <c r="AG2274" s="4">
        <v>20.405868466780198</v>
      </c>
      <c r="AH2274" s="4">
        <v>20.978106173528399</v>
      </c>
      <c r="AI2274" s="4">
        <v>5.19001</v>
      </c>
      <c r="AJ2274" s="4">
        <v>5.2688459999999999</v>
      </c>
    </row>
    <row r="2275" spans="1:36" x14ac:dyDescent="0.3">
      <c r="A2275" s="1" t="s">
        <v>181</v>
      </c>
      <c r="B2275" s="2">
        <v>4306801</v>
      </c>
      <c r="C2275" s="3" t="s">
        <v>2935</v>
      </c>
      <c r="D2275" s="4">
        <v>14182.05649126</v>
      </c>
      <c r="E2275" s="3" t="s">
        <v>2925</v>
      </c>
      <c r="F2275" s="3" t="s">
        <v>3011</v>
      </c>
      <c r="G2275" s="3" t="s">
        <v>3012</v>
      </c>
      <c r="H2275" s="3" t="s">
        <v>3013</v>
      </c>
      <c r="I2275" s="3" t="s">
        <v>3014</v>
      </c>
      <c r="J2275" s="4">
        <v>-32.746321999999999</v>
      </c>
      <c r="K2275" s="4">
        <v>-18.72306</v>
      </c>
      <c r="L2275" s="4">
        <v>8.6815560000000005</v>
      </c>
      <c r="M2275" s="4">
        <v>2.5144410000000001</v>
      </c>
      <c r="N2275" s="4">
        <v>6.6733019999999996</v>
      </c>
      <c r="O2275" s="4">
        <v>14.144398000000001</v>
      </c>
      <c r="P2275" s="4">
        <v>1.5964229999999999</v>
      </c>
      <c r="Q2275" s="4">
        <v>7.5130280000000003</v>
      </c>
      <c r="R2275" s="4">
        <v>18.465332</v>
      </c>
      <c r="S2275" s="3" t="s">
        <v>3928</v>
      </c>
      <c r="T2275" s="4">
        <v>60.34</v>
      </c>
      <c r="U2275" s="4">
        <v>14182.05649126</v>
      </c>
      <c r="V2275" s="10">
        <v>22740.056490999999</v>
      </c>
      <c r="W2275" s="4">
        <v>0</v>
      </c>
      <c r="X2275" s="4">
        <v>91.66</v>
      </c>
      <c r="Y2275" s="4">
        <v>51.47</v>
      </c>
      <c r="Z2275" s="4">
        <v>6.6733019999999996</v>
      </c>
      <c r="AA2275" s="10">
        <v>8.8989174998999996</v>
      </c>
      <c r="AB2275" s="10">
        <v>9.8178315510999994</v>
      </c>
      <c r="AC2275" s="4">
        <v>1.152855</v>
      </c>
      <c r="AD2275" s="4">
        <v>1.1310692859739</v>
      </c>
      <c r="AE2275" s="4">
        <v>1.1551068535392</v>
      </c>
      <c r="AF2275" s="4">
        <v>7.5130280000000003</v>
      </c>
      <c r="AG2275" s="4">
        <v>7.1700463359151998</v>
      </c>
      <c r="AH2275" s="4">
        <v>7.3593716460470997</v>
      </c>
      <c r="AI2275" s="4">
        <v>1.5964229999999999</v>
      </c>
      <c r="AJ2275" s="4">
        <v>9.6006359999999997</v>
      </c>
    </row>
    <row r="2276" spans="1:36" x14ac:dyDescent="0.3">
      <c r="A2276" s="1" t="s">
        <v>920</v>
      </c>
      <c r="B2276" s="2">
        <v>8603803</v>
      </c>
      <c r="C2276" s="3" t="s">
        <v>2919</v>
      </c>
      <c r="D2276" s="4">
        <v>14189.5297507</v>
      </c>
      <c r="E2276" s="3" t="s">
        <v>3090</v>
      </c>
      <c r="F2276" s="3" t="s">
        <v>3090</v>
      </c>
      <c r="G2276" s="3" t="s">
        <v>3091</v>
      </c>
      <c r="H2276" s="3" t="s">
        <v>3091</v>
      </c>
      <c r="I2276" s="3" t="s">
        <v>3092</v>
      </c>
      <c r="J2276" s="4">
        <v>18.199234000000001</v>
      </c>
      <c r="K2276" s="4">
        <v>-0.38747199999999998</v>
      </c>
      <c r="L2276" s="4">
        <v>-5.0769229999999999</v>
      </c>
      <c r="M2276" s="4">
        <v>0.439525</v>
      </c>
      <c r="N2276" s="4">
        <v>20.566666999999999</v>
      </c>
      <c r="O2276" s="4" t="s">
        <v>2924</v>
      </c>
      <c r="P2276" s="4">
        <v>1.415365</v>
      </c>
      <c r="Q2276" s="4">
        <v>9.7830080000000006</v>
      </c>
      <c r="R2276" s="4" t="s">
        <v>2924</v>
      </c>
      <c r="S2276" s="3" t="s">
        <v>4662</v>
      </c>
      <c r="T2276" s="4">
        <v>61.7</v>
      </c>
      <c r="U2276" s="4">
        <v>14189.5297507</v>
      </c>
      <c r="V2276" s="10">
        <v>28009.729749999999</v>
      </c>
      <c r="W2276" s="4">
        <v>4.3273905996758497</v>
      </c>
      <c r="X2276" s="4">
        <v>65.47</v>
      </c>
      <c r="Y2276" s="4">
        <v>48.04</v>
      </c>
      <c r="Z2276" s="4">
        <v>20.566666999999999</v>
      </c>
      <c r="AA2276" s="10">
        <v>15.269631499400001</v>
      </c>
      <c r="AB2276" s="10">
        <v>16.068587084099999</v>
      </c>
      <c r="AC2276" s="4">
        <v>4.8478190000000003</v>
      </c>
      <c r="AD2276" s="4">
        <v>4.7129630179596003</v>
      </c>
      <c r="AE2276" s="4">
        <v>4.8248294156574998</v>
      </c>
      <c r="AF2276" s="4">
        <v>9.7830080000000006</v>
      </c>
      <c r="AG2276" s="4">
        <v>10.1503714488351</v>
      </c>
      <c r="AH2276" s="4">
        <v>10.642658781584901</v>
      </c>
      <c r="AI2276" s="4">
        <v>1.415365</v>
      </c>
      <c r="AJ2276" s="4">
        <v>1.845537</v>
      </c>
    </row>
    <row r="2277" spans="1:36" x14ac:dyDescent="0.3">
      <c r="A2277" s="1" t="s">
        <v>1148</v>
      </c>
      <c r="B2277" s="2">
        <v>4992927</v>
      </c>
      <c r="C2277" s="3" t="s">
        <v>2935</v>
      </c>
      <c r="D2277" s="4">
        <v>14207.00332464</v>
      </c>
      <c r="E2277" s="3" t="s">
        <v>2936</v>
      </c>
      <c r="F2277" s="3" t="s">
        <v>2937</v>
      </c>
      <c r="G2277" s="3" t="s">
        <v>3044</v>
      </c>
      <c r="H2277" s="3" t="s">
        <v>3066</v>
      </c>
      <c r="I2277" s="3" t="s">
        <v>3450</v>
      </c>
      <c r="J2277" s="4">
        <v>-3.019825</v>
      </c>
      <c r="K2277" s="4">
        <v>-3.9936099999999999</v>
      </c>
      <c r="L2277" s="4">
        <v>-7.0892229999999996</v>
      </c>
      <c r="M2277" s="4">
        <v>-0.67288400000000004</v>
      </c>
      <c r="N2277" s="4">
        <v>29.731449000000001</v>
      </c>
      <c r="O2277" s="4">
        <v>30.563022</v>
      </c>
      <c r="P2277" s="4">
        <v>5.6519110000000001</v>
      </c>
      <c r="Q2277" s="4">
        <v>20.489955999999999</v>
      </c>
      <c r="R2277" s="4">
        <v>44.362264000000003</v>
      </c>
      <c r="S2277" s="3" t="s">
        <v>4890</v>
      </c>
      <c r="T2277" s="4">
        <v>84.14</v>
      </c>
      <c r="U2277" s="4">
        <v>14207.00332464</v>
      </c>
      <c r="V2277" s="10">
        <v>13489.311324</v>
      </c>
      <c r="W2277" s="4">
        <v>1.3073449013548799</v>
      </c>
      <c r="X2277" s="4">
        <v>94.77</v>
      </c>
      <c r="Y2277" s="4">
        <v>77.489999999999995</v>
      </c>
      <c r="Z2277" s="4">
        <v>29.731449000000001</v>
      </c>
      <c r="AA2277" s="10">
        <v>27.922875253000001</v>
      </c>
      <c r="AB2277" s="10">
        <v>29.032013194400001</v>
      </c>
      <c r="AC2277" s="4">
        <v>6.3291829999999996</v>
      </c>
      <c r="AD2277" s="4">
        <v>6.1271523625329998</v>
      </c>
      <c r="AE2277" s="4">
        <v>6.3644746292271996</v>
      </c>
      <c r="AF2277" s="4">
        <v>20.489955999999999</v>
      </c>
      <c r="AG2277" s="4">
        <v>18.2423575955102</v>
      </c>
      <c r="AH2277" s="4">
        <v>19.558639627020799</v>
      </c>
      <c r="AI2277" s="4">
        <v>5.6519110000000001</v>
      </c>
      <c r="AJ2277" s="4">
        <v>7.0257180000000004</v>
      </c>
    </row>
    <row r="2278" spans="1:36" x14ac:dyDescent="0.3">
      <c r="A2278" s="1" t="s">
        <v>199</v>
      </c>
      <c r="B2278" s="2">
        <v>4092627</v>
      </c>
      <c r="C2278" s="3" t="s">
        <v>2919</v>
      </c>
      <c r="D2278" s="4">
        <v>14226.59658078</v>
      </c>
      <c r="E2278" s="3" t="s">
        <v>2930</v>
      </c>
      <c r="F2278" s="3" t="s">
        <v>2953</v>
      </c>
      <c r="G2278" s="3" t="s">
        <v>2954</v>
      </c>
      <c r="H2278" s="3" t="s">
        <v>2955</v>
      </c>
      <c r="I2278" s="3" t="s">
        <v>3001</v>
      </c>
      <c r="J2278" s="4">
        <v>9.9350970000000007</v>
      </c>
      <c r="K2278" s="4">
        <v>5.308465</v>
      </c>
      <c r="L2278" s="4">
        <v>4.5434000000000002E-2</v>
      </c>
      <c r="M2278" s="4">
        <v>2.993452</v>
      </c>
      <c r="N2278" s="4">
        <v>8.4757510000000007</v>
      </c>
      <c r="O2278" s="4" t="s">
        <v>2924</v>
      </c>
      <c r="P2278" s="4">
        <v>1.113696</v>
      </c>
      <c r="Q2278" s="4" t="s">
        <v>2934</v>
      </c>
      <c r="R2278" s="4">
        <v>19.858291000000001</v>
      </c>
      <c r="S2278" s="3" t="s">
        <v>3946</v>
      </c>
      <c r="T2278" s="4">
        <v>22.02</v>
      </c>
      <c r="U2278" s="4">
        <v>14226.59658078</v>
      </c>
      <c r="V2278" s="10">
        <v>27312.596580000001</v>
      </c>
      <c r="W2278" s="4">
        <v>8.7193460490463206</v>
      </c>
      <c r="X2278" s="4">
        <v>22.434999999999999</v>
      </c>
      <c r="Y2278" s="4">
        <v>19.32</v>
      </c>
      <c r="Z2278" s="4">
        <v>8.4757510000000007</v>
      </c>
      <c r="AA2278" s="10">
        <v>9.8629400698000005</v>
      </c>
      <c r="AB2278" s="10">
        <v>9.3773155836999997</v>
      </c>
      <c r="AC2278" s="4">
        <v>9.2963229999999992</v>
      </c>
      <c r="AD2278" s="4">
        <v>8.7310751972999991</v>
      </c>
      <c r="AE2278" s="4">
        <v>9.0536350626447</v>
      </c>
      <c r="AF2278" s="4" t="s">
        <v>2934</v>
      </c>
      <c r="AG2278" s="4" t="s">
        <v>2934</v>
      </c>
      <c r="AH2278" s="4" t="s">
        <v>2934</v>
      </c>
      <c r="AI2278" s="4">
        <v>1.113696</v>
      </c>
      <c r="AJ2278" s="4">
        <v>1.113696</v>
      </c>
    </row>
    <row r="2279" spans="1:36" x14ac:dyDescent="0.3">
      <c r="A2279" s="1" t="s">
        <v>2147</v>
      </c>
      <c r="B2279" s="2">
        <v>4157135</v>
      </c>
      <c r="C2279" s="3" t="s">
        <v>2935</v>
      </c>
      <c r="D2279" s="4">
        <v>14254.674865200001</v>
      </c>
      <c r="E2279" s="3" t="s">
        <v>2925</v>
      </c>
      <c r="F2279" s="3" t="s">
        <v>2996</v>
      </c>
      <c r="G2279" s="3" t="s">
        <v>3120</v>
      </c>
      <c r="H2279" s="3" t="s">
        <v>3121</v>
      </c>
      <c r="I2279" s="3" t="s">
        <v>3305</v>
      </c>
      <c r="J2279" s="4">
        <v>59.188626999999997</v>
      </c>
      <c r="K2279" s="4">
        <v>16.801506</v>
      </c>
      <c r="L2279" s="4">
        <v>3.0897739999999998</v>
      </c>
      <c r="M2279" s="4">
        <v>-0.31700499999999998</v>
      </c>
      <c r="N2279" s="4">
        <v>22.954999999999998</v>
      </c>
      <c r="O2279" s="4">
        <v>15.529021999999999</v>
      </c>
      <c r="P2279" s="4">
        <v>5.8366600000000002</v>
      </c>
      <c r="Q2279" s="4">
        <v>8.9476200000000006</v>
      </c>
      <c r="R2279" s="4">
        <v>18.537962</v>
      </c>
      <c r="S2279" s="3" t="s">
        <v>5886</v>
      </c>
      <c r="T2279" s="4">
        <v>229.55</v>
      </c>
      <c r="U2279" s="4">
        <v>14254.674865200001</v>
      </c>
      <c r="V2279" s="10">
        <v>15232.874865</v>
      </c>
      <c r="W2279" s="4">
        <v>1.43759529514267</v>
      </c>
      <c r="X2279" s="4">
        <v>237.16</v>
      </c>
      <c r="Y2279" s="4">
        <v>134.9</v>
      </c>
      <c r="Z2279" s="4">
        <v>22.954999999999998</v>
      </c>
      <c r="AA2279" s="10">
        <v>18.2477980221</v>
      </c>
      <c r="AB2279" s="10">
        <v>19.496430679500001</v>
      </c>
      <c r="AC2279" s="4">
        <v>2.2600370000000001</v>
      </c>
      <c r="AD2279" s="4">
        <v>2.1707099586615999</v>
      </c>
      <c r="AE2279" s="4">
        <v>2.2177051754210999</v>
      </c>
      <c r="AF2279" s="4">
        <v>8.9476200000000006</v>
      </c>
      <c r="AG2279" s="4">
        <v>12.5682303129592</v>
      </c>
      <c r="AH2279" s="4">
        <v>13.042493805064201</v>
      </c>
      <c r="AI2279" s="4">
        <v>5.8366600000000002</v>
      </c>
      <c r="AJ2279" s="4">
        <v>9.6815689999999996</v>
      </c>
    </row>
    <row r="2280" spans="1:36" x14ac:dyDescent="0.3">
      <c r="A2280" s="1" t="s">
        <v>50</v>
      </c>
      <c r="B2280" s="2">
        <v>4509697</v>
      </c>
      <c r="C2280" s="3" t="s">
        <v>2935</v>
      </c>
      <c r="D2280" s="4">
        <v>14263.691646720001</v>
      </c>
      <c r="E2280" s="3" t="s">
        <v>2936</v>
      </c>
      <c r="F2280" s="3" t="s">
        <v>2937</v>
      </c>
      <c r="G2280" s="3" t="s">
        <v>3035</v>
      </c>
      <c r="H2280" s="3" t="s">
        <v>3035</v>
      </c>
      <c r="I2280" s="3" t="s">
        <v>3036</v>
      </c>
      <c r="J2280" s="4">
        <v>16.498971999999998</v>
      </c>
      <c r="K2280" s="4">
        <v>4.3107620000000004</v>
      </c>
      <c r="L2280" s="4">
        <v>-7.7608360000000003</v>
      </c>
      <c r="M2280" s="4">
        <v>-0.28706399999999999</v>
      </c>
      <c r="N2280" s="4">
        <v>29.024259000000001</v>
      </c>
      <c r="O2280" s="4">
        <v>20.616503999999999</v>
      </c>
      <c r="P2280" s="4">
        <v>6.5347739999999996</v>
      </c>
      <c r="Q2280" s="4">
        <v>12.425720999999999</v>
      </c>
      <c r="R2280" s="4">
        <v>27.729834</v>
      </c>
      <c r="S2280" s="3" t="s">
        <v>3797</v>
      </c>
      <c r="T2280" s="4">
        <v>107.68</v>
      </c>
      <c r="U2280" s="4">
        <v>14263.691646720001</v>
      </c>
      <c r="V2280" s="10">
        <v>16026.346646</v>
      </c>
      <c r="W2280" s="4">
        <v>0.96582466567607705</v>
      </c>
      <c r="X2280" s="4">
        <v>118.56</v>
      </c>
      <c r="Y2280" s="4">
        <v>82.23</v>
      </c>
      <c r="Z2280" s="4">
        <v>36.501694999999998</v>
      </c>
      <c r="AA2280" s="10">
        <v>21.0591780896</v>
      </c>
      <c r="AB2280" s="10">
        <v>21.0591780896</v>
      </c>
      <c r="AC2280" s="4">
        <v>0.995085</v>
      </c>
      <c r="AD2280" s="4">
        <v>0.9388460078327</v>
      </c>
      <c r="AE2280" s="4">
        <v>0.9388460078327</v>
      </c>
      <c r="AF2280" s="4">
        <v>12.425720999999999</v>
      </c>
      <c r="AG2280" s="4">
        <v>13.412441183645999</v>
      </c>
      <c r="AH2280" s="4">
        <v>13.412441183645999</v>
      </c>
      <c r="AI2280" s="4">
        <v>6.5347739999999996</v>
      </c>
      <c r="AJ2280" s="4" t="s">
        <v>2924</v>
      </c>
    </row>
    <row r="2281" spans="1:36" x14ac:dyDescent="0.3">
      <c r="A2281" s="1" t="s">
        <v>1446</v>
      </c>
      <c r="B2281" s="2">
        <v>5721832</v>
      </c>
      <c r="C2281" s="3" t="s">
        <v>2940</v>
      </c>
      <c r="D2281" s="4">
        <v>14284.698</v>
      </c>
      <c r="E2281" s="3" t="s">
        <v>2930</v>
      </c>
      <c r="F2281" s="3" t="s">
        <v>2953</v>
      </c>
      <c r="G2281" s="3" t="s">
        <v>2954</v>
      </c>
      <c r="H2281" s="3" t="s">
        <v>2955</v>
      </c>
      <c r="I2281" s="3"/>
      <c r="J2281" s="4">
        <v>15.417462</v>
      </c>
      <c r="K2281" s="4">
        <v>-4.7447140000000001</v>
      </c>
      <c r="L2281" s="4">
        <v>4.2717349999999996</v>
      </c>
      <c r="M2281" s="4">
        <v>3.1747510000000001</v>
      </c>
      <c r="N2281" s="4">
        <v>4.2325169999999996</v>
      </c>
      <c r="O2281" s="4" t="s">
        <v>2934</v>
      </c>
      <c r="P2281" s="4">
        <v>1.40282</v>
      </c>
      <c r="Q2281" s="4" t="s">
        <v>2934</v>
      </c>
      <c r="R2281" s="4" t="s">
        <v>2934</v>
      </c>
      <c r="S2281" s="3" t="s">
        <v>5187</v>
      </c>
      <c r="T2281" s="4">
        <v>221.64</v>
      </c>
      <c r="U2281" s="4">
        <v>14284.698</v>
      </c>
      <c r="V2281" s="10">
        <v>14258.55156</v>
      </c>
      <c r="W2281" s="4">
        <v>0.64578595921313797</v>
      </c>
      <c r="X2281" s="4">
        <v>267.24</v>
      </c>
      <c r="Y2281" s="4">
        <v>177.88</v>
      </c>
      <c r="Z2281" s="4">
        <v>4.2325169999999996</v>
      </c>
      <c r="AA2281" s="10" t="s">
        <v>2934</v>
      </c>
      <c r="AB2281" s="10" t="s">
        <v>2934</v>
      </c>
      <c r="AC2281" s="4">
        <v>137.02244400000001</v>
      </c>
      <c r="AD2281" s="4" t="s">
        <v>2934</v>
      </c>
      <c r="AE2281" s="4" t="s">
        <v>2934</v>
      </c>
      <c r="AF2281" s="4" t="s">
        <v>2934</v>
      </c>
      <c r="AG2281" s="4" t="s">
        <v>2934</v>
      </c>
      <c r="AH2281" s="4" t="s">
        <v>2934</v>
      </c>
      <c r="AI2281" s="4">
        <v>1.40282</v>
      </c>
      <c r="AJ2281" s="4">
        <v>1.40282</v>
      </c>
    </row>
    <row r="2282" spans="1:36" x14ac:dyDescent="0.3">
      <c r="A2282" s="1" t="s">
        <v>1177</v>
      </c>
      <c r="B2282" s="2">
        <v>4298345</v>
      </c>
      <c r="C2282" s="3" t="s">
        <v>2935</v>
      </c>
      <c r="D2282" s="4">
        <v>14301.00237611</v>
      </c>
      <c r="E2282" s="3" t="s">
        <v>2945</v>
      </c>
      <c r="F2282" s="3" t="s">
        <v>2946</v>
      </c>
      <c r="G2282" s="3" t="s">
        <v>2947</v>
      </c>
      <c r="H2282" s="3" t="s">
        <v>2989</v>
      </c>
      <c r="I2282" s="3" t="s">
        <v>2949</v>
      </c>
      <c r="J2282" s="4">
        <v>57.034115999999997</v>
      </c>
      <c r="K2282" s="4">
        <v>-3.7871549999999998</v>
      </c>
      <c r="L2282" s="4">
        <v>-15.182287000000001</v>
      </c>
      <c r="M2282" s="4">
        <v>-2.7268080000000001</v>
      </c>
      <c r="N2282" s="4" t="s">
        <v>2924</v>
      </c>
      <c r="O2282" s="4">
        <v>75.866193999999993</v>
      </c>
      <c r="P2282" s="4">
        <v>11.278487999999999</v>
      </c>
      <c r="Q2282" s="4" t="s">
        <v>2924</v>
      </c>
      <c r="R2282" s="4">
        <v>71.396597999999997</v>
      </c>
      <c r="S2282" s="3" t="s">
        <v>4919</v>
      </c>
      <c r="T2282" s="4">
        <v>171.23</v>
      </c>
      <c r="U2282" s="4">
        <v>14301.00237611</v>
      </c>
      <c r="V2282" s="10">
        <v>13946.022376000001</v>
      </c>
      <c r="W2282" s="4">
        <v>0</v>
      </c>
      <c r="X2282" s="4">
        <v>209.14500000000001</v>
      </c>
      <c r="Y2282" s="4">
        <v>102.6597</v>
      </c>
      <c r="Z2282" s="4" t="s">
        <v>2924</v>
      </c>
      <c r="AA2282" s="10">
        <v>81.760015279499996</v>
      </c>
      <c r="AB2282" s="10">
        <v>83.913650731399997</v>
      </c>
      <c r="AC2282" s="4">
        <v>13.461529000000001</v>
      </c>
      <c r="AD2282" s="4">
        <v>11.6046487219554</v>
      </c>
      <c r="AE2282" s="4">
        <v>11.998054793753299</v>
      </c>
      <c r="AF2282" s="4" t="s">
        <v>2924</v>
      </c>
      <c r="AG2282" s="4">
        <v>64.762985203822396</v>
      </c>
      <c r="AH2282" s="4">
        <v>71.443578955888597</v>
      </c>
      <c r="AI2282" s="4">
        <v>11.278487999999999</v>
      </c>
      <c r="AJ2282" s="4">
        <v>16.102125000000001</v>
      </c>
    </row>
    <row r="2283" spans="1:36" x14ac:dyDescent="0.3">
      <c r="A2283" s="1" t="s">
        <v>2479</v>
      </c>
      <c r="B2283" s="2">
        <v>3002287</v>
      </c>
      <c r="C2283" s="3" t="s">
        <v>2935</v>
      </c>
      <c r="D2283" s="4">
        <v>14323.349477850001</v>
      </c>
      <c r="E2283" s="3" t="s">
        <v>2936</v>
      </c>
      <c r="F2283" s="3" t="s">
        <v>2937</v>
      </c>
      <c r="G2283" s="3" t="s">
        <v>2951</v>
      </c>
      <c r="H2283" s="3" t="s">
        <v>2951</v>
      </c>
      <c r="I2283" s="3" t="s">
        <v>3039</v>
      </c>
      <c r="J2283" s="4">
        <v>-3.9915440000000002</v>
      </c>
      <c r="K2283" s="4">
        <v>-12.011396</v>
      </c>
      <c r="L2283" s="4">
        <v>-9.2501180000000005</v>
      </c>
      <c r="M2283" s="4">
        <v>0.468445</v>
      </c>
      <c r="N2283" s="4">
        <v>19.302499999999998</v>
      </c>
      <c r="O2283" s="4">
        <v>20.281061000000001</v>
      </c>
      <c r="P2283" s="4">
        <v>2.060527</v>
      </c>
      <c r="Q2283" s="4">
        <v>9.8965340000000008</v>
      </c>
      <c r="R2283" s="4">
        <v>24.261787999999999</v>
      </c>
      <c r="S2283" s="3" t="s">
        <v>6217</v>
      </c>
      <c r="T2283" s="4">
        <v>77.209999999999994</v>
      </c>
      <c r="U2283" s="4">
        <v>14323.349477850001</v>
      </c>
      <c r="V2283" s="10">
        <v>16992.349477</v>
      </c>
      <c r="W2283" s="4">
        <v>0.10361352156456401</v>
      </c>
      <c r="X2283" s="4">
        <v>97.334999999999994</v>
      </c>
      <c r="Y2283" s="4">
        <v>75.36</v>
      </c>
      <c r="Z2283" s="4">
        <v>19.302499999999998</v>
      </c>
      <c r="AA2283" s="10">
        <v>12.984108298900001</v>
      </c>
      <c r="AB2283" s="10">
        <v>14.122170215900001</v>
      </c>
      <c r="AC2283" s="4">
        <v>1.2153890000000001</v>
      </c>
      <c r="AD2283" s="4">
        <v>1.1677587958186</v>
      </c>
      <c r="AE2283" s="4">
        <v>1.2178428481237999</v>
      </c>
      <c r="AF2283" s="4">
        <v>9.8965340000000008</v>
      </c>
      <c r="AG2283" s="4">
        <v>9.9387651285664003</v>
      </c>
      <c r="AH2283" s="4">
        <v>10.664401304338901</v>
      </c>
      <c r="AI2283" s="4">
        <v>2.060527</v>
      </c>
      <c r="AJ2283" s="4">
        <v>3.0842049999999999</v>
      </c>
    </row>
    <row r="2284" spans="1:36" x14ac:dyDescent="0.3">
      <c r="A2284" s="1" t="s">
        <v>2627</v>
      </c>
      <c r="B2284" s="2">
        <v>103025</v>
      </c>
      <c r="C2284" s="3" t="s">
        <v>2935</v>
      </c>
      <c r="D2284" s="4">
        <v>14323.57206495</v>
      </c>
      <c r="E2284" s="3" t="s">
        <v>2976</v>
      </c>
      <c r="F2284" s="3" t="s">
        <v>2977</v>
      </c>
      <c r="G2284" s="3" t="s">
        <v>3127</v>
      </c>
      <c r="H2284" s="3" t="s">
        <v>3150</v>
      </c>
      <c r="I2284" s="3" t="s">
        <v>2979</v>
      </c>
      <c r="J2284" s="4">
        <v>13.371638000000001</v>
      </c>
      <c r="K2284" s="4">
        <v>-3.511892</v>
      </c>
      <c r="L2284" s="4">
        <v>-6.3026119999999999</v>
      </c>
      <c r="M2284" s="4">
        <v>-0.115048</v>
      </c>
      <c r="N2284" s="4">
        <v>117.324324324324</v>
      </c>
      <c r="O2284" s="4">
        <v>17.178471999999999</v>
      </c>
      <c r="P2284" s="4">
        <v>4.1268180000000001</v>
      </c>
      <c r="Q2284" s="4">
        <v>21.44746</v>
      </c>
      <c r="R2284" s="4">
        <v>26.137774</v>
      </c>
      <c r="S2284" s="3" t="s">
        <v>6365</v>
      </c>
      <c r="T2284" s="4">
        <v>43.41</v>
      </c>
      <c r="U2284" s="4">
        <v>14323.57206495</v>
      </c>
      <c r="V2284" s="10">
        <v>21507.663064</v>
      </c>
      <c r="W2284" s="4">
        <v>3.9161483529140799</v>
      </c>
      <c r="X2284" s="4">
        <v>47.55</v>
      </c>
      <c r="Y2284" s="4">
        <v>34.185000000000002</v>
      </c>
      <c r="Z2284" s="4" t="s">
        <v>2934</v>
      </c>
      <c r="AA2284" s="10">
        <v>90.815899581500005</v>
      </c>
      <c r="AB2284" s="10">
        <v>113.0704313398</v>
      </c>
      <c r="AC2284" s="4">
        <v>12.819585999999999</v>
      </c>
      <c r="AD2284" s="4">
        <v>12.621904290687199</v>
      </c>
      <c r="AE2284" s="4">
        <v>12.9270354748522</v>
      </c>
      <c r="AF2284" s="4">
        <v>21.44746</v>
      </c>
      <c r="AG2284" s="4">
        <v>20.326010446682101</v>
      </c>
      <c r="AH2284" s="4">
        <v>20.833357086845101</v>
      </c>
      <c r="AI2284" s="4">
        <v>4.1268180000000001</v>
      </c>
      <c r="AJ2284" s="4">
        <v>4.1624319999999999</v>
      </c>
    </row>
    <row r="2285" spans="1:36" x14ac:dyDescent="0.3">
      <c r="A2285" s="1" t="s">
        <v>117</v>
      </c>
      <c r="B2285" s="2">
        <v>115686890</v>
      </c>
      <c r="C2285" s="3" t="s">
        <v>2935</v>
      </c>
      <c r="D2285" s="4">
        <v>14368.005736139999</v>
      </c>
      <c r="E2285" s="3" t="s">
        <v>2925</v>
      </c>
      <c r="F2285" s="3" t="s">
        <v>2996</v>
      </c>
      <c r="G2285" s="3" t="s">
        <v>3120</v>
      </c>
      <c r="H2285" s="3" t="s">
        <v>3121</v>
      </c>
      <c r="I2285" s="3" t="s">
        <v>2998</v>
      </c>
      <c r="J2285" s="4">
        <v>112.089552</v>
      </c>
      <c r="K2285" s="4">
        <v>73.504273999999995</v>
      </c>
      <c r="L2285" s="4">
        <v>9.8569770000000005</v>
      </c>
      <c r="M2285" s="4">
        <v>0.85166799999999998</v>
      </c>
      <c r="N2285" s="4" t="s">
        <v>2924</v>
      </c>
      <c r="O2285" s="4">
        <v>198.74125900000001</v>
      </c>
      <c r="P2285" s="4">
        <v>3.5004309999999998</v>
      </c>
      <c r="Q2285" s="4">
        <v>28.287569999999999</v>
      </c>
      <c r="R2285" s="4">
        <v>49.766407999999998</v>
      </c>
      <c r="S2285" s="3" t="s">
        <v>3864</v>
      </c>
      <c r="T2285" s="4">
        <v>28.42</v>
      </c>
      <c r="U2285" s="4">
        <v>14368.005736139999</v>
      </c>
      <c r="V2285" s="10">
        <v>16850.905736000001</v>
      </c>
      <c r="W2285" s="4">
        <v>0</v>
      </c>
      <c r="X2285" s="4">
        <v>29.43</v>
      </c>
      <c r="Y2285" s="5">
        <v>10.11</v>
      </c>
      <c r="Z2285" s="4" t="s">
        <v>2924</v>
      </c>
      <c r="AA2285" s="10">
        <v>49.8596491228</v>
      </c>
      <c r="AB2285" s="10">
        <v>64.282644590700002</v>
      </c>
      <c r="AC2285" s="4">
        <v>3.4792200000000002</v>
      </c>
      <c r="AD2285" s="4">
        <v>2.9878445477365001</v>
      </c>
      <c r="AE2285" s="4">
        <v>3.2865836835044</v>
      </c>
      <c r="AF2285" s="4">
        <v>28.287569999999999</v>
      </c>
      <c r="AG2285" s="4">
        <v>19.243810005626699</v>
      </c>
      <c r="AH2285" s="4">
        <v>21.341915001963301</v>
      </c>
      <c r="AI2285" s="4">
        <v>3.5004309999999998</v>
      </c>
      <c r="AJ2285" s="4" t="s">
        <v>2924</v>
      </c>
    </row>
    <row r="2286" spans="1:36" x14ac:dyDescent="0.3">
      <c r="A2286" s="1" t="s">
        <v>1079</v>
      </c>
      <c r="B2286" s="2">
        <v>4263230</v>
      </c>
      <c r="C2286" s="3" t="s">
        <v>2935</v>
      </c>
      <c r="D2286" s="4">
        <v>14386.971753</v>
      </c>
      <c r="E2286" s="3" t="s">
        <v>2925</v>
      </c>
      <c r="F2286" s="3" t="s">
        <v>2926</v>
      </c>
      <c r="G2286" s="3" t="s">
        <v>2927</v>
      </c>
      <c r="H2286" s="3" t="s">
        <v>3241</v>
      </c>
      <c r="I2286" s="3" t="s">
        <v>3242</v>
      </c>
      <c r="J2286" s="4">
        <v>83.685111000000006</v>
      </c>
      <c r="K2286" s="4">
        <v>43.238433999999998</v>
      </c>
      <c r="L2286" s="4">
        <v>4.2408549999999998</v>
      </c>
      <c r="M2286" s="4">
        <v>7.9812209999999997</v>
      </c>
      <c r="N2286" s="5">
        <v>189.411765</v>
      </c>
      <c r="O2286" s="4" t="s">
        <v>2924</v>
      </c>
      <c r="P2286" s="4">
        <v>2.994513</v>
      </c>
      <c r="Q2286" s="4">
        <v>25.632138000000001</v>
      </c>
      <c r="R2286" s="4" t="s">
        <v>2924</v>
      </c>
      <c r="S2286" s="3" t="s">
        <v>4821</v>
      </c>
      <c r="T2286" s="4">
        <v>32.200000000000003</v>
      </c>
      <c r="U2286" s="4">
        <v>14386.971753</v>
      </c>
      <c r="V2286" s="10">
        <v>10234.271753000001</v>
      </c>
      <c r="W2286" s="4">
        <v>0</v>
      </c>
      <c r="X2286" s="4">
        <v>64.83</v>
      </c>
      <c r="Y2286" s="4">
        <v>9.9499999999999993</v>
      </c>
      <c r="Z2286" s="5">
        <v>189.411765</v>
      </c>
      <c r="AA2286" s="10" t="s">
        <v>2924</v>
      </c>
      <c r="AB2286" s="10" t="s">
        <v>2924</v>
      </c>
      <c r="AC2286" s="4">
        <v>2.3613919999999999</v>
      </c>
      <c r="AD2286" s="4">
        <v>2.6798162232718998</v>
      </c>
      <c r="AE2286" s="4">
        <v>2.5472058083412001</v>
      </c>
      <c r="AF2286" s="4">
        <v>25.632138000000001</v>
      </c>
      <c r="AG2286" s="4" t="s">
        <v>2934</v>
      </c>
      <c r="AH2286" s="4" t="s">
        <v>2934</v>
      </c>
      <c r="AI2286" s="4">
        <v>2.994513</v>
      </c>
      <c r="AJ2286" s="4">
        <v>2.994513</v>
      </c>
    </row>
    <row r="2287" spans="1:36" x14ac:dyDescent="0.3">
      <c r="A2287" s="1" t="s">
        <v>682</v>
      </c>
      <c r="B2287" s="2">
        <v>4097662</v>
      </c>
      <c r="C2287" s="3" t="s">
        <v>2935</v>
      </c>
      <c r="D2287" s="4">
        <v>14387.10817664</v>
      </c>
      <c r="E2287" s="3" t="s">
        <v>2930</v>
      </c>
      <c r="F2287" s="3" t="s">
        <v>2931</v>
      </c>
      <c r="G2287" s="3" t="s">
        <v>2931</v>
      </c>
      <c r="H2287" s="3" t="s">
        <v>3225</v>
      </c>
      <c r="I2287" s="3" t="s">
        <v>2933</v>
      </c>
      <c r="J2287" s="4">
        <v>20.803041</v>
      </c>
      <c r="K2287" s="4">
        <v>-2.0972970000000002</v>
      </c>
      <c r="L2287" s="4">
        <v>-5.316535</v>
      </c>
      <c r="M2287" s="4">
        <v>-0.55454899999999996</v>
      </c>
      <c r="N2287" s="4">
        <v>10.3373229931677</v>
      </c>
      <c r="O2287" s="4">
        <v>43.423960999999998</v>
      </c>
      <c r="P2287" s="4">
        <v>1.598884</v>
      </c>
      <c r="Q2287" s="4" t="s">
        <v>2934</v>
      </c>
      <c r="R2287" s="4" t="s">
        <v>2934</v>
      </c>
      <c r="S2287" s="3" t="s">
        <v>4425</v>
      </c>
      <c r="T2287" s="4">
        <v>181.12</v>
      </c>
      <c r="U2287" s="4">
        <v>14387.10817664</v>
      </c>
      <c r="V2287" s="10" t="s">
        <v>2934</v>
      </c>
      <c r="W2287" s="4">
        <v>5.1278158127208497</v>
      </c>
      <c r="X2287" s="4">
        <v>200</v>
      </c>
      <c r="Y2287" s="4">
        <v>144.22</v>
      </c>
      <c r="Z2287" s="4">
        <v>10.283663000000001</v>
      </c>
      <c r="AA2287" s="10">
        <v>8.6136461993999998</v>
      </c>
      <c r="AB2287" s="10">
        <v>9.4408122267000003</v>
      </c>
      <c r="AC2287" s="4" t="s">
        <v>2934</v>
      </c>
      <c r="AD2287" s="4" t="s">
        <v>2934</v>
      </c>
      <c r="AE2287" s="4" t="s">
        <v>2934</v>
      </c>
      <c r="AF2287" s="4" t="s">
        <v>2934</v>
      </c>
      <c r="AG2287" s="4" t="s">
        <v>2934</v>
      </c>
      <c r="AH2287" s="4" t="s">
        <v>2934</v>
      </c>
      <c r="AI2287" s="4">
        <v>1.598884</v>
      </c>
      <c r="AJ2287" s="4">
        <v>1.7660419999999999</v>
      </c>
    </row>
    <row r="2288" spans="1:36" x14ac:dyDescent="0.3">
      <c r="A2288" s="1" t="s">
        <v>1403</v>
      </c>
      <c r="B2288" s="2">
        <v>5726660</v>
      </c>
      <c r="C2288" s="3" t="s">
        <v>2940</v>
      </c>
      <c r="D2288" s="4">
        <v>14410.52</v>
      </c>
      <c r="E2288" s="3" t="s">
        <v>2930</v>
      </c>
      <c r="F2288" s="3" t="s">
        <v>2953</v>
      </c>
      <c r="G2288" s="3" t="s">
        <v>2954</v>
      </c>
      <c r="H2288" s="3" t="s">
        <v>2955</v>
      </c>
      <c r="I2288" s="3"/>
      <c r="J2288" s="4">
        <v>-1.733117</v>
      </c>
      <c r="K2288" s="4">
        <v>-4.0193459999999996</v>
      </c>
      <c r="L2288" s="4">
        <v>-1.506076</v>
      </c>
      <c r="M2288" s="4">
        <v>-0.20808099999999999</v>
      </c>
      <c r="N2288" s="4" t="s">
        <v>2934</v>
      </c>
      <c r="O2288" s="4" t="s">
        <v>2934</v>
      </c>
      <c r="P2288" s="4" t="s">
        <v>2934</v>
      </c>
      <c r="Q2288" s="4" t="s">
        <v>2934</v>
      </c>
      <c r="R2288" s="4" t="s">
        <v>2934</v>
      </c>
      <c r="S2288" s="3" t="s">
        <v>5145</v>
      </c>
      <c r="T2288" s="4">
        <v>115.1</v>
      </c>
      <c r="U2288" s="4">
        <v>14410.52</v>
      </c>
      <c r="V2288" s="10" t="s">
        <v>2934</v>
      </c>
      <c r="W2288" s="4">
        <v>3.4431972198088601</v>
      </c>
      <c r="X2288" s="4">
        <v>120.33</v>
      </c>
      <c r="Y2288" s="4">
        <v>113.16</v>
      </c>
      <c r="Z2288" s="4" t="s">
        <v>2934</v>
      </c>
      <c r="AA2288" s="10" t="s">
        <v>2934</v>
      </c>
      <c r="AB2288" s="10" t="s">
        <v>2934</v>
      </c>
      <c r="AC2288" s="4" t="s">
        <v>2934</v>
      </c>
      <c r="AD2288" s="4" t="s">
        <v>2934</v>
      </c>
      <c r="AE2288" s="4" t="s">
        <v>2934</v>
      </c>
      <c r="AF2288" s="4" t="s">
        <v>2934</v>
      </c>
      <c r="AG2288" s="4" t="s">
        <v>2934</v>
      </c>
      <c r="AH2288" s="4" t="s">
        <v>2934</v>
      </c>
      <c r="AI2288" s="4" t="s">
        <v>2934</v>
      </c>
      <c r="AJ2288" s="4" t="s">
        <v>2934</v>
      </c>
    </row>
    <row r="2289" spans="1:36" x14ac:dyDescent="0.3">
      <c r="A2289" s="1" t="s">
        <v>2322</v>
      </c>
      <c r="B2289" s="2">
        <v>4967090</v>
      </c>
      <c r="C2289" s="3" t="s">
        <v>2919</v>
      </c>
      <c r="D2289" s="4">
        <v>14416.846507349999</v>
      </c>
      <c r="E2289" s="3" t="s">
        <v>2945</v>
      </c>
      <c r="F2289" s="3" t="s">
        <v>2990</v>
      </c>
      <c r="G2289" s="3" t="s">
        <v>2990</v>
      </c>
      <c r="H2289" s="3" t="s">
        <v>3029</v>
      </c>
      <c r="I2289" s="3" t="s">
        <v>3030</v>
      </c>
      <c r="J2289" s="18">
        <v>-19.809642</v>
      </c>
      <c r="K2289" s="18">
        <v>-8.8012139999999999</v>
      </c>
      <c r="L2289" s="18">
        <v>3.8594469999999998</v>
      </c>
      <c r="M2289" s="18">
        <v>1.5774649999999999</v>
      </c>
      <c r="N2289" s="4">
        <v>30.05</v>
      </c>
      <c r="O2289" s="4">
        <v>8.7916910000000001</v>
      </c>
      <c r="P2289" s="4">
        <v>2.2748490000000001</v>
      </c>
      <c r="Q2289" s="4">
        <v>12.660608</v>
      </c>
      <c r="R2289" s="4">
        <v>10.203365</v>
      </c>
      <c r="S2289" s="3" t="s">
        <v>6061</v>
      </c>
      <c r="T2289" s="4">
        <v>90.15</v>
      </c>
      <c r="U2289" s="4">
        <v>14416.846507349999</v>
      </c>
      <c r="V2289" s="10">
        <v>14043.146506999999</v>
      </c>
      <c r="W2289" s="4">
        <v>3.1059345535219101</v>
      </c>
      <c r="X2289" s="18">
        <v>120.86</v>
      </c>
      <c r="Y2289" s="18">
        <v>82.13</v>
      </c>
      <c r="Z2289" s="4">
        <v>30.05</v>
      </c>
      <c r="AA2289" s="10">
        <v>16.842124928699999</v>
      </c>
      <c r="AB2289" s="10">
        <v>16.842124928699999</v>
      </c>
      <c r="AC2289" s="4">
        <v>3.3612129999999998</v>
      </c>
      <c r="AD2289" s="4">
        <v>3.5293583574822001</v>
      </c>
      <c r="AE2289" s="4">
        <v>3.5293583574822001</v>
      </c>
      <c r="AF2289" s="4">
        <v>12.660608</v>
      </c>
      <c r="AG2289" s="4">
        <v>11.7006117290614</v>
      </c>
      <c r="AH2289" s="4">
        <v>11.7006117290614</v>
      </c>
      <c r="AI2289" s="4">
        <v>2.2748490000000001</v>
      </c>
      <c r="AJ2289" s="4">
        <v>4.4223689999999998</v>
      </c>
    </row>
    <row r="2290" spans="1:36" x14ac:dyDescent="0.3">
      <c r="A2290" s="1" t="s">
        <v>1443</v>
      </c>
      <c r="B2290" s="2">
        <v>5727026</v>
      </c>
      <c r="C2290" s="3" t="s">
        <v>6653</v>
      </c>
      <c r="D2290" s="4">
        <v>14471.174294503409</v>
      </c>
      <c r="E2290" s="3" t="s">
        <v>2930</v>
      </c>
      <c r="F2290" s="3" t="s">
        <v>2953</v>
      </c>
      <c r="G2290" s="3" t="s">
        <v>2954</v>
      </c>
      <c r="H2290" s="3" t="s">
        <v>2955</v>
      </c>
      <c r="I2290" s="3"/>
      <c r="J2290" s="4">
        <v>18.929075000000001</v>
      </c>
      <c r="K2290" s="4">
        <v>-3.5060980000000002</v>
      </c>
      <c r="L2290" s="4">
        <v>-4.6327680000000004</v>
      </c>
      <c r="M2290" s="4">
        <v>-4.6327680000000004</v>
      </c>
      <c r="N2290" s="5" t="s">
        <v>2934</v>
      </c>
      <c r="O2290" s="4" t="s">
        <v>2934</v>
      </c>
      <c r="P2290" s="4" t="s">
        <v>2934</v>
      </c>
      <c r="Q2290" s="4" t="s">
        <v>2934</v>
      </c>
      <c r="R2290" s="4" t="s">
        <v>2934</v>
      </c>
      <c r="S2290" s="3" t="s">
        <v>6654</v>
      </c>
      <c r="T2290" s="4">
        <v>31.30594763548601</v>
      </c>
      <c r="U2290" s="4">
        <v>14471.174294503409</v>
      </c>
      <c r="V2290" s="10">
        <v>14247.844928238657</v>
      </c>
      <c r="W2290" s="4" t="s">
        <v>2934</v>
      </c>
      <c r="X2290" s="4">
        <v>32.908831937012238</v>
      </c>
      <c r="Y2290" s="4">
        <v>25.664942284295595</v>
      </c>
      <c r="Z2290" s="5" t="s">
        <v>2934</v>
      </c>
      <c r="AA2290" s="10" t="s">
        <v>2934</v>
      </c>
      <c r="AB2290" s="10" t="s">
        <v>2934</v>
      </c>
      <c r="AC2290" s="4" t="s">
        <v>2934</v>
      </c>
      <c r="AD2290" s="4" t="s">
        <v>2934</v>
      </c>
      <c r="AE2290" s="4" t="s">
        <v>2934</v>
      </c>
      <c r="AF2290" s="4" t="s">
        <v>2934</v>
      </c>
      <c r="AG2290" s="4" t="s">
        <v>2934</v>
      </c>
      <c r="AH2290" s="4" t="s">
        <v>2934</v>
      </c>
      <c r="AI2290" s="4" t="s">
        <v>2934</v>
      </c>
      <c r="AJ2290" s="4" t="s">
        <v>2934</v>
      </c>
    </row>
    <row r="2291" spans="1:36" x14ac:dyDescent="0.3">
      <c r="A2291" s="1" t="s">
        <v>68</v>
      </c>
      <c r="B2291" s="2">
        <v>4186103</v>
      </c>
      <c r="C2291" s="3" t="s">
        <v>2919</v>
      </c>
      <c r="D2291" s="4">
        <v>14567.510832419999</v>
      </c>
      <c r="E2291" s="3" t="s">
        <v>2945</v>
      </c>
      <c r="F2291" s="3" t="s">
        <v>2946</v>
      </c>
      <c r="G2291" s="3" t="s">
        <v>2984</v>
      </c>
      <c r="H2291" s="3" t="s">
        <v>3061</v>
      </c>
      <c r="I2291" s="3" t="s">
        <v>2949</v>
      </c>
      <c r="J2291" s="4">
        <v>-18.065061</v>
      </c>
      <c r="K2291" s="4">
        <v>-4.5288959999999996</v>
      </c>
      <c r="L2291" s="4">
        <v>3.3134459999999999</v>
      </c>
      <c r="M2291" s="4">
        <v>1.1262909999999999</v>
      </c>
      <c r="N2291" s="4">
        <v>32.323332999999998</v>
      </c>
      <c r="O2291" s="4">
        <v>17.950759000000001</v>
      </c>
      <c r="P2291" s="4">
        <v>3.0466880000000001</v>
      </c>
      <c r="Q2291" s="4">
        <v>11.907055</v>
      </c>
      <c r="R2291" s="4">
        <v>24.874409</v>
      </c>
      <c r="S2291" s="3" t="s">
        <v>3815</v>
      </c>
      <c r="T2291" s="4">
        <v>96.97</v>
      </c>
      <c r="U2291" s="4">
        <v>14567.510832419999</v>
      </c>
      <c r="V2291" s="10">
        <v>17239.140832000001</v>
      </c>
      <c r="W2291" s="4">
        <v>0</v>
      </c>
      <c r="X2291" s="4">
        <v>129.16999999999999</v>
      </c>
      <c r="Y2291" s="4">
        <v>84.7</v>
      </c>
      <c r="Z2291" s="4">
        <v>32.323332999999998</v>
      </c>
      <c r="AA2291" s="10">
        <v>14.8134003452</v>
      </c>
      <c r="AB2291" s="10">
        <v>15.2985239456</v>
      </c>
      <c r="AC2291" s="4">
        <v>4.346463</v>
      </c>
      <c r="AD2291" s="4">
        <v>4.1467066393187997</v>
      </c>
      <c r="AE2291" s="4">
        <v>4.3254255358220997</v>
      </c>
      <c r="AF2291" s="4">
        <v>11.907055</v>
      </c>
      <c r="AG2291" s="4">
        <v>9.9136080494228001</v>
      </c>
      <c r="AH2291" s="4">
        <v>10.3190314696882</v>
      </c>
      <c r="AI2291" s="4">
        <v>3.0466880000000001</v>
      </c>
      <c r="AJ2291" s="4">
        <v>13.864741</v>
      </c>
    </row>
    <row r="2292" spans="1:36" x14ac:dyDescent="0.3">
      <c r="A2292" s="1" t="s">
        <v>265</v>
      </c>
      <c r="B2292" s="2">
        <v>8386692</v>
      </c>
      <c r="C2292" s="3" t="s">
        <v>2935</v>
      </c>
      <c r="D2292" s="4">
        <v>14571.941457999999</v>
      </c>
      <c r="E2292" s="3" t="s">
        <v>2920</v>
      </c>
      <c r="F2292" s="3" t="s">
        <v>2921</v>
      </c>
      <c r="G2292" s="3" t="s">
        <v>2922</v>
      </c>
      <c r="H2292" s="3" t="s">
        <v>2922</v>
      </c>
      <c r="I2292" s="3" t="s">
        <v>3208</v>
      </c>
      <c r="J2292" s="4">
        <v>-6.2198859999999998</v>
      </c>
      <c r="K2292" s="4">
        <v>-17.111885000000001</v>
      </c>
      <c r="L2292" s="4">
        <v>1.7585550000000001</v>
      </c>
      <c r="M2292" s="4">
        <v>0.94295099999999998</v>
      </c>
      <c r="N2292" s="4">
        <v>47.577778000000002</v>
      </c>
      <c r="O2292" s="4">
        <v>19.445958000000001</v>
      </c>
      <c r="P2292" s="4">
        <v>2.6240960000000002</v>
      </c>
      <c r="Q2292" s="4">
        <v>17.013145999999999</v>
      </c>
      <c r="R2292" s="4">
        <v>22.734873</v>
      </c>
      <c r="S2292" s="3" t="s">
        <v>4010</v>
      </c>
      <c r="T2292" s="4">
        <v>21.41</v>
      </c>
      <c r="U2292" s="4">
        <v>14571.941457999999</v>
      </c>
      <c r="V2292" s="10">
        <v>19207.841457999999</v>
      </c>
      <c r="W2292" s="4">
        <v>0</v>
      </c>
      <c r="X2292" s="4">
        <v>28</v>
      </c>
      <c r="Y2292" s="4">
        <v>19.59</v>
      </c>
      <c r="Z2292" s="4">
        <v>47.577778000000002</v>
      </c>
      <c r="AA2292" s="10">
        <v>19.914426564900001</v>
      </c>
      <c r="AB2292" s="10">
        <v>21.618837974800002</v>
      </c>
      <c r="AC2292" s="4">
        <v>2.8164820000000002</v>
      </c>
      <c r="AD2292" s="4">
        <v>2.8118689631897</v>
      </c>
      <c r="AE2292" s="4">
        <v>2.8176585713270001</v>
      </c>
      <c r="AF2292" s="4">
        <v>17.013145999999999</v>
      </c>
      <c r="AG2292" s="4">
        <v>15.6597225871269</v>
      </c>
      <c r="AH2292" s="4">
        <v>16.110400988573499</v>
      </c>
      <c r="AI2292" s="4">
        <v>2.6240960000000002</v>
      </c>
      <c r="AJ2292" s="4" t="s">
        <v>2924</v>
      </c>
    </row>
    <row r="2293" spans="1:36" x14ac:dyDescent="0.3">
      <c r="A2293" s="1" t="s">
        <v>1763</v>
      </c>
      <c r="B2293" s="2">
        <v>4048147</v>
      </c>
      <c r="C2293" s="3" t="s">
        <v>2919</v>
      </c>
      <c r="D2293" s="4">
        <v>14572.473545610001</v>
      </c>
      <c r="E2293" s="3" t="s">
        <v>2930</v>
      </c>
      <c r="F2293" s="3" t="s">
        <v>2953</v>
      </c>
      <c r="G2293" s="3" t="s">
        <v>2954</v>
      </c>
      <c r="H2293" s="3" t="s">
        <v>3346</v>
      </c>
      <c r="I2293" s="3" t="s">
        <v>3402</v>
      </c>
      <c r="J2293" s="4">
        <v>18.715064000000002</v>
      </c>
      <c r="K2293" s="4">
        <v>7.1043589999999996</v>
      </c>
      <c r="L2293" s="4">
        <v>-4.4538169999999999</v>
      </c>
      <c r="M2293" s="4">
        <v>-0.14985899999999999</v>
      </c>
      <c r="N2293" s="4">
        <v>44.883107000000003</v>
      </c>
      <c r="O2293" s="4">
        <v>32.724384000000001</v>
      </c>
      <c r="P2293" s="4">
        <v>9.3073130000000006</v>
      </c>
      <c r="Q2293" s="4">
        <v>26.394819999999999</v>
      </c>
      <c r="R2293" s="4">
        <v>32.717784999999999</v>
      </c>
      <c r="S2293" s="3" t="s">
        <v>5504</v>
      </c>
      <c r="T2293" s="4">
        <v>339.81</v>
      </c>
      <c r="U2293" s="4">
        <v>14572.473545610001</v>
      </c>
      <c r="V2293" s="10">
        <v>15013.373545</v>
      </c>
      <c r="W2293" s="4">
        <v>0.53559341985227005</v>
      </c>
      <c r="X2293" s="4">
        <v>365</v>
      </c>
      <c r="Y2293" s="4">
        <v>269.51</v>
      </c>
      <c r="Z2293" s="4">
        <v>44.883107000000003</v>
      </c>
      <c r="AA2293" s="10">
        <v>42.832833337499999</v>
      </c>
      <c r="AB2293" s="10">
        <v>43.444019847100002</v>
      </c>
      <c r="AC2293" s="4">
        <v>6.7542619999999998</v>
      </c>
      <c r="AD2293" s="4">
        <v>6.3703830701640003</v>
      </c>
      <c r="AE2293" s="4">
        <v>6.6295707607003003</v>
      </c>
      <c r="AF2293" s="4">
        <v>26.394819999999999</v>
      </c>
      <c r="AG2293" s="4">
        <v>21.192222416389601</v>
      </c>
      <c r="AH2293" s="4">
        <v>23.1651474762938</v>
      </c>
      <c r="AI2293" s="4">
        <v>9.3073130000000006</v>
      </c>
      <c r="AJ2293" s="4" t="s">
        <v>2924</v>
      </c>
    </row>
    <row r="2294" spans="1:36" x14ac:dyDescent="0.3">
      <c r="A2294" s="1" t="s">
        <v>2175</v>
      </c>
      <c r="B2294" s="2">
        <v>4365157</v>
      </c>
      <c r="C2294" s="3" t="s">
        <v>2935</v>
      </c>
      <c r="D2294" s="4">
        <v>14597.858808720001</v>
      </c>
      <c r="E2294" s="3" t="s">
        <v>3031</v>
      </c>
      <c r="F2294" s="3" t="s">
        <v>3031</v>
      </c>
      <c r="G2294" s="3" t="s">
        <v>3051</v>
      </c>
      <c r="H2294" s="3" t="s">
        <v>3079</v>
      </c>
      <c r="I2294" s="3" t="s">
        <v>3630</v>
      </c>
      <c r="J2294" s="4">
        <v>-3.5576370000000002</v>
      </c>
      <c r="K2294" s="4">
        <v>-6.8676199999999996</v>
      </c>
      <c r="L2294" s="4">
        <v>-16.383533</v>
      </c>
      <c r="M2294" s="4">
        <v>0.26392100000000002</v>
      </c>
      <c r="N2294" s="4">
        <v>14.778107</v>
      </c>
      <c r="O2294" s="4">
        <v>14.500054</v>
      </c>
      <c r="P2294" s="4">
        <v>1.9859230000000001</v>
      </c>
      <c r="Q2294" s="4">
        <v>9.2407389999999996</v>
      </c>
      <c r="R2294" s="4">
        <v>22.363385999999998</v>
      </c>
      <c r="S2294" s="3" t="s">
        <v>5914</v>
      </c>
      <c r="T2294" s="4">
        <v>269.73</v>
      </c>
      <c r="U2294" s="4">
        <v>14597.858808720001</v>
      </c>
      <c r="V2294" s="10">
        <v>15832.158808</v>
      </c>
      <c r="W2294" s="4">
        <v>1.63126089052015</v>
      </c>
      <c r="X2294" s="5">
        <v>342.2</v>
      </c>
      <c r="Y2294" s="4">
        <v>256.98</v>
      </c>
      <c r="Z2294" s="4">
        <v>14.778107</v>
      </c>
      <c r="AA2294" s="10">
        <v>17.234813390100001</v>
      </c>
      <c r="AB2294" s="10">
        <v>16.435166002900001</v>
      </c>
      <c r="AC2294" s="4">
        <v>1.127189</v>
      </c>
      <c r="AD2294" s="4">
        <v>1.1474282860528999</v>
      </c>
      <c r="AE2294" s="4">
        <v>1.1501710069261</v>
      </c>
      <c r="AF2294" s="4">
        <v>9.2407389999999996</v>
      </c>
      <c r="AG2294" s="4">
        <v>11.0492554480302</v>
      </c>
      <c r="AH2294" s="4">
        <v>10.598058400553199</v>
      </c>
      <c r="AI2294" s="4">
        <v>1.9859230000000001</v>
      </c>
      <c r="AJ2294" s="4">
        <v>3.5190739999999998</v>
      </c>
    </row>
    <row r="2295" spans="1:36" x14ac:dyDescent="0.3">
      <c r="A2295" s="1" t="s">
        <v>435</v>
      </c>
      <c r="B2295" s="2">
        <v>4292388</v>
      </c>
      <c r="C2295" s="3" t="s">
        <v>2935</v>
      </c>
      <c r="D2295" s="4">
        <v>14610.36385116</v>
      </c>
      <c r="E2295" s="3" t="s">
        <v>3090</v>
      </c>
      <c r="F2295" s="3" t="s">
        <v>3090</v>
      </c>
      <c r="G2295" s="3" t="s">
        <v>3122</v>
      </c>
      <c r="H2295" s="3" t="s">
        <v>3122</v>
      </c>
      <c r="I2295" s="3" t="s">
        <v>3280</v>
      </c>
      <c r="J2295" s="4">
        <v>0.47634199999999999</v>
      </c>
      <c r="K2295" s="4">
        <v>-10.088093000000001</v>
      </c>
      <c r="L2295" s="4">
        <v>-10.495050000000001</v>
      </c>
      <c r="M2295" s="4">
        <v>0.89285700000000001</v>
      </c>
      <c r="N2295" s="4" t="s">
        <v>2924</v>
      </c>
      <c r="O2295" s="4" t="s">
        <v>2924</v>
      </c>
      <c r="P2295" s="4">
        <v>3.147945</v>
      </c>
      <c r="Q2295" s="4">
        <v>11.154185999999999</v>
      </c>
      <c r="R2295" s="4">
        <v>31.719542000000001</v>
      </c>
      <c r="S2295" s="3" t="s">
        <v>4178</v>
      </c>
      <c r="T2295" s="4">
        <v>31.64</v>
      </c>
      <c r="U2295" s="4">
        <v>14610.36385116</v>
      </c>
      <c r="V2295" s="10">
        <v>95301.363851000002</v>
      </c>
      <c r="W2295" s="4">
        <v>5.0511842141387504</v>
      </c>
      <c r="X2295" s="4">
        <v>36.5</v>
      </c>
      <c r="Y2295" s="4">
        <v>24.8401</v>
      </c>
      <c r="Z2295" s="4" t="s">
        <v>2924</v>
      </c>
      <c r="AA2295" s="10">
        <v>62.344827586199997</v>
      </c>
      <c r="AB2295" s="10">
        <v>71.909090909</v>
      </c>
      <c r="AC2295" s="4">
        <v>4.6341530000000004</v>
      </c>
      <c r="AD2295" s="4">
        <v>6.5889097384067998</v>
      </c>
      <c r="AE2295" s="4">
        <v>5.8184819978310003</v>
      </c>
      <c r="AF2295" s="4">
        <v>11.154185999999999</v>
      </c>
      <c r="AG2295" s="4">
        <v>21.779278478827202</v>
      </c>
      <c r="AH2295" s="4">
        <v>23.460007878658899</v>
      </c>
      <c r="AI2295" s="4">
        <v>3.147945</v>
      </c>
      <c r="AJ2295" s="4" t="s">
        <v>2924</v>
      </c>
    </row>
    <row r="2296" spans="1:36" x14ac:dyDescent="0.3">
      <c r="A2296" s="1" t="s">
        <v>1964</v>
      </c>
      <c r="B2296" s="2">
        <v>4014547</v>
      </c>
      <c r="C2296" s="3" t="s">
        <v>2935</v>
      </c>
      <c r="D2296" s="4">
        <v>14633.089476179999</v>
      </c>
      <c r="E2296" s="3" t="s">
        <v>2936</v>
      </c>
      <c r="F2296" s="3" t="s">
        <v>2937</v>
      </c>
      <c r="G2296" s="3" t="s">
        <v>2943</v>
      </c>
      <c r="H2296" s="3" t="s">
        <v>2943</v>
      </c>
      <c r="I2296" s="3" t="s">
        <v>3307</v>
      </c>
      <c r="J2296" s="4">
        <v>15.077919</v>
      </c>
      <c r="K2296" s="4">
        <v>-2.1342509999999999</v>
      </c>
      <c r="L2296" s="4">
        <v>-16.830814</v>
      </c>
      <c r="M2296" s="4">
        <v>0.69063200000000002</v>
      </c>
      <c r="N2296" s="4">
        <v>14.560819</v>
      </c>
      <c r="O2296" s="4">
        <v>11.246043999999999</v>
      </c>
      <c r="P2296" s="4">
        <v>2.6028440000000002</v>
      </c>
      <c r="Q2296" s="4">
        <v>7.9909100000000004</v>
      </c>
      <c r="R2296" s="4">
        <v>21.928241</v>
      </c>
      <c r="S2296" s="3" t="s">
        <v>5704</v>
      </c>
      <c r="T2296" s="4">
        <v>170.58</v>
      </c>
      <c r="U2296" s="4">
        <v>14633.089476179999</v>
      </c>
      <c r="V2296" s="10">
        <v>20141.089476000001</v>
      </c>
      <c r="W2296" s="4">
        <v>1.6180091452690799</v>
      </c>
      <c r="X2296" s="5">
        <v>214.53</v>
      </c>
      <c r="Y2296" s="4">
        <v>138.69999999999999</v>
      </c>
      <c r="Z2296" s="4">
        <v>14.560819</v>
      </c>
      <c r="AA2296" s="10">
        <v>10.8181126331</v>
      </c>
      <c r="AB2296" s="10">
        <v>11.0107590181</v>
      </c>
      <c r="AC2296" s="4">
        <v>1.929408</v>
      </c>
      <c r="AD2296" s="4">
        <v>1.6961347664666999</v>
      </c>
      <c r="AE2296" s="4">
        <v>1.8323567470819</v>
      </c>
      <c r="AF2296" s="4">
        <v>7.9909100000000004</v>
      </c>
      <c r="AG2296" s="4">
        <v>7.2733400017658996</v>
      </c>
      <c r="AH2296" s="4">
        <v>7.5496317868156</v>
      </c>
      <c r="AI2296" s="4">
        <v>2.6028440000000002</v>
      </c>
      <c r="AJ2296" s="4" t="s">
        <v>2924</v>
      </c>
    </row>
    <row r="2297" spans="1:36" x14ac:dyDescent="0.3">
      <c r="A2297" s="1" t="s">
        <v>1404</v>
      </c>
      <c r="B2297" s="2">
        <v>5726663</v>
      </c>
      <c r="C2297" s="3" t="s">
        <v>2940</v>
      </c>
      <c r="D2297" s="4">
        <v>14654.14</v>
      </c>
      <c r="E2297" s="3" t="s">
        <v>2930</v>
      </c>
      <c r="F2297" s="3" t="s">
        <v>2953</v>
      </c>
      <c r="G2297" s="3" t="s">
        <v>2954</v>
      </c>
      <c r="H2297" s="3" t="s">
        <v>2955</v>
      </c>
      <c r="I2297" s="3"/>
      <c r="J2297" s="4">
        <v>-1.1538459999999999</v>
      </c>
      <c r="K2297" s="4">
        <v>-4.5142110000000004</v>
      </c>
      <c r="L2297" s="4">
        <v>-2.0765859999999998</v>
      </c>
      <c r="M2297" s="4">
        <v>-0.19417499999999999</v>
      </c>
      <c r="N2297" s="4" t="s">
        <v>2934</v>
      </c>
      <c r="O2297" s="4" t="s">
        <v>2934</v>
      </c>
      <c r="P2297" s="4" t="s">
        <v>2934</v>
      </c>
      <c r="Q2297" s="4" t="s">
        <v>2934</v>
      </c>
      <c r="R2297" s="4" t="s">
        <v>2934</v>
      </c>
      <c r="S2297" s="3" t="s">
        <v>5146</v>
      </c>
      <c r="T2297" s="4">
        <v>51.4</v>
      </c>
      <c r="U2297" s="4">
        <v>14654.14</v>
      </c>
      <c r="V2297" s="10" t="s">
        <v>2934</v>
      </c>
      <c r="W2297" s="4">
        <v>4.65915175097276</v>
      </c>
      <c r="X2297" s="4">
        <v>54.1</v>
      </c>
      <c r="Y2297" s="4">
        <v>49.905000000000001</v>
      </c>
      <c r="Z2297" s="4" t="s">
        <v>2934</v>
      </c>
      <c r="AA2297" s="10" t="s">
        <v>2934</v>
      </c>
      <c r="AB2297" s="10" t="s">
        <v>2934</v>
      </c>
      <c r="AC2297" s="4" t="s">
        <v>2934</v>
      </c>
      <c r="AD2297" s="4" t="s">
        <v>2934</v>
      </c>
      <c r="AE2297" s="4" t="s">
        <v>2934</v>
      </c>
      <c r="AF2297" s="4" t="s">
        <v>2934</v>
      </c>
      <c r="AG2297" s="4" t="s">
        <v>2934</v>
      </c>
      <c r="AH2297" s="4" t="s">
        <v>2934</v>
      </c>
      <c r="AI2297" s="4" t="s">
        <v>2934</v>
      </c>
      <c r="AJ2297" s="4" t="s">
        <v>2934</v>
      </c>
    </row>
    <row r="2298" spans="1:36" x14ac:dyDescent="0.3">
      <c r="A2298" s="1" t="s">
        <v>806</v>
      </c>
      <c r="B2298" s="2">
        <v>5242080</v>
      </c>
      <c r="C2298" s="3" t="s">
        <v>2919</v>
      </c>
      <c r="D2298" s="4">
        <v>14661.812563719999</v>
      </c>
      <c r="E2298" s="3" t="s">
        <v>2925</v>
      </c>
      <c r="F2298" s="3" t="s">
        <v>2980</v>
      </c>
      <c r="G2298" s="3" t="s">
        <v>3016</v>
      </c>
      <c r="H2298" s="3" t="s">
        <v>3019</v>
      </c>
      <c r="I2298" s="3" t="s">
        <v>3020</v>
      </c>
      <c r="J2298" s="4">
        <v>46.942914000000002</v>
      </c>
      <c r="K2298" s="4">
        <v>19.893536999999998</v>
      </c>
      <c r="L2298" s="4">
        <v>-4.1134510000000004</v>
      </c>
      <c r="M2298" s="4">
        <v>-2.566351</v>
      </c>
      <c r="N2298" s="4">
        <v>182.05352300000001</v>
      </c>
      <c r="O2298" s="4">
        <v>62.728641000000003</v>
      </c>
      <c r="P2298" s="4">
        <v>17.81043</v>
      </c>
      <c r="Q2298" s="4">
        <v>187.780777</v>
      </c>
      <c r="R2298" s="4">
        <v>78.890814000000006</v>
      </c>
      <c r="S2298" s="3" t="s">
        <v>4549</v>
      </c>
      <c r="T2298" s="4">
        <v>333.34</v>
      </c>
      <c r="U2298" s="4">
        <v>14661.812563719999</v>
      </c>
      <c r="V2298" s="10">
        <v>13838.316563</v>
      </c>
      <c r="W2298" s="4">
        <v>0</v>
      </c>
      <c r="X2298" s="4">
        <v>378.48149999999998</v>
      </c>
      <c r="Y2298" s="5">
        <v>145.05000000000001</v>
      </c>
      <c r="Z2298" s="4">
        <v>182.05352300000001</v>
      </c>
      <c r="AA2298" s="10">
        <v>126.37525116570001</v>
      </c>
      <c r="AB2298" s="10">
        <v>165.0753719073</v>
      </c>
      <c r="AC2298" s="4">
        <v>20.071268</v>
      </c>
      <c r="AD2298" s="4">
        <v>15.250436864657701</v>
      </c>
      <c r="AE2298" s="4">
        <v>18.6118484677277</v>
      </c>
      <c r="AF2298" s="4">
        <v>187.780777</v>
      </c>
      <c r="AG2298" s="4">
        <v>56.084745942480197</v>
      </c>
      <c r="AH2298" s="4">
        <v>72.952618590103498</v>
      </c>
      <c r="AI2298" s="4">
        <v>17.81043</v>
      </c>
      <c r="AJ2298" s="4">
        <v>18.541550999999998</v>
      </c>
    </row>
    <row r="2299" spans="1:36" x14ac:dyDescent="0.3">
      <c r="A2299" s="1" t="s">
        <v>2831</v>
      </c>
      <c r="B2299" s="2">
        <v>4121144</v>
      </c>
      <c r="C2299" s="3" t="s">
        <v>2935</v>
      </c>
      <c r="D2299" s="4">
        <v>14708.498709719999</v>
      </c>
      <c r="E2299" s="3" t="s">
        <v>3031</v>
      </c>
      <c r="F2299" s="3" t="s">
        <v>3031</v>
      </c>
      <c r="G2299" s="3" t="s">
        <v>3032</v>
      </c>
      <c r="H2299" s="3" t="s">
        <v>3033</v>
      </c>
      <c r="I2299" s="3" t="s">
        <v>3069</v>
      </c>
      <c r="J2299" s="4">
        <v>-18.348099999999999</v>
      </c>
      <c r="K2299" s="4">
        <v>-23.859017999999999</v>
      </c>
      <c r="L2299" s="4">
        <v>-11.100739000000001</v>
      </c>
      <c r="M2299" s="4">
        <v>0.92731600000000003</v>
      </c>
      <c r="N2299" s="4">
        <v>153.395973</v>
      </c>
      <c r="O2299" s="4">
        <v>32.763761000000002</v>
      </c>
      <c r="P2299" s="4">
        <v>1.3794599999999999</v>
      </c>
      <c r="Q2299" s="4">
        <v>9.0322329999999997</v>
      </c>
      <c r="R2299" s="4">
        <v>29.502174</v>
      </c>
      <c r="S2299" s="3" t="s">
        <v>6569</v>
      </c>
      <c r="T2299" s="4">
        <v>114.28</v>
      </c>
      <c r="U2299" s="4">
        <v>14708.498709719999</v>
      </c>
      <c r="V2299" s="10">
        <v>17793.498709</v>
      </c>
      <c r="W2299" s="4">
        <v>1.8375918795939801</v>
      </c>
      <c r="X2299" s="4">
        <v>162.63999999999999</v>
      </c>
      <c r="Y2299" s="4">
        <v>112.63</v>
      </c>
      <c r="Z2299" s="4">
        <v>153.395973</v>
      </c>
      <c r="AA2299" s="10">
        <v>16.018390031199999</v>
      </c>
      <c r="AB2299" s="10">
        <v>18.096337502699999</v>
      </c>
      <c r="AC2299" s="4">
        <v>1.4675050000000001</v>
      </c>
      <c r="AD2299" s="4">
        <v>1.4098522088748999</v>
      </c>
      <c r="AE2299" s="4">
        <v>1.447095779771</v>
      </c>
      <c r="AF2299" s="4">
        <v>9.0322329999999997</v>
      </c>
      <c r="AG2299" s="4">
        <v>7.0047937810764003</v>
      </c>
      <c r="AH2299" s="4">
        <v>7.4861375742960004</v>
      </c>
      <c r="AI2299" s="4">
        <v>1.3794599999999999</v>
      </c>
      <c r="AJ2299" s="4">
        <v>2.0117240000000001</v>
      </c>
    </row>
    <row r="2300" spans="1:36" x14ac:dyDescent="0.3">
      <c r="A2300" s="1" t="s">
        <v>540</v>
      </c>
      <c r="B2300" s="2">
        <v>4533245</v>
      </c>
      <c r="C2300" s="3" t="s">
        <v>2935</v>
      </c>
      <c r="D2300" s="4">
        <v>14748.18898275</v>
      </c>
      <c r="E2300" s="3" t="s">
        <v>3031</v>
      </c>
      <c r="F2300" s="3" t="s">
        <v>3031</v>
      </c>
      <c r="G2300" s="3" t="s">
        <v>3032</v>
      </c>
      <c r="H2300" s="3" t="s">
        <v>3331</v>
      </c>
      <c r="I2300" s="3" t="s">
        <v>3332</v>
      </c>
      <c r="J2300" s="4">
        <v>6.6037739999999996</v>
      </c>
      <c r="K2300" s="4">
        <v>-1.039234</v>
      </c>
      <c r="L2300" s="4">
        <v>-4.4101059999999999</v>
      </c>
      <c r="M2300" s="4">
        <v>-0.270652</v>
      </c>
      <c r="N2300" s="4">
        <v>14.125</v>
      </c>
      <c r="O2300" s="4">
        <v>8.5901069999999997</v>
      </c>
      <c r="P2300" s="4">
        <v>2.8444370000000001</v>
      </c>
      <c r="Q2300" s="4">
        <v>6.6765119999999998</v>
      </c>
      <c r="R2300" s="4">
        <v>11.688860999999999</v>
      </c>
      <c r="S2300" s="3" t="s">
        <v>4283</v>
      </c>
      <c r="T2300" s="4">
        <v>84.75</v>
      </c>
      <c r="U2300" s="4">
        <v>14748.18898275</v>
      </c>
      <c r="V2300" s="10">
        <v>18664.188982</v>
      </c>
      <c r="W2300" s="4">
        <v>2.3598820058997099</v>
      </c>
      <c r="X2300" s="4">
        <v>94.46</v>
      </c>
      <c r="Y2300" s="4">
        <v>69.13</v>
      </c>
      <c r="Z2300" s="4">
        <v>14.125</v>
      </c>
      <c r="AA2300" s="10">
        <v>13.802706796300001</v>
      </c>
      <c r="AB2300" s="10">
        <v>13.6992944257</v>
      </c>
      <c r="AC2300" s="4">
        <v>3.1195369999999998</v>
      </c>
      <c r="AD2300" s="4">
        <v>3.1590088331011001</v>
      </c>
      <c r="AE2300" s="4">
        <v>3.1641279338229</v>
      </c>
      <c r="AF2300" s="4">
        <v>6.6765119999999998</v>
      </c>
      <c r="AG2300" s="4">
        <v>7.9044229177494003</v>
      </c>
      <c r="AH2300" s="4">
        <v>7.9985082496038</v>
      </c>
      <c r="AI2300" s="4">
        <v>2.8444370000000001</v>
      </c>
      <c r="AJ2300" s="4">
        <v>6.7583729999999997</v>
      </c>
    </row>
    <row r="2301" spans="1:36" x14ac:dyDescent="0.3">
      <c r="A2301" s="1" t="s">
        <v>779</v>
      </c>
      <c r="B2301" s="2">
        <v>4206221</v>
      </c>
      <c r="C2301" s="3" t="s">
        <v>2935</v>
      </c>
      <c r="D2301" s="4">
        <v>14835.628388360001</v>
      </c>
      <c r="E2301" s="3" t="s">
        <v>2925</v>
      </c>
      <c r="F2301" s="3" t="s">
        <v>2980</v>
      </c>
      <c r="G2301" s="3" t="s">
        <v>2981</v>
      </c>
      <c r="H2301" s="3" t="s">
        <v>3163</v>
      </c>
      <c r="I2301" s="3" t="s">
        <v>3175</v>
      </c>
      <c r="J2301" s="4">
        <v>4.2185189999999997</v>
      </c>
      <c r="K2301" s="4">
        <v>0.13752</v>
      </c>
      <c r="L2301" s="4">
        <v>-9.044333</v>
      </c>
      <c r="M2301" s="4">
        <v>0.80717099999999997</v>
      </c>
      <c r="N2301" s="4">
        <v>26.389434999999999</v>
      </c>
      <c r="O2301" s="4">
        <v>29.982552999999999</v>
      </c>
      <c r="P2301" s="4" t="s">
        <v>2924</v>
      </c>
      <c r="Q2301" s="4">
        <v>19.687601000000001</v>
      </c>
      <c r="R2301" s="4">
        <v>34.211379999999998</v>
      </c>
      <c r="S2301" s="3" t="s">
        <v>4522</v>
      </c>
      <c r="T2301" s="4">
        <v>429.62</v>
      </c>
      <c r="U2301" s="4">
        <v>14835.628388360001</v>
      </c>
      <c r="V2301" s="10">
        <v>19849.964388</v>
      </c>
      <c r="W2301" s="4">
        <v>1.4058935803733501</v>
      </c>
      <c r="X2301" s="4">
        <v>542.74990000000003</v>
      </c>
      <c r="Y2301" s="4">
        <v>395.08</v>
      </c>
      <c r="Z2301" s="4">
        <v>26.389434999999999</v>
      </c>
      <c r="AA2301" s="10" t="s">
        <v>2934</v>
      </c>
      <c r="AB2301" s="10">
        <v>25.728614085099998</v>
      </c>
      <c r="AC2301" s="4">
        <v>4.254651</v>
      </c>
      <c r="AD2301" s="4">
        <v>4.0224736080675996</v>
      </c>
      <c r="AE2301" s="4">
        <v>4.1790784845926998</v>
      </c>
      <c r="AF2301" s="4">
        <v>19.687601000000001</v>
      </c>
      <c r="AG2301" s="4">
        <v>19.4825890002577</v>
      </c>
      <c r="AH2301" s="4">
        <v>20.483542479104599</v>
      </c>
      <c r="AI2301" s="4" t="s">
        <v>2924</v>
      </c>
      <c r="AJ2301" s="4" t="s">
        <v>2924</v>
      </c>
    </row>
    <row r="2302" spans="1:36" x14ac:dyDescent="0.3">
      <c r="A2302" s="1" t="s">
        <v>2847</v>
      </c>
      <c r="B2302" s="2">
        <v>5734270</v>
      </c>
      <c r="C2302" s="3" t="s">
        <v>2940</v>
      </c>
      <c r="D2302" s="4">
        <v>14845.311</v>
      </c>
      <c r="E2302" s="3" t="s">
        <v>2930</v>
      </c>
      <c r="F2302" s="3" t="s">
        <v>2953</v>
      </c>
      <c r="G2302" s="3" t="s">
        <v>2954</v>
      </c>
      <c r="H2302" s="3" t="s">
        <v>2955</v>
      </c>
      <c r="I2302" s="3"/>
      <c r="J2302" s="4">
        <v>16.476949000000001</v>
      </c>
      <c r="K2302" s="4">
        <v>-1.171073</v>
      </c>
      <c r="L2302" s="4">
        <v>-3.5124939999999998</v>
      </c>
      <c r="M2302" s="4">
        <v>0.22037200000000001</v>
      </c>
      <c r="N2302" s="4" t="s">
        <v>2934</v>
      </c>
      <c r="O2302" s="4" t="s">
        <v>2934</v>
      </c>
      <c r="P2302" s="4" t="s">
        <v>2934</v>
      </c>
      <c r="Q2302" s="4" t="s">
        <v>2934</v>
      </c>
      <c r="R2302" s="4" t="s">
        <v>2934</v>
      </c>
      <c r="S2302" s="3" t="s">
        <v>6585</v>
      </c>
      <c r="T2302" s="4">
        <v>81.86</v>
      </c>
      <c r="U2302" s="4">
        <v>14845.311</v>
      </c>
      <c r="V2302" s="10" t="s">
        <v>2934</v>
      </c>
      <c r="W2302" s="4">
        <v>2.27583679452724</v>
      </c>
      <c r="X2302" s="4">
        <v>85.885000000000005</v>
      </c>
      <c r="Y2302" s="4">
        <v>69.36</v>
      </c>
      <c r="Z2302" s="4" t="s">
        <v>2934</v>
      </c>
      <c r="AA2302" s="10" t="s">
        <v>2934</v>
      </c>
      <c r="AB2302" s="10" t="s">
        <v>2934</v>
      </c>
      <c r="AC2302" s="4" t="s">
        <v>2934</v>
      </c>
      <c r="AD2302" s="4" t="s">
        <v>2934</v>
      </c>
      <c r="AE2302" s="4" t="s">
        <v>2934</v>
      </c>
      <c r="AF2302" s="4" t="s">
        <v>2934</v>
      </c>
      <c r="AG2302" s="4" t="s">
        <v>2934</v>
      </c>
      <c r="AH2302" s="4" t="s">
        <v>2934</v>
      </c>
      <c r="AI2302" s="4" t="s">
        <v>2934</v>
      </c>
      <c r="AJ2302" s="4" t="s">
        <v>2934</v>
      </c>
    </row>
    <row r="2303" spans="1:36" x14ac:dyDescent="0.3">
      <c r="A2303" s="1" t="s">
        <v>897</v>
      </c>
      <c r="B2303" s="2">
        <v>9170810</v>
      </c>
      <c r="C2303" s="3" t="s">
        <v>2935</v>
      </c>
      <c r="D2303" s="4">
        <v>14883.5271175</v>
      </c>
      <c r="E2303" s="3" t="s">
        <v>2930</v>
      </c>
      <c r="F2303" s="3" t="s">
        <v>2953</v>
      </c>
      <c r="G2303" s="3" t="s">
        <v>2953</v>
      </c>
      <c r="H2303" s="3" t="s">
        <v>3075</v>
      </c>
      <c r="I2303" s="3" t="s">
        <v>3097</v>
      </c>
      <c r="J2303" s="4">
        <v>42.642643</v>
      </c>
      <c r="K2303" s="4">
        <v>13.149119000000001</v>
      </c>
      <c r="L2303" s="4">
        <v>-1.206323</v>
      </c>
      <c r="M2303" s="4">
        <v>2.1066210000000001</v>
      </c>
      <c r="N2303" s="4" t="s">
        <v>2924</v>
      </c>
      <c r="O2303" s="4">
        <v>16.004042999999999</v>
      </c>
      <c r="P2303" s="4">
        <v>9.0407309999999992</v>
      </c>
      <c r="Q2303" s="4">
        <v>11.885263</v>
      </c>
      <c r="R2303" s="4">
        <v>1.3535299999999999</v>
      </c>
      <c r="S2303" s="3" t="s">
        <v>4640</v>
      </c>
      <c r="T2303" s="4">
        <v>47.5</v>
      </c>
      <c r="U2303" s="4">
        <v>14883.5271175</v>
      </c>
      <c r="V2303" s="10">
        <v>13204.527117</v>
      </c>
      <c r="W2303" s="4">
        <v>2.0210526315789501</v>
      </c>
      <c r="X2303" s="4">
        <v>50.51</v>
      </c>
      <c r="Y2303" s="4">
        <v>31.76</v>
      </c>
      <c r="Z2303" s="4" t="s">
        <v>2924</v>
      </c>
      <c r="AA2303" s="10">
        <v>6.7964915794999996</v>
      </c>
      <c r="AB2303" s="10">
        <v>7.8521611626999999</v>
      </c>
      <c r="AC2303" s="4">
        <v>1.2241150000000001</v>
      </c>
      <c r="AD2303" s="4">
        <v>0.79353053464610002</v>
      </c>
      <c r="AE2303" s="4">
        <v>0.85689216675610003</v>
      </c>
      <c r="AF2303" s="4">
        <v>11.885263</v>
      </c>
      <c r="AG2303" s="4" t="s">
        <v>2934</v>
      </c>
      <c r="AH2303" s="4" t="s">
        <v>2934</v>
      </c>
      <c r="AI2303" s="4">
        <v>9.0407309999999992</v>
      </c>
      <c r="AJ2303" s="4" t="s">
        <v>2924</v>
      </c>
    </row>
    <row r="2304" spans="1:36" x14ac:dyDescent="0.3">
      <c r="A2304" s="1" t="s">
        <v>2828</v>
      </c>
      <c r="B2304" s="2">
        <v>4344540</v>
      </c>
      <c r="C2304" s="3" t="s">
        <v>2935</v>
      </c>
      <c r="D2304" s="4">
        <v>14891.13385851</v>
      </c>
      <c r="E2304" s="3" t="s">
        <v>3093</v>
      </c>
      <c r="F2304" s="3" t="s">
        <v>3093</v>
      </c>
      <c r="G2304" s="3" t="s">
        <v>3094</v>
      </c>
      <c r="H2304" s="3" t="s">
        <v>3145</v>
      </c>
      <c r="I2304" s="3" t="s">
        <v>3419</v>
      </c>
      <c r="J2304" s="4">
        <v>33.732056999999998</v>
      </c>
      <c r="K2304" s="4">
        <v>2.3809520000000002</v>
      </c>
      <c r="L2304" s="4">
        <v>-1.261671</v>
      </c>
      <c r="M2304" s="4">
        <v>2.0072990000000002</v>
      </c>
      <c r="N2304" s="4">
        <v>10.005114000000001</v>
      </c>
      <c r="O2304" s="4">
        <v>11.786144999999999</v>
      </c>
      <c r="P2304" s="4">
        <v>4.6160199999999998</v>
      </c>
      <c r="Q2304" s="4">
        <v>9.1628520000000009</v>
      </c>
      <c r="R2304" s="4">
        <v>26.933412000000001</v>
      </c>
      <c r="S2304" s="3" t="s">
        <v>6566</v>
      </c>
      <c r="T2304" s="4">
        <v>39.130000000000003</v>
      </c>
      <c r="U2304" s="4">
        <v>14891.13385851</v>
      </c>
      <c r="V2304" s="10">
        <v>21855.288858</v>
      </c>
      <c r="W2304" s="4">
        <v>8.9445438282647594</v>
      </c>
      <c r="X2304" s="4">
        <v>42.8</v>
      </c>
      <c r="Y2304" s="4">
        <v>27.49</v>
      </c>
      <c r="Z2304" s="4">
        <v>10.005114000000001</v>
      </c>
      <c r="AA2304" s="10">
        <v>11.385591247600001</v>
      </c>
      <c r="AB2304" s="10">
        <v>9.6868424309000005</v>
      </c>
      <c r="AC2304" s="4">
        <v>6.1826689999999997</v>
      </c>
      <c r="AD2304" s="4">
        <v>5.7731880203296004</v>
      </c>
      <c r="AE2304" s="4">
        <v>6.0031322224187003</v>
      </c>
      <c r="AF2304" s="4">
        <v>9.1628520000000009</v>
      </c>
      <c r="AG2304" s="4">
        <v>9.0037838701866999</v>
      </c>
      <c r="AH2304" s="4">
        <v>9.2520027793995006</v>
      </c>
      <c r="AI2304" s="4">
        <v>4.6160199999999998</v>
      </c>
      <c r="AJ2304" s="4">
        <v>5.8090859999999997</v>
      </c>
    </row>
    <row r="2305" spans="1:36" x14ac:dyDescent="0.3">
      <c r="A2305" s="1" t="s">
        <v>2746</v>
      </c>
      <c r="B2305" s="2">
        <v>4761964</v>
      </c>
      <c r="C2305" s="3" t="s">
        <v>2919</v>
      </c>
      <c r="D2305" s="4">
        <v>14896.03941696</v>
      </c>
      <c r="E2305" s="3" t="s">
        <v>2920</v>
      </c>
      <c r="F2305" s="3" t="s">
        <v>2921</v>
      </c>
      <c r="G2305" s="3" t="s">
        <v>3109</v>
      </c>
      <c r="H2305" s="3" t="s">
        <v>3109</v>
      </c>
      <c r="I2305" s="3" t="s">
        <v>3048</v>
      </c>
      <c r="J2305" s="4">
        <v>15.235457</v>
      </c>
      <c r="K2305" s="4">
        <v>8.0519479999999994</v>
      </c>
      <c r="L2305" s="4">
        <v>-5.5975789999999996</v>
      </c>
      <c r="M2305" s="4">
        <v>-0.31948900000000002</v>
      </c>
      <c r="N2305" s="4" t="s">
        <v>2924</v>
      </c>
      <c r="O2305" s="4">
        <v>7.8244509999999998</v>
      </c>
      <c r="P2305" s="4">
        <v>0.75262300000000004</v>
      </c>
      <c r="Q2305" s="4">
        <v>6.1780439999999999</v>
      </c>
      <c r="R2305" s="5">
        <v>6.4105590000000001</v>
      </c>
      <c r="S2305" s="3" t="s">
        <v>6484</v>
      </c>
      <c r="T2305" s="4">
        <v>12.48</v>
      </c>
      <c r="U2305" s="4">
        <v>14896.03941696</v>
      </c>
      <c r="V2305" s="10">
        <v>28862.739416</v>
      </c>
      <c r="W2305" s="4">
        <v>3.8461538461538498</v>
      </c>
      <c r="X2305" s="4">
        <v>13.6175</v>
      </c>
      <c r="Y2305" s="5">
        <v>9.9250000000000007</v>
      </c>
      <c r="Z2305" s="4" t="s">
        <v>2924</v>
      </c>
      <c r="AA2305" s="10">
        <v>5.0106395792000002</v>
      </c>
      <c r="AB2305" s="10">
        <v>4.6450345026999997</v>
      </c>
      <c r="AC2305" s="4">
        <v>1.9179809999999999</v>
      </c>
      <c r="AD2305" s="4">
        <v>1.9984363004223999</v>
      </c>
      <c r="AE2305" s="4">
        <v>1.9460613863384</v>
      </c>
      <c r="AF2305" s="4">
        <v>6.1780439999999999</v>
      </c>
      <c r="AG2305" s="4">
        <v>6.2658456284722002</v>
      </c>
      <c r="AH2305" s="4">
        <v>6.0733386782618997</v>
      </c>
      <c r="AI2305" s="4">
        <v>0.75262300000000004</v>
      </c>
      <c r="AJ2305" s="4" t="s">
        <v>2924</v>
      </c>
    </row>
    <row r="2306" spans="1:36" x14ac:dyDescent="0.3">
      <c r="A2306" s="1" t="s">
        <v>310</v>
      </c>
      <c r="B2306" s="2">
        <v>4081442</v>
      </c>
      <c r="C2306" s="3" t="s">
        <v>2935</v>
      </c>
      <c r="D2306" s="4">
        <v>14909.157365200001</v>
      </c>
      <c r="E2306" s="3" t="s">
        <v>2920</v>
      </c>
      <c r="F2306" s="3" t="s">
        <v>2960</v>
      </c>
      <c r="G2306" s="3" t="s">
        <v>2961</v>
      </c>
      <c r="H2306" s="3" t="s">
        <v>2962</v>
      </c>
      <c r="I2306" s="3" t="s">
        <v>2963</v>
      </c>
      <c r="J2306" s="4">
        <v>-24.469736000000001</v>
      </c>
      <c r="K2306" s="4">
        <v>-24.955024000000002</v>
      </c>
      <c r="L2306" s="4">
        <v>-12.338637</v>
      </c>
      <c r="M2306" s="4">
        <v>-1.0169490000000001</v>
      </c>
      <c r="N2306" s="4" t="s">
        <v>2934</v>
      </c>
      <c r="O2306" s="4" t="s">
        <v>2934</v>
      </c>
      <c r="P2306" s="4">
        <v>1.8935219999999999</v>
      </c>
      <c r="Q2306" s="4">
        <v>9.050459</v>
      </c>
      <c r="R2306" s="4">
        <v>70.310531999999995</v>
      </c>
      <c r="S2306" s="3" t="s">
        <v>4055</v>
      </c>
      <c r="T2306" s="4">
        <v>29.2</v>
      </c>
      <c r="U2306" s="4">
        <v>14909.157365200001</v>
      </c>
      <c r="V2306" s="10">
        <v>26753.157364999999</v>
      </c>
      <c r="W2306" s="4">
        <v>2.3287671232876699</v>
      </c>
      <c r="X2306" s="4">
        <v>44.005000000000003</v>
      </c>
      <c r="Y2306" s="4">
        <v>28.615200000000002</v>
      </c>
      <c r="Z2306" s="4" t="s">
        <v>2934</v>
      </c>
      <c r="AA2306" s="10">
        <v>12.7238659636</v>
      </c>
      <c r="AB2306" s="10">
        <v>15.9674526444</v>
      </c>
      <c r="AC2306" s="4">
        <v>1.7762020000000001</v>
      </c>
      <c r="AD2306" s="4">
        <v>2.4341638316098999</v>
      </c>
      <c r="AE2306" s="4">
        <v>2.533987650851</v>
      </c>
      <c r="AF2306" s="4">
        <v>9.050459</v>
      </c>
      <c r="AG2306" s="4">
        <v>12.1047183713777</v>
      </c>
      <c r="AH2306" s="4">
        <v>13.014170157923999</v>
      </c>
      <c r="AI2306" s="4">
        <v>1.8935219999999999</v>
      </c>
      <c r="AJ2306" s="4" t="s">
        <v>2924</v>
      </c>
    </row>
    <row r="2307" spans="1:36" x14ac:dyDescent="0.3">
      <c r="A2307" s="1" t="s">
        <v>947</v>
      </c>
      <c r="B2307" s="2">
        <v>4135450</v>
      </c>
      <c r="C2307" s="3" t="s">
        <v>2919</v>
      </c>
      <c r="D2307" s="4">
        <v>14983.71793995</v>
      </c>
      <c r="E2307" s="3" t="s">
        <v>2945</v>
      </c>
      <c r="F2307" s="3" t="s">
        <v>3021</v>
      </c>
      <c r="G2307" s="3" t="s">
        <v>3022</v>
      </c>
      <c r="H2307" s="3" t="s">
        <v>3022</v>
      </c>
      <c r="I2307" s="3" t="s">
        <v>3418</v>
      </c>
      <c r="J2307" s="4">
        <v>42.826014000000001</v>
      </c>
      <c r="K2307" s="4">
        <v>16.726026999999998</v>
      </c>
      <c r="L2307" s="4">
        <v>2.2233779999999999</v>
      </c>
      <c r="M2307" s="4">
        <v>1.339941</v>
      </c>
      <c r="N2307" s="4">
        <v>28.403333</v>
      </c>
      <c r="O2307" s="4">
        <v>21.302499999999998</v>
      </c>
      <c r="P2307" s="4">
        <v>4.7455769999999999</v>
      </c>
      <c r="Q2307" s="4">
        <v>16.836510000000001</v>
      </c>
      <c r="R2307" s="4">
        <v>18.933506999999999</v>
      </c>
      <c r="S2307" s="3" t="s">
        <v>4689</v>
      </c>
      <c r="T2307" s="4">
        <v>255.63</v>
      </c>
      <c r="U2307" s="4">
        <v>14983.71793995</v>
      </c>
      <c r="V2307" s="10">
        <v>14158.679939</v>
      </c>
      <c r="W2307" s="4">
        <v>0</v>
      </c>
      <c r="X2307" s="4">
        <v>264.5</v>
      </c>
      <c r="Y2307" s="4">
        <v>159.005</v>
      </c>
      <c r="Z2307" s="4">
        <v>28.403333</v>
      </c>
      <c r="AA2307" s="10">
        <v>17.915248951300001</v>
      </c>
      <c r="AB2307" s="10">
        <v>17.915248951300001</v>
      </c>
      <c r="AC2307" s="4">
        <v>5.0277260000000004</v>
      </c>
      <c r="AD2307" s="4">
        <v>4.8016677784275998</v>
      </c>
      <c r="AE2307" s="4">
        <v>4.8016677784275998</v>
      </c>
      <c r="AF2307" s="4">
        <v>16.836510000000001</v>
      </c>
      <c r="AG2307" s="4">
        <v>12.456479582401601</v>
      </c>
      <c r="AH2307" s="4">
        <v>12.456479582401601</v>
      </c>
      <c r="AI2307" s="4">
        <v>4.7455769999999999</v>
      </c>
      <c r="AJ2307" s="4">
        <v>21.051635000000001</v>
      </c>
    </row>
    <row r="2308" spans="1:36" x14ac:dyDescent="0.3">
      <c r="A2308" s="1" t="s">
        <v>322</v>
      </c>
      <c r="B2308" s="2">
        <v>4162851</v>
      </c>
      <c r="C2308" s="3" t="s">
        <v>2919</v>
      </c>
      <c r="D2308" s="4">
        <v>14988.39271722</v>
      </c>
      <c r="E2308" s="3" t="s">
        <v>2945</v>
      </c>
      <c r="F2308" s="3" t="s">
        <v>2946</v>
      </c>
      <c r="G2308" s="3" t="s">
        <v>2947</v>
      </c>
      <c r="H2308" s="3" t="s">
        <v>2989</v>
      </c>
      <c r="I2308" s="3" t="s">
        <v>2949</v>
      </c>
      <c r="J2308" s="4">
        <v>-8.8156379999999999</v>
      </c>
      <c r="K2308" s="4">
        <v>-6.412274</v>
      </c>
      <c r="L2308" s="4">
        <v>-3.253355</v>
      </c>
      <c r="M2308" s="4">
        <v>-1.1632739999999999</v>
      </c>
      <c r="N2308" s="4">
        <v>42.787770000000002</v>
      </c>
      <c r="O2308" s="4">
        <v>35.114390999999998</v>
      </c>
      <c r="P2308" s="4">
        <v>14.497258</v>
      </c>
      <c r="Q2308" s="4">
        <v>44.046965</v>
      </c>
      <c r="R2308" s="4">
        <v>39.410437000000002</v>
      </c>
      <c r="S2308" s="3" t="s">
        <v>4067</v>
      </c>
      <c r="T2308" s="4">
        <v>47.58</v>
      </c>
      <c r="U2308" s="4">
        <v>14988.39271722</v>
      </c>
      <c r="V2308" s="10">
        <v>16375.824717</v>
      </c>
      <c r="W2308" s="4">
        <v>0.50441361916771799</v>
      </c>
      <c r="X2308" s="4">
        <v>57.19</v>
      </c>
      <c r="Y2308" s="4">
        <v>43.82</v>
      </c>
      <c r="Z2308" s="4">
        <v>42.787770000000002</v>
      </c>
      <c r="AA2308" s="10">
        <v>42.565754159900003</v>
      </c>
      <c r="AB2308" s="10">
        <v>44.866052485099999</v>
      </c>
      <c r="AC2308" s="4">
        <v>12.463392000000001</v>
      </c>
      <c r="AD2308" s="4">
        <v>11.193668753950099</v>
      </c>
      <c r="AE2308" s="4">
        <v>12.085316990792901</v>
      </c>
      <c r="AF2308" s="4">
        <v>44.046965</v>
      </c>
      <c r="AG2308" s="4">
        <v>32.252179284725003</v>
      </c>
      <c r="AH2308" s="4">
        <v>34.629338022329001</v>
      </c>
      <c r="AI2308" s="4">
        <v>14.497258</v>
      </c>
      <c r="AJ2308" s="4" t="s">
        <v>2924</v>
      </c>
    </row>
    <row r="2309" spans="1:36" x14ac:dyDescent="0.3">
      <c r="A2309" s="1" t="s">
        <v>504</v>
      </c>
      <c r="B2309" s="2">
        <v>4097130</v>
      </c>
      <c r="C2309" s="3" t="s">
        <v>2919</v>
      </c>
      <c r="D2309" s="4">
        <v>14994.74946492</v>
      </c>
      <c r="E2309" s="3" t="s">
        <v>3006</v>
      </c>
      <c r="F2309" s="3" t="s">
        <v>3070</v>
      </c>
      <c r="G2309" s="3" t="s">
        <v>3070</v>
      </c>
      <c r="H2309" s="3" t="s">
        <v>3071</v>
      </c>
      <c r="I2309" s="3" t="s">
        <v>3312</v>
      </c>
      <c r="J2309" s="4">
        <v>47.040838999999998</v>
      </c>
      <c r="K2309" s="4">
        <v>8.2156920000000007</v>
      </c>
      <c r="L2309" s="4">
        <v>-4.0381970000000003</v>
      </c>
      <c r="M2309" s="4">
        <v>0.20339299999999999</v>
      </c>
      <c r="N2309" s="4">
        <v>28.167619999999999</v>
      </c>
      <c r="O2309" s="4">
        <v>36.903261000000001</v>
      </c>
      <c r="P2309" s="4">
        <v>4.4928100000000004</v>
      </c>
      <c r="Q2309" s="4">
        <v>15.215125</v>
      </c>
      <c r="R2309" s="4">
        <v>56.797961999999998</v>
      </c>
      <c r="S2309" s="3" t="s">
        <v>4247</v>
      </c>
      <c r="T2309" s="4">
        <v>403.98</v>
      </c>
      <c r="U2309" s="4">
        <v>14994.74946492</v>
      </c>
      <c r="V2309" s="10">
        <v>17350.506463999998</v>
      </c>
      <c r="W2309" s="4">
        <v>0.495074013565028</v>
      </c>
      <c r="X2309" s="4">
        <v>439.67649999999998</v>
      </c>
      <c r="Y2309" s="4">
        <v>268.07</v>
      </c>
      <c r="Z2309" s="4">
        <v>28.167619999999999</v>
      </c>
      <c r="AA2309" s="10">
        <v>27.7169438498</v>
      </c>
      <c r="AB2309" s="10">
        <v>28.561348784500002</v>
      </c>
      <c r="AC2309" s="4">
        <v>1.1587270000000001</v>
      </c>
      <c r="AD2309" s="4">
        <v>1.0387026406804001</v>
      </c>
      <c r="AE2309" s="4">
        <v>1.0973814239255999</v>
      </c>
      <c r="AF2309" s="4">
        <v>15.215125</v>
      </c>
      <c r="AG2309" s="4">
        <v>13.681739742897999</v>
      </c>
      <c r="AH2309" s="4">
        <v>14.6348153866447</v>
      </c>
      <c r="AI2309" s="4">
        <v>4.4928100000000004</v>
      </c>
      <c r="AJ2309" s="4">
        <v>5.5951360000000001</v>
      </c>
    </row>
    <row r="2310" spans="1:36" x14ac:dyDescent="0.3">
      <c r="A2310" s="1" t="s">
        <v>609</v>
      </c>
      <c r="B2310" s="2">
        <v>4964205</v>
      </c>
      <c r="C2310" s="3" t="s">
        <v>2935</v>
      </c>
      <c r="D2310" s="4">
        <v>15000.859614180001</v>
      </c>
      <c r="E2310" s="3" t="s">
        <v>2945</v>
      </c>
      <c r="F2310" s="3" t="s">
        <v>3021</v>
      </c>
      <c r="G2310" s="3" t="s">
        <v>3027</v>
      </c>
      <c r="H2310" s="3" t="s">
        <v>3140</v>
      </c>
      <c r="I2310" s="3" t="s">
        <v>3233</v>
      </c>
      <c r="J2310" s="4">
        <v>122.811854</v>
      </c>
      <c r="K2310" s="4">
        <v>7.9706109999999999</v>
      </c>
      <c r="L2310" s="4">
        <v>-1.1214189999999999</v>
      </c>
      <c r="M2310" s="4">
        <v>-0.69622200000000001</v>
      </c>
      <c r="N2310" s="4" t="s">
        <v>2924</v>
      </c>
      <c r="O2310" s="4">
        <v>119.888752</v>
      </c>
      <c r="P2310" s="4">
        <v>2.7242850000000001</v>
      </c>
      <c r="Q2310" s="4">
        <v>24.501096</v>
      </c>
      <c r="R2310" s="4">
        <v>47.787283000000002</v>
      </c>
      <c r="S2310" s="3" t="s">
        <v>4352</v>
      </c>
      <c r="T2310" s="4">
        <v>96.99</v>
      </c>
      <c r="U2310" s="4">
        <v>15000.859614180001</v>
      </c>
      <c r="V2310" s="10">
        <v>20933.834613999999</v>
      </c>
      <c r="W2310" s="4">
        <v>0</v>
      </c>
      <c r="X2310" s="4">
        <v>113.6</v>
      </c>
      <c r="Y2310" s="4">
        <v>40.119999999999997</v>
      </c>
      <c r="Z2310" s="4" t="s">
        <v>2924</v>
      </c>
      <c r="AA2310" s="10">
        <v>30.129539312199999</v>
      </c>
      <c r="AB2310" s="10">
        <v>32.182390104</v>
      </c>
      <c r="AC2310" s="4">
        <v>4.1844739999999998</v>
      </c>
      <c r="AD2310" s="4">
        <v>3.6856698152156002</v>
      </c>
      <c r="AE2310" s="4">
        <v>3.7729485454373002</v>
      </c>
      <c r="AF2310" s="4">
        <v>24.501096</v>
      </c>
      <c r="AG2310" s="4">
        <v>16.077164404781598</v>
      </c>
      <c r="AH2310" s="4">
        <v>16.740640356703999</v>
      </c>
      <c r="AI2310" s="4">
        <v>2.7242850000000001</v>
      </c>
      <c r="AJ2310" s="4" t="s">
        <v>2924</v>
      </c>
    </row>
    <row r="2311" spans="1:36" x14ac:dyDescent="0.3">
      <c r="A2311" s="1" t="s">
        <v>268</v>
      </c>
      <c r="B2311" s="2">
        <v>3001622</v>
      </c>
      <c r="C2311" s="3" t="s">
        <v>2935</v>
      </c>
      <c r="D2311" s="4">
        <v>15146.102314629999</v>
      </c>
      <c r="E2311" s="3" t="s">
        <v>3031</v>
      </c>
      <c r="F2311" s="3" t="s">
        <v>3031</v>
      </c>
      <c r="G2311" s="3" t="s">
        <v>3115</v>
      </c>
      <c r="H2311" s="3" t="s">
        <v>3116</v>
      </c>
      <c r="I2311" s="3" t="s">
        <v>3209</v>
      </c>
      <c r="J2311" s="4">
        <v>-6.752078</v>
      </c>
      <c r="K2311" s="4">
        <v>-15.215436</v>
      </c>
      <c r="L2311" s="4">
        <v>-8.1111380000000004</v>
      </c>
      <c r="M2311" s="4">
        <v>0.201988</v>
      </c>
      <c r="N2311" s="4">
        <v>23.563749999999999</v>
      </c>
      <c r="O2311" s="4">
        <v>23.676212</v>
      </c>
      <c r="P2311" s="4">
        <v>6.3343410000000002</v>
      </c>
      <c r="Q2311" s="4">
        <v>12.117862000000001</v>
      </c>
      <c r="R2311" s="4">
        <v>24.271971000000001</v>
      </c>
      <c r="S2311" s="3" t="s">
        <v>4013</v>
      </c>
      <c r="T2311" s="4">
        <v>188.51</v>
      </c>
      <c r="U2311" s="4">
        <v>15146.102314629999</v>
      </c>
      <c r="V2311" s="10">
        <v>18054.402313999999</v>
      </c>
      <c r="W2311" s="4">
        <v>1.8672749456262301</v>
      </c>
      <c r="X2311" s="4">
        <v>233.47499999999999</v>
      </c>
      <c r="Y2311" s="4">
        <v>185.73</v>
      </c>
      <c r="Z2311" s="4">
        <v>23.563749999999999</v>
      </c>
      <c r="AA2311" s="10">
        <v>18.346650575599998</v>
      </c>
      <c r="AB2311" s="10">
        <v>19.971776132999999</v>
      </c>
      <c r="AC2311" s="4">
        <v>2.0798800000000002</v>
      </c>
      <c r="AD2311" s="4">
        <v>1.9907355470515999</v>
      </c>
      <c r="AE2311" s="4">
        <v>2.0565761485768999</v>
      </c>
      <c r="AF2311" s="4">
        <v>12.117862000000001</v>
      </c>
      <c r="AG2311" s="4">
        <v>11.7750366658932</v>
      </c>
      <c r="AH2311" s="4">
        <v>12.578367593201101</v>
      </c>
      <c r="AI2311" s="4">
        <v>6.3343410000000002</v>
      </c>
      <c r="AJ2311" s="4" t="s">
        <v>2924</v>
      </c>
    </row>
    <row r="2312" spans="1:36" x14ac:dyDescent="0.3">
      <c r="A2312" s="1" t="s">
        <v>1033</v>
      </c>
      <c r="B2312" s="2">
        <v>4122208</v>
      </c>
      <c r="C2312" s="3" t="s">
        <v>2919</v>
      </c>
      <c r="D2312" s="4">
        <v>15170.0883684</v>
      </c>
      <c r="E2312" s="3" t="s">
        <v>2945</v>
      </c>
      <c r="F2312" s="3" t="s">
        <v>3021</v>
      </c>
      <c r="G2312" s="3" t="s">
        <v>3027</v>
      </c>
      <c r="H2312" s="3" t="s">
        <v>3238</v>
      </c>
      <c r="I2312" s="3" t="s">
        <v>3447</v>
      </c>
      <c r="J2312" s="4">
        <v>28.430728999999999</v>
      </c>
      <c r="K2312" s="4">
        <v>16.567342</v>
      </c>
      <c r="L2312" s="4">
        <v>0.77279799999999998</v>
      </c>
      <c r="M2312" s="4">
        <v>1.2422359999999999</v>
      </c>
      <c r="N2312" s="4">
        <v>19.491779000000001</v>
      </c>
      <c r="O2312" s="4">
        <v>13.44792</v>
      </c>
      <c r="P2312" s="4">
        <v>3.0476779999999999</v>
      </c>
      <c r="Q2312" s="4">
        <v>9.3181799999999999</v>
      </c>
      <c r="R2312" s="4">
        <v>11.938426</v>
      </c>
      <c r="S2312" s="3" t="s">
        <v>4775</v>
      </c>
      <c r="T2312" s="4">
        <v>39.119999999999997</v>
      </c>
      <c r="U2312" s="4">
        <v>15170.0883684</v>
      </c>
      <c r="V2312" s="10">
        <v>16754.088368000001</v>
      </c>
      <c r="W2312" s="4">
        <v>0</v>
      </c>
      <c r="X2312" s="4">
        <v>42.47</v>
      </c>
      <c r="Y2312" s="4">
        <v>21.84</v>
      </c>
      <c r="Z2312" s="4">
        <v>17.340426000000001</v>
      </c>
      <c r="AA2312" s="10">
        <v>14.8926450433</v>
      </c>
      <c r="AB2312" s="10">
        <v>15.9824813701</v>
      </c>
      <c r="AC2312" s="4">
        <v>0.65834000000000004</v>
      </c>
      <c r="AD2312" s="4">
        <v>0.65608329953660005</v>
      </c>
      <c r="AE2312" s="4">
        <v>0.66395363664350004</v>
      </c>
      <c r="AF2312" s="4">
        <v>9.3181799999999999</v>
      </c>
      <c r="AG2312" s="4">
        <v>8.6251323148241994</v>
      </c>
      <c r="AH2312" s="4">
        <v>9.1549950619625005</v>
      </c>
      <c r="AI2312" s="4">
        <v>3.0476779999999999</v>
      </c>
      <c r="AJ2312" s="4">
        <v>4.1960740000000003</v>
      </c>
    </row>
    <row r="2313" spans="1:36" x14ac:dyDescent="0.3">
      <c r="A2313" s="1" t="s">
        <v>1272</v>
      </c>
      <c r="B2313" s="2">
        <v>4239194</v>
      </c>
      <c r="C2313" s="3" t="s">
        <v>2935</v>
      </c>
      <c r="D2313" s="4">
        <v>15218.243437859999</v>
      </c>
      <c r="E2313" s="3" t="s">
        <v>2925</v>
      </c>
      <c r="F2313" s="3" t="s">
        <v>2980</v>
      </c>
      <c r="G2313" s="3" t="s">
        <v>2981</v>
      </c>
      <c r="H2313" s="3" t="s">
        <v>3059</v>
      </c>
      <c r="I2313" s="3" t="s">
        <v>3203</v>
      </c>
      <c r="J2313" s="4">
        <v>21.509087000000001</v>
      </c>
      <c r="K2313" s="4">
        <v>6.9466E-2</v>
      </c>
      <c r="L2313" s="4">
        <v>1.505349</v>
      </c>
      <c r="M2313" s="4">
        <v>-0.86336299999999999</v>
      </c>
      <c r="N2313" s="4">
        <v>12.021850000000001</v>
      </c>
      <c r="O2313" s="4">
        <v>27.320689999999999</v>
      </c>
      <c r="P2313" s="4">
        <v>4.1158440000000001</v>
      </c>
      <c r="Q2313" s="4">
        <v>20.825498</v>
      </c>
      <c r="R2313" s="4">
        <v>42.665635999999999</v>
      </c>
      <c r="S2313" s="3" t="s">
        <v>5014</v>
      </c>
      <c r="T2313" s="4">
        <v>158.46</v>
      </c>
      <c r="U2313" s="4">
        <v>15218.243437859999</v>
      </c>
      <c r="V2313" s="10">
        <v>17514.243437000001</v>
      </c>
      <c r="W2313" s="4">
        <v>0.37864445285876602</v>
      </c>
      <c r="X2313" s="4">
        <v>168.2</v>
      </c>
      <c r="Y2313" s="4">
        <v>124.4</v>
      </c>
      <c r="Z2313" s="4">
        <v>12.021850000000001</v>
      </c>
      <c r="AA2313" s="10">
        <v>46.838698235300001</v>
      </c>
      <c r="AB2313" s="10">
        <v>39.968824014500001</v>
      </c>
      <c r="AC2313" s="4">
        <v>2.7103440000000001</v>
      </c>
      <c r="AD2313" s="4">
        <v>2.5400631875806998</v>
      </c>
      <c r="AE2313" s="4">
        <v>2.6132676675376998</v>
      </c>
      <c r="AF2313" s="4">
        <v>20.825498</v>
      </c>
      <c r="AG2313" s="4">
        <v>15.126966147470799</v>
      </c>
      <c r="AH2313" s="4">
        <v>15.730389856405299</v>
      </c>
      <c r="AI2313" s="4">
        <v>4.1158440000000001</v>
      </c>
      <c r="AJ2313" s="4" t="s">
        <v>2924</v>
      </c>
    </row>
    <row r="2314" spans="1:36" x14ac:dyDescent="0.3">
      <c r="A2314" s="1" t="s">
        <v>95</v>
      </c>
      <c r="B2314" s="2">
        <v>4057038</v>
      </c>
      <c r="C2314" s="3" t="s">
        <v>2919</v>
      </c>
      <c r="D2314" s="4">
        <v>15277.91648708</v>
      </c>
      <c r="E2314" s="3" t="s">
        <v>3090</v>
      </c>
      <c r="F2314" s="3" t="s">
        <v>3090</v>
      </c>
      <c r="G2314" s="3" t="s">
        <v>3091</v>
      </c>
      <c r="H2314" s="3" t="s">
        <v>3091</v>
      </c>
      <c r="I2314" s="3" t="s">
        <v>3098</v>
      </c>
      <c r="J2314" s="4">
        <v>16.062377999999999</v>
      </c>
      <c r="K2314" s="4">
        <v>-1.9756339999999999</v>
      </c>
      <c r="L2314" s="4">
        <v>-6.3689260000000001</v>
      </c>
      <c r="M2314" s="4">
        <v>1.000848</v>
      </c>
      <c r="N2314" s="4">
        <v>29.77</v>
      </c>
      <c r="O2314" s="4" t="s">
        <v>2924</v>
      </c>
      <c r="P2314" s="4">
        <v>2.1925979999999998</v>
      </c>
      <c r="Q2314" s="4">
        <v>14.808436</v>
      </c>
      <c r="R2314" s="4" t="s">
        <v>2924</v>
      </c>
      <c r="S2314" s="3" t="s">
        <v>3842</v>
      </c>
      <c r="T2314" s="4">
        <v>59.54</v>
      </c>
      <c r="U2314" s="4">
        <v>15277.91648708</v>
      </c>
      <c r="V2314" s="10">
        <v>25129.916486999999</v>
      </c>
      <c r="W2314" s="4">
        <v>3.2247228753778998</v>
      </c>
      <c r="X2314" s="4">
        <v>64.19</v>
      </c>
      <c r="Y2314" s="4">
        <v>46.8</v>
      </c>
      <c r="Z2314" s="4">
        <v>29.77</v>
      </c>
      <c r="AA2314" s="10">
        <v>17.952119640500001</v>
      </c>
      <c r="AB2314" s="10">
        <v>19.628010628199998</v>
      </c>
      <c r="AC2314" s="4">
        <v>6.3363379999999996</v>
      </c>
      <c r="AD2314" s="4">
        <v>5.7442240725253004</v>
      </c>
      <c r="AE2314" s="4">
        <v>5.9425696916881003</v>
      </c>
      <c r="AF2314" s="4">
        <v>14.808436</v>
      </c>
      <c r="AG2314" s="4">
        <v>12.8811162244477</v>
      </c>
      <c r="AH2314" s="4">
        <v>13.7077031061791</v>
      </c>
      <c r="AI2314" s="4">
        <v>2.1925979999999998</v>
      </c>
      <c r="AJ2314" s="4">
        <v>2.1925979999999998</v>
      </c>
    </row>
    <row r="2315" spans="1:36" x14ac:dyDescent="0.3">
      <c r="A2315" s="1" t="s">
        <v>622</v>
      </c>
      <c r="B2315" s="2">
        <v>4990366</v>
      </c>
      <c r="C2315" s="3" t="s">
        <v>2935</v>
      </c>
      <c r="D2315" s="4">
        <v>15328.23344274</v>
      </c>
      <c r="E2315" s="3" t="s">
        <v>2936</v>
      </c>
      <c r="F2315" s="3" t="s">
        <v>2937</v>
      </c>
      <c r="G2315" s="3" t="s">
        <v>3035</v>
      </c>
      <c r="H2315" s="3" t="s">
        <v>3035</v>
      </c>
      <c r="I2315" s="3" t="s">
        <v>3353</v>
      </c>
      <c r="J2315" s="4">
        <v>110.059805</v>
      </c>
      <c r="K2315" s="4">
        <v>10.757044</v>
      </c>
      <c r="L2315" s="4">
        <v>-11.223672000000001</v>
      </c>
      <c r="M2315" s="4">
        <v>-1.462002</v>
      </c>
      <c r="N2315" s="4">
        <v>33.055087999999998</v>
      </c>
      <c r="O2315" s="4">
        <v>21.558382999999999</v>
      </c>
      <c r="P2315" s="4">
        <v>9.6543019999999995</v>
      </c>
      <c r="Q2315" s="4">
        <v>16.934450999999999</v>
      </c>
      <c r="R2315" s="4">
        <v>18.691863000000001</v>
      </c>
      <c r="S2315" s="3" t="s">
        <v>4365</v>
      </c>
      <c r="T2315" s="5">
        <v>432.03</v>
      </c>
      <c r="U2315" s="4">
        <v>15328.23344274</v>
      </c>
      <c r="V2315" s="10">
        <v>15216.258442</v>
      </c>
      <c r="W2315" s="4">
        <v>0.32405157049278999</v>
      </c>
      <c r="X2315" s="5">
        <v>510.79</v>
      </c>
      <c r="Y2315" s="4">
        <v>194.3</v>
      </c>
      <c r="Z2315" s="4">
        <v>33.055087999999998</v>
      </c>
      <c r="AA2315" s="10">
        <v>26.322587720600001</v>
      </c>
      <c r="AB2315" s="10">
        <v>30.3702167593</v>
      </c>
      <c r="AC2315" s="4">
        <v>2.3347709999999999</v>
      </c>
      <c r="AD2315" s="4">
        <v>2.0317059909126001</v>
      </c>
      <c r="AE2315" s="4">
        <v>2.1968460459172001</v>
      </c>
      <c r="AF2315" s="4">
        <v>16.934450999999999</v>
      </c>
      <c r="AG2315" s="4">
        <v>16.792425749184801</v>
      </c>
      <c r="AH2315" s="4">
        <v>18.233578553783801</v>
      </c>
      <c r="AI2315" s="4">
        <v>9.6543019999999995</v>
      </c>
      <c r="AJ2315" s="4">
        <v>59.862824000000003</v>
      </c>
    </row>
    <row r="2316" spans="1:36" x14ac:dyDescent="0.3">
      <c r="A2316" s="1" t="s">
        <v>1450</v>
      </c>
      <c r="B2316" s="2">
        <v>6975730</v>
      </c>
      <c r="C2316" s="3" t="s">
        <v>2940</v>
      </c>
      <c r="D2316" s="4">
        <v>15336.112999999999</v>
      </c>
      <c r="E2316" s="3" t="s">
        <v>2930</v>
      </c>
      <c r="F2316" s="3" t="s">
        <v>2953</v>
      </c>
      <c r="G2316" s="3" t="s">
        <v>2954</v>
      </c>
      <c r="H2316" s="3" t="s">
        <v>2955</v>
      </c>
      <c r="I2316" s="3"/>
      <c r="J2316" s="4">
        <v>0.90236400000000005</v>
      </c>
      <c r="K2316" s="4">
        <v>-10.486712000000001</v>
      </c>
      <c r="L2316" s="4">
        <v>-3.1022530000000001</v>
      </c>
      <c r="M2316" s="4">
        <v>-0.12504499999999999</v>
      </c>
      <c r="N2316" s="4" t="s">
        <v>2934</v>
      </c>
      <c r="O2316" s="4" t="s">
        <v>2934</v>
      </c>
      <c r="P2316" s="4" t="s">
        <v>2934</v>
      </c>
      <c r="Q2316" s="4" t="s">
        <v>2934</v>
      </c>
      <c r="R2316" s="4" t="s">
        <v>2934</v>
      </c>
      <c r="S2316" s="3" t="s">
        <v>5191</v>
      </c>
      <c r="T2316" s="4">
        <v>55.91</v>
      </c>
      <c r="U2316" s="4">
        <v>15336.112999999999</v>
      </c>
      <c r="V2316" s="10" t="s">
        <v>2934</v>
      </c>
      <c r="W2316" s="4">
        <v>1.75641209086031</v>
      </c>
      <c r="X2316" s="4">
        <v>63.25</v>
      </c>
      <c r="Y2316" s="4">
        <v>52.43</v>
      </c>
      <c r="Z2316" s="4" t="s">
        <v>2934</v>
      </c>
      <c r="AA2316" s="10" t="s">
        <v>2934</v>
      </c>
      <c r="AB2316" s="10" t="s">
        <v>2934</v>
      </c>
      <c r="AC2316" s="4" t="s">
        <v>2934</v>
      </c>
      <c r="AD2316" s="4" t="s">
        <v>2934</v>
      </c>
      <c r="AE2316" s="4" t="s">
        <v>2934</v>
      </c>
      <c r="AF2316" s="4" t="s">
        <v>2934</v>
      </c>
      <c r="AG2316" s="4" t="s">
        <v>2934</v>
      </c>
      <c r="AH2316" s="4" t="s">
        <v>2934</v>
      </c>
      <c r="AI2316" s="4" t="s">
        <v>2934</v>
      </c>
      <c r="AJ2316" s="4" t="s">
        <v>2934</v>
      </c>
    </row>
    <row r="2317" spans="1:36" x14ac:dyDescent="0.3">
      <c r="A2317" s="1" t="s">
        <v>2439</v>
      </c>
      <c r="B2317" s="2">
        <v>4112718</v>
      </c>
      <c r="C2317" s="3" t="s">
        <v>2935</v>
      </c>
      <c r="D2317" s="4">
        <v>15350.0648525</v>
      </c>
      <c r="E2317" s="3" t="s">
        <v>2925</v>
      </c>
      <c r="F2317" s="3" t="s">
        <v>2996</v>
      </c>
      <c r="G2317" s="3" t="s">
        <v>3120</v>
      </c>
      <c r="H2317" s="3" t="s">
        <v>3121</v>
      </c>
      <c r="I2317" s="3" t="s">
        <v>3676</v>
      </c>
      <c r="J2317" s="4">
        <v>78.945938999999996</v>
      </c>
      <c r="K2317" s="4">
        <v>37.400917999999997</v>
      </c>
      <c r="L2317" s="4">
        <v>8.1254100000000005</v>
      </c>
      <c r="M2317" s="4">
        <v>2.681216</v>
      </c>
      <c r="N2317" s="4">
        <v>21.956666999999999</v>
      </c>
      <c r="O2317" s="4">
        <v>12.772930000000001</v>
      </c>
      <c r="P2317" s="4">
        <v>5.1468980000000002</v>
      </c>
      <c r="Q2317" s="4">
        <v>8.3706680000000002</v>
      </c>
      <c r="R2317" s="4">
        <v>13.120654999999999</v>
      </c>
      <c r="S2317" s="3" t="s">
        <v>6177</v>
      </c>
      <c r="T2317" s="4">
        <v>65.87</v>
      </c>
      <c r="U2317" s="4">
        <v>15350.0648525</v>
      </c>
      <c r="V2317" s="10">
        <v>16850.364851999999</v>
      </c>
      <c r="W2317" s="4">
        <v>2.1253985122210399</v>
      </c>
      <c r="X2317" s="4">
        <v>66.47</v>
      </c>
      <c r="Y2317" s="4">
        <v>35.229999999999997</v>
      </c>
      <c r="Z2317" s="4">
        <v>21.956666999999999</v>
      </c>
      <c r="AA2317" s="10">
        <v>13.9611284203</v>
      </c>
      <c r="AB2317" s="10">
        <v>14.2411460371</v>
      </c>
      <c r="AC2317" s="4">
        <v>2.527997</v>
      </c>
      <c r="AD2317" s="4">
        <v>2.4755880499120999</v>
      </c>
      <c r="AE2317" s="4">
        <v>2.4923152383809999</v>
      </c>
      <c r="AF2317" s="4">
        <v>8.3706680000000002</v>
      </c>
      <c r="AG2317" s="4">
        <v>11.183693566794201</v>
      </c>
      <c r="AH2317" s="4">
        <v>11.2556322044172</v>
      </c>
      <c r="AI2317" s="4">
        <v>5.1468980000000002</v>
      </c>
      <c r="AJ2317" s="4">
        <v>38.565573999999998</v>
      </c>
    </row>
    <row r="2318" spans="1:36" x14ac:dyDescent="0.3">
      <c r="A2318" s="1" t="s">
        <v>882</v>
      </c>
      <c r="B2318" s="2">
        <v>4192968</v>
      </c>
      <c r="C2318" s="3" t="s">
        <v>2919</v>
      </c>
      <c r="D2318" s="4">
        <v>15367.06249097</v>
      </c>
      <c r="E2318" s="3" t="s">
        <v>2945</v>
      </c>
      <c r="F2318" s="3" t="s">
        <v>2990</v>
      </c>
      <c r="G2318" s="3" t="s">
        <v>2990</v>
      </c>
      <c r="H2318" s="3" t="s">
        <v>2991</v>
      </c>
      <c r="I2318" s="3" t="s">
        <v>2992</v>
      </c>
      <c r="J2318" s="4">
        <v>-15.064263</v>
      </c>
      <c r="K2318" s="4">
        <v>-11.396483</v>
      </c>
      <c r="L2318" s="4">
        <v>-3.039253</v>
      </c>
      <c r="M2318" s="5">
        <v>2.3225419999999999</v>
      </c>
      <c r="N2318" s="4">
        <v>67.352746999999994</v>
      </c>
      <c r="O2318" s="4">
        <v>58.522139000000003</v>
      </c>
      <c r="P2318" s="4">
        <v>4.2773079999999997</v>
      </c>
      <c r="Q2318" s="4">
        <v>20.912388</v>
      </c>
      <c r="R2318" s="4">
        <v>14.664111999999999</v>
      </c>
      <c r="S2318" s="3" t="s">
        <v>4625</v>
      </c>
      <c r="T2318" s="4">
        <v>101.77</v>
      </c>
      <c r="U2318" s="4">
        <v>15367.06249097</v>
      </c>
      <c r="V2318" s="10">
        <v>19127.40049</v>
      </c>
      <c r="W2318" s="4">
        <v>0.39304313648422901</v>
      </c>
      <c r="X2318" s="4">
        <v>147.57</v>
      </c>
      <c r="Y2318" s="4">
        <v>94.924000000000007</v>
      </c>
      <c r="Z2318" s="4">
        <v>67.352746999999994</v>
      </c>
      <c r="AA2318" s="10">
        <v>29.2779056386</v>
      </c>
      <c r="AB2318" s="10">
        <v>34.537056833199998</v>
      </c>
      <c r="AC2318" s="4">
        <v>5.9704800000000002</v>
      </c>
      <c r="AD2318" s="4">
        <v>5.6021845953664</v>
      </c>
      <c r="AE2318" s="4">
        <v>5.9500483416141003</v>
      </c>
      <c r="AF2318" s="4">
        <v>20.912388</v>
      </c>
      <c r="AG2318" s="4">
        <v>18.951870163730501</v>
      </c>
      <c r="AH2318" s="4">
        <v>20.751203991065001</v>
      </c>
      <c r="AI2318" s="4">
        <v>4.2773079999999997</v>
      </c>
      <c r="AJ2318" s="4" t="s">
        <v>2924</v>
      </c>
    </row>
    <row r="2319" spans="1:36" x14ac:dyDescent="0.3">
      <c r="A2319" s="1" t="s">
        <v>2875</v>
      </c>
      <c r="B2319" s="2">
        <v>4631409</v>
      </c>
      <c r="C2319" s="3" t="s">
        <v>2935</v>
      </c>
      <c r="D2319" s="4">
        <v>15395.313971400001</v>
      </c>
      <c r="E2319" s="3" t="s">
        <v>2936</v>
      </c>
      <c r="F2319" s="3" t="s">
        <v>3056</v>
      </c>
      <c r="G2319" s="3" t="s">
        <v>3166</v>
      </c>
      <c r="H2319" s="3" t="s">
        <v>3167</v>
      </c>
      <c r="I2319" s="3" t="s">
        <v>3647</v>
      </c>
      <c r="J2319" s="4">
        <v>50.998972999999999</v>
      </c>
      <c r="K2319" s="4">
        <v>18.586926999999999</v>
      </c>
      <c r="L2319" s="4">
        <v>-11.955798</v>
      </c>
      <c r="M2319" s="4">
        <v>-2.2107209999999999</v>
      </c>
      <c r="N2319" s="4">
        <v>42.871960999999999</v>
      </c>
      <c r="O2319" s="4" t="s">
        <v>2924</v>
      </c>
      <c r="P2319" s="4">
        <v>9.3814729999999997</v>
      </c>
      <c r="Q2319" s="4">
        <v>12.806607</v>
      </c>
      <c r="R2319" s="4" t="s">
        <v>2924</v>
      </c>
      <c r="S2319" s="3" t="s">
        <v>6613</v>
      </c>
      <c r="T2319" s="4">
        <v>132.26</v>
      </c>
      <c r="U2319" s="4">
        <v>15395.313971400001</v>
      </c>
      <c r="V2319" s="10">
        <v>19216.313971</v>
      </c>
      <c r="W2319" s="4">
        <v>0</v>
      </c>
      <c r="X2319" s="4">
        <v>161</v>
      </c>
      <c r="Y2319" s="4">
        <v>80.260000000000005</v>
      </c>
      <c r="Z2319" s="4">
        <v>42.871960999999999</v>
      </c>
      <c r="AA2319" s="10">
        <v>32.663242121899998</v>
      </c>
      <c r="AB2319" s="10">
        <v>36.652653340599997</v>
      </c>
      <c r="AC2319" s="4">
        <v>2.3753169999999999</v>
      </c>
      <c r="AD2319" s="4">
        <v>2.3285710540831999</v>
      </c>
      <c r="AE2319" s="4">
        <v>2.3779843032558001</v>
      </c>
      <c r="AF2319" s="4">
        <v>12.806607</v>
      </c>
      <c r="AG2319" s="4">
        <v>14.4254979204006</v>
      </c>
      <c r="AH2319" s="4">
        <v>15.477764319706401</v>
      </c>
      <c r="AI2319" s="4">
        <v>9.3814729999999997</v>
      </c>
      <c r="AJ2319" s="4" t="s">
        <v>2924</v>
      </c>
    </row>
    <row r="2320" spans="1:36" x14ac:dyDescent="0.3">
      <c r="A2320" s="1" t="s">
        <v>966</v>
      </c>
      <c r="B2320" s="2">
        <v>4107778</v>
      </c>
      <c r="C2320" s="3" t="s">
        <v>2935</v>
      </c>
      <c r="D2320" s="4">
        <v>15411.360138239999</v>
      </c>
      <c r="E2320" s="3" t="s">
        <v>2930</v>
      </c>
      <c r="F2320" s="3" t="s">
        <v>2957</v>
      </c>
      <c r="G2320" s="3" t="s">
        <v>2957</v>
      </c>
      <c r="H2320" s="3" t="s">
        <v>3113</v>
      </c>
      <c r="I2320" s="3" t="s">
        <v>3446</v>
      </c>
      <c r="J2320" s="4">
        <v>10.388083</v>
      </c>
      <c r="K2320" s="4">
        <v>-7.8534030000000001</v>
      </c>
      <c r="L2320" s="4">
        <v>-11.321052</v>
      </c>
      <c r="M2320" s="4">
        <v>0.37426500000000001</v>
      </c>
      <c r="N2320" s="4">
        <v>20.48</v>
      </c>
      <c r="O2320" s="4">
        <v>2.0769109373557999</v>
      </c>
      <c r="P2320" s="4">
        <v>1.909411</v>
      </c>
      <c r="Q2320" s="4">
        <v>7.748761</v>
      </c>
      <c r="R2320" s="4">
        <v>4.6177349999999997</v>
      </c>
      <c r="S2320" s="3" t="s">
        <v>4708</v>
      </c>
      <c r="T2320" s="4">
        <v>56.32</v>
      </c>
      <c r="U2320" s="4">
        <v>15411.360138239999</v>
      </c>
      <c r="V2320" s="10">
        <v>16119.360138</v>
      </c>
      <c r="W2320" s="4">
        <v>3.5511363636363602</v>
      </c>
      <c r="X2320" s="4">
        <v>64.83</v>
      </c>
      <c r="Y2320" s="4">
        <v>46.85</v>
      </c>
      <c r="Z2320" s="4">
        <v>20.428000999999998</v>
      </c>
      <c r="AA2320" s="10">
        <v>9.6022368846999999</v>
      </c>
      <c r="AB2320" s="10">
        <v>12.4319849897</v>
      </c>
      <c r="AC2320" s="4">
        <v>1.191379</v>
      </c>
      <c r="AD2320" s="4">
        <v>1.1404170645284999</v>
      </c>
      <c r="AE2320" s="4">
        <v>1.2042854044079001</v>
      </c>
      <c r="AF2320" s="4">
        <v>7.748761</v>
      </c>
      <c r="AG2320" s="4">
        <v>5.3269531189689001</v>
      </c>
      <c r="AH2320" s="4">
        <v>6.4169427300955002</v>
      </c>
      <c r="AI2320" s="4">
        <v>1.909411</v>
      </c>
      <c r="AJ2320" s="5">
        <v>10.912614</v>
      </c>
    </row>
    <row r="2321" spans="1:36" x14ac:dyDescent="0.3">
      <c r="A2321" s="1" t="s">
        <v>1742</v>
      </c>
      <c r="B2321" s="2">
        <v>4430411</v>
      </c>
      <c r="C2321" s="3" t="s">
        <v>2919</v>
      </c>
      <c r="D2321" s="4">
        <v>15442.73875543</v>
      </c>
      <c r="E2321" s="3" t="s">
        <v>2920</v>
      </c>
      <c r="F2321" s="3" t="s">
        <v>2921</v>
      </c>
      <c r="G2321" s="3" t="s">
        <v>2941</v>
      </c>
      <c r="H2321" s="3" t="s">
        <v>2941</v>
      </c>
      <c r="I2321" s="3" t="s">
        <v>2942</v>
      </c>
      <c r="J2321" s="4">
        <v>-59.648063999999998</v>
      </c>
      <c r="K2321" s="4">
        <v>-38.965780000000002</v>
      </c>
      <c r="L2321" s="4">
        <v>-7.5132519999999996</v>
      </c>
      <c r="M2321" s="4">
        <v>1.878649</v>
      </c>
      <c r="N2321" s="4" t="s">
        <v>2924</v>
      </c>
      <c r="O2321" s="4" t="s">
        <v>2924</v>
      </c>
      <c r="P2321" s="4">
        <v>1.2953939999999999</v>
      </c>
      <c r="Q2321" s="4" t="s">
        <v>2924</v>
      </c>
      <c r="R2321" s="4" t="s">
        <v>2924</v>
      </c>
      <c r="S2321" s="3" t="s">
        <v>5483</v>
      </c>
      <c r="T2321" s="4">
        <v>40.130000000000003</v>
      </c>
      <c r="U2321" s="4">
        <v>15442.73875543</v>
      </c>
      <c r="V2321" s="10">
        <v>7595.7387550000003</v>
      </c>
      <c r="W2321" s="4">
        <v>0</v>
      </c>
      <c r="X2321" s="4">
        <v>170.47</v>
      </c>
      <c r="Y2321" s="4">
        <v>35.799999999999997</v>
      </c>
      <c r="Z2321" s="4" t="s">
        <v>2924</v>
      </c>
      <c r="AA2321" s="10" t="s">
        <v>2924</v>
      </c>
      <c r="AB2321" s="10" t="s">
        <v>2924</v>
      </c>
      <c r="AC2321" s="4">
        <v>1.4949300000000001</v>
      </c>
      <c r="AD2321" s="4">
        <v>2.8438177278522998</v>
      </c>
      <c r="AE2321" s="4">
        <v>2.3074836230089</v>
      </c>
      <c r="AF2321" s="4" t="s">
        <v>2924</v>
      </c>
      <c r="AG2321" s="4" t="s">
        <v>2924</v>
      </c>
      <c r="AH2321" s="4" t="s">
        <v>2924</v>
      </c>
      <c r="AI2321" s="4">
        <v>1.2953939999999999</v>
      </c>
      <c r="AJ2321" s="4">
        <v>1.30555</v>
      </c>
    </row>
    <row r="2322" spans="1:36" x14ac:dyDescent="0.3">
      <c r="A2322" s="1" t="s">
        <v>919</v>
      </c>
      <c r="B2322" s="2">
        <v>4050636</v>
      </c>
      <c r="C2322" s="3" t="s">
        <v>2935</v>
      </c>
      <c r="D2322" s="4">
        <v>15470.141670749999</v>
      </c>
      <c r="E2322" s="3" t="s">
        <v>2930</v>
      </c>
      <c r="F2322" s="3" t="s">
        <v>2957</v>
      </c>
      <c r="G2322" s="3" t="s">
        <v>2957</v>
      </c>
      <c r="H2322" s="3" t="s">
        <v>3281</v>
      </c>
      <c r="I2322" s="3" t="s">
        <v>3282</v>
      </c>
      <c r="J2322" s="4">
        <v>1.8015730000000001</v>
      </c>
      <c r="K2322" s="4">
        <v>-8.9057040000000001</v>
      </c>
      <c r="L2322" s="4">
        <v>-7.4678659999999999</v>
      </c>
      <c r="M2322" s="4">
        <v>0.92810700000000002</v>
      </c>
      <c r="N2322" s="4">
        <v>5.6330203442879503</v>
      </c>
      <c r="O2322" s="4">
        <v>2.966091</v>
      </c>
      <c r="P2322" s="4">
        <v>1.009315</v>
      </c>
      <c r="Q2322" s="4">
        <v>6.1144879999999997</v>
      </c>
      <c r="R2322" s="4">
        <v>4.8122249999999998</v>
      </c>
      <c r="S2322" s="3" t="s">
        <v>4661</v>
      </c>
      <c r="T2322" s="4">
        <v>359.95</v>
      </c>
      <c r="U2322" s="4">
        <v>15470.141670749999</v>
      </c>
      <c r="V2322" s="10">
        <v>17258.141670000001</v>
      </c>
      <c r="W2322" s="4">
        <v>2.15307681622448</v>
      </c>
      <c r="X2322" s="4">
        <v>407.3</v>
      </c>
      <c r="Y2322" s="4">
        <v>343.76</v>
      </c>
      <c r="Z2322" s="4">
        <v>5.7134919999999996</v>
      </c>
      <c r="AA2322" s="10">
        <v>6.0694406739</v>
      </c>
      <c r="AB2322" s="10">
        <v>6.2170944794</v>
      </c>
      <c r="AC2322" s="4">
        <v>1.0499890000000001</v>
      </c>
      <c r="AD2322" s="4">
        <v>1.0512520243043999</v>
      </c>
      <c r="AE2322" s="4">
        <v>1.0803603309540999</v>
      </c>
      <c r="AF2322" s="4">
        <v>6.1144879999999997</v>
      </c>
      <c r="AG2322" s="4" t="s">
        <v>2934</v>
      </c>
      <c r="AH2322" s="4" t="s">
        <v>2934</v>
      </c>
      <c r="AI2322" s="4">
        <v>1.009315</v>
      </c>
      <c r="AJ2322" s="4">
        <v>1.009315</v>
      </c>
    </row>
    <row r="2323" spans="1:36" x14ac:dyDescent="0.3">
      <c r="A2323" s="1" t="s">
        <v>937</v>
      </c>
      <c r="B2323" s="2">
        <v>4077460</v>
      </c>
      <c r="C2323" s="3" t="s">
        <v>2935</v>
      </c>
      <c r="D2323" s="4">
        <v>15596.111546820001</v>
      </c>
      <c r="E2323" s="3" t="s">
        <v>2936</v>
      </c>
      <c r="F2323" s="3" t="s">
        <v>3056</v>
      </c>
      <c r="G2323" s="3" t="s">
        <v>3057</v>
      </c>
      <c r="H2323" s="3" t="s">
        <v>3057</v>
      </c>
      <c r="I2323" s="3" t="s">
        <v>3436</v>
      </c>
      <c r="J2323" s="4">
        <v>-12.405659999999999</v>
      </c>
      <c r="K2323" s="4">
        <v>-13.581013</v>
      </c>
      <c r="L2323" s="4">
        <v>-8.1072170000000003</v>
      </c>
      <c r="M2323" s="4">
        <v>-5.3821000000000001E-2</v>
      </c>
      <c r="N2323" s="4">
        <v>22.283999999999999</v>
      </c>
      <c r="O2323" s="4">
        <v>26.848192999999998</v>
      </c>
      <c r="P2323" s="4">
        <v>6.6175680000000003</v>
      </c>
      <c r="Q2323" s="4">
        <v>11.907890999999999</v>
      </c>
      <c r="R2323" s="4">
        <v>32.486001000000002</v>
      </c>
      <c r="S2323" s="3" t="s">
        <v>4679</v>
      </c>
      <c r="T2323" s="4">
        <v>111.42</v>
      </c>
      <c r="U2323" s="4">
        <v>15596.111546820001</v>
      </c>
      <c r="V2323" s="10">
        <v>14848.234546</v>
      </c>
      <c r="W2323" s="4">
        <v>1.3103572069646401</v>
      </c>
      <c r="X2323" s="4">
        <v>131.59</v>
      </c>
      <c r="Y2323" s="5">
        <v>109.95</v>
      </c>
      <c r="Z2323" s="4">
        <v>22.283999999999999</v>
      </c>
      <c r="AA2323" s="10">
        <v>20.291755449899998</v>
      </c>
      <c r="AB2323" s="10">
        <v>20.399083853699999</v>
      </c>
      <c r="AC2323" s="4">
        <v>1.4962580000000001</v>
      </c>
      <c r="AD2323" s="4">
        <v>1.3754651578215</v>
      </c>
      <c r="AE2323" s="4">
        <v>1.4259225263066999</v>
      </c>
      <c r="AF2323" s="4">
        <v>11.907890999999999</v>
      </c>
      <c r="AG2323" s="4">
        <v>14.1700326922914</v>
      </c>
      <c r="AH2323" s="4">
        <v>14.017277178611399</v>
      </c>
      <c r="AI2323" s="4">
        <v>6.6175680000000003</v>
      </c>
      <c r="AJ2323" s="4">
        <v>6.6400480000000002</v>
      </c>
    </row>
    <row r="2324" spans="1:36" x14ac:dyDescent="0.3">
      <c r="A2324" s="1" t="s">
        <v>2409</v>
      </c>
      <c r="B2324" s="2">
        <v>103122</v>
      </c>
      <c r="C2324" s="3" t="s">
        <v>2935</v>
      </c>
      <c r="D2324" s="4">
        <v>15753.085363620001</v>
      </c>
      <c r="E2324" s="3" t="s">
        <v>2976</v>
      </c>
      <c r="F2324" s="3" t="s">
        <v>2977</v>
      </c>
      <c r="G2324" s="3" t="s">
        <v>3127</v>
      </c>
      <c r="H2324" s="3" t="s">
        <v>3128</v>
      </c>
      <c r="I2324" s="3" t="s">
        <v>2979</v>
      </c>
      <c r="J2324" s="4">
        <v>-7.4747479999999999</v>
      </c>
      <c r="K2324" s="4">
        <v>-9.0601559999999992</v>
      </c>
      <c r="L2324" s="4">
        <v>-3.8114499999999998</v>
      </c>
      <c r="M2324" s="4">
        <v>-1.6171000000000001E-2</v>
      </c>
      <c r="N2324" s="4">
        <v>66.483870967741893</v>
      </c>
      <c r="O2324" s="4">
        <v>17.774902999999998</v>
      </c>
      <c r="P2324" s="4">
        <v>2.1130520000000002</v>
      </c>
      <c r="Q2324" s="4">
        <v>18.824809999999999</v>
      </c>
      <c r="R2324" s="4">
        <v>16.184076999999998</v>
      </c>
      <c r="S2324" s="3" t="s">
        <v>6148</v>
      </c>
      <c r="T2324" s="4">
        <v>123.66</v>
      </c>
      <c r="U2324" s="4">
        <v>15753.085363620001</v>
      </c>
      <c r="V2324" s="10">
        <v>23297.585362999998</v>
      </c>
      <c r="W2324" s="4">
        <v>3.0405951803331699</v>
      </c>
      <c r="X2324" s="4">
        <v>147.83000000000001</v>
      </c>
      <c r="Y2324" s="4">
        <v>110.98</v>
      </c>
      <c r="Z2324" s="4">
        <v>66.163724000000002</v>
      </c>
      <c r="AA2324" s="10">
        <v>65.355953702199997</v>
      </c>
      <c r="AB2324" s="10">
        <v>51.763543663699998</v>
      </c>
      <c r="AC2324" s="4">
        <v>7.3134059999999996</v>
      </c>
      <c r="AD2324" s="4">
        <v>7.0718092090995004</v>
      </c>
      <c r="AE2324" s="4">
        <v>7.1707314265762996</v>
      </c>
      <c r="AF2324" s="4">
        <v>18.824809999999999</v>
      </c>
      <c r="AG2324" s="4">
        <v>18.489102332471401</v>
      </c>
      <c r="AH2324" s="4">
        <v>19.1223257388984</v>
      </c>
      <c r="AI2324" s="4">
        <v>2.1130520000000002</v>
      </c>
      <c r="AJ2324" s="4">
        <v>2.4761709999999999</v>
      </c>
    </row>
    <row r="2325" spans="1:36" x14ac:dyDescent="0.3">
      <c r="A2325" s="1" t="s">
        <v>1518</v>
      </c>
      <c r="B2325" s="2">
        <v>102965</v>
      </c>
      <c r="C2325" s="3" t="s">
        <v>2935</v>
      </c>
      <c r="D2325" s="4">
        <v>15753.28248159</v>
      </c>
      <c r="E2325" s="3" t="s">
        <v>2976</v>
      </c>
      <c r="F2325" s="3" t="s">
        <v>2977</v>
      </c>
      <c r="G2325" s="3" t="s">
        <v>2978</v>
      </c>
      <c r="H2325" s="3" t="s">
        <v>2978</v>
      </c>
      <c r="I2325" s="3" t="s">
        <v>2979</v>
      </c>
      <c r="J2325" s="4">
        <v>9.6668230000000008</v>
      </c>
      <c r="K2325" s="4">
        <v>1.785714</v>
      </c>
      <c r="L2325" s="4">
        <v>-9.3483319999999992</v>
      </c>
      <c r="M2325" s="4">
        <v>-0.21349299999999999</v>
      </c>
      <c r="N2325" s="4">
        <v>42.490909090909099</v>
      </c>
      <c r="O2325" s="4">
        <v>16.061855999999999</v>
      </c>
      <c r="P2325" s="4">
        <v>1.4970209999999999</v>
      </c>
      <c r="Q2325" s="4">
        <v>18.150362999999999</v>
      </c>
      <c r="R2325" s="4">
        <v>23.204701</v>
      </c>
      <c r="S2325" s="3" t="s">
        <v>5259</v>
      </c>
      <c r="T2325" s="4">
        <v>23.37</v>
      </c>
      <c r="U2325" s="4">
        <v>15753.28248159</v>
      </c>
      <c r="V2325" s="10">
        <v>23644.859481</v>
      </c>
      <c r="W2325" s="4">
        <v>4.2789901583226397</v>
      </c>
      <c r="X2325" s="4">
        <v>25.83</v>
      </c>
      <c r="Y2325" s="4">
        <v>17.57</v>
      </c>
      <c r="Z2325" s="4">
        <v>44.177694000000002</v>
      </c>
      <c r="AA2325" s="10">
        <v>33.116054980800001</v>
      </c>
      <c r="AB2325" s="10">
        <v>45.954183462700001</v>
      </c>
      <c r="AC2325" s="4">
        <v>12.043917</v>
      </c>
      <c r="AD2325" s="4">
        <v>11.4611718835546</v>
      </c>
      <c r="AE2325" s="4">
        <v>11.7665648557078</v>
      </c>
      <c r="AF2325" s="4">
        <v>18.150362999999999</v>
      </c>
      <c r="AG2325" s="4">
        <v>16.4970861353952</v>
      </c>
      <c r="AH2325" s="4">
        <v>17.204622261523699</v>
      </c>
      <c r="AI2325" s="4">
        <v>1.4970209999999999</v>
      </c>
      <c r="AJ2325" s="4">
        <v>1.4970209999999999</v>
      </c>
    </row>
    <row r="2326" spans="1:36" x14ac:dyDescent="0.3">
      <c r="A2326" s="1" t="s">
        <v>84</v>
      </c>
      <c r="B2326" s="2">
        <v>4811737</v>
      </c>
      <c r="C2326" s="3" t="s">
        <v>2919</v>
      </c>
      <c r="D2326" s="4">
        <v>15783.8964758</v>
      </c>
      <c r="E2326" s="3" t="s">
        <v>2920</v>
      </c>
      <c r="F2326" s="3" t="s">
        <v>2960</v>
      </c>
      <c r="G2326" s="3" t="s">
        <v>2961</v>
      </c>
      <c r="H2326" s="3" t="s">
        <v>3085</v>
      </c>
      <c r="I2326" s="3" t="s">
        <v>3086</v>
      </c>
      <c r="J2326" s="4">
        <v>-22.835766</v>
      </c>
      <c r="K2326" s="4">
        <v>-17.024450000000002</v>
      </c>
      <c r="L2326" s="4">
        <v>-7.9378209999999996</v>
      </c>
      <c r="M2326" s="4">
        <v>0.17530599999999999</v>
      </c>
      <c r="N2326" s="4">
        <v>42.286000000000001</v>
      </c>
      <c r="O2326" s="4">
        <v>42.618423999999997</v>
      </c>
      <c r="P2326" s="4">
        <v>4.0072400000000004</v>
      </c>
      <c r="Q2326" s="4">
        <v>16.873284000000002</v>
      </c>
      <c r="R2326" s="4">
        <v>35.980342</v>
      </c>
      <c r="S2326" s="3" t="s">
        <v>3831</v>
      </c>
      <c r="T2326" s="4">
        <v>211.43</v>
      </c>
      <c r="U2326" s="4">
        <v>15783.8964758</v>
      </c>
      <c r="V2326" s="10">
        <v>14869.564474999999</v>
      </c>
      <c r="W2326" s="4">
        <v>0</v>
      </c>
      <c r="X2326" s="5">
        <v>335.4</v>
      </c>
      <c r="Y2326" s="5">
        <v>196.09</v>
      </c>
      <c r="Z2326" s="4">
        <v>42.286000000000001</v>
      </c>
      <c r="AA2326" s="10">
        <v>21.3645503875</v>
      </c>
      <c r="AB2326" s="10">
        <v>22.6271849418</v>
      </c>
      <c r="AC2326" s="5">
        <v>3.754448</v>
      </c>
      <c r="AD2326" s="4">
        <v>3.5776837317714998</v>
      </c>
      <c r="AE2326" s="4">
        <v>3.7119583985168001</v>
      </c>
      <c r="AF2326" s="4">
        <v>16.873284000000002</v>
      </c>
      <c r="AG2326" s="4">
        <v>14.394360570610299</v>
      </c>
      <c r="AH2326" s="4">
        <v>14.871608577599</v>
      </c>
      <c r="AI2326" s="4">
        <v>4.0072400000000004</v>
      </c>
      <c r="AJ2326" s="4">
        <v>4.7083839999999997</v>
      </c>
    </row>
    <row r="2327" spans="1:36" x14ac:dyDescent="0.3">
      <c r="A2327" s="1" t="s">
        <v>1671</v>
      </c>
      <c r="B2327" s="2">
        <v>6331137</v>
      </c>
      <c r="C2327" s="3" t="s">
        <v>2935</v>
      </c>
      <c r="D2327" s="4">
        <v>15797.13394546</v>
      </c>
      <c r="E2327" s="3" t="s">
        <v>2936</v>
      </c>
      <c r="F2327" s="3" t="s">
        <v>2937</v>
      </c>
      <c r="G2327" s="3" t="s">
        <v>2943</v>
      </c>
      <c r="H2327" s="3" t="s">
        <v>2943</v>
      </c>
      <c r="I2327" s="3" t="s">
        <v>3577</v>
      </c>
      <c r="J2327" s="4">
        <v>9.3162140000000004</v>
      </c>
      <c r="K2327" s="4">
        <v>-12.384827</v>
      </c>
      <c r="L2327" s="4">
        <v>-8.9529969999999999</v>
      </c>
      <c r="M2327" s="4">
        <v>-1.572792</v>
      </c>
      <c r="N2327" s="4">
        <v>24.406666999999999</v>
      </c>
      <c r="O2327" s="4">
        <v>16.490991000000001</v>
      </c>
      <c r="P2327" s="4" t="s">
        <v>2924</v>
      </c>
      <c r="Q2327" s="4">
        <v>11.774232</v>
      </c>
      <c r="R2327" s="4">
        <v>19.476987000000001</v>
      </c>
      <c r="S2327" s="3" t="s">
        <v>5412</v>
      </c>
      <c r="T2327" s="4">
        <v>73.22</v>
      </c>
      <c r="U2327" s="4">
        <v>15797.13394546</v>
      </c>
      <c r="V2327" s="10">
        <v>18559.133945000001</v>
      </c>
      <c r="W2327" s="4">
        <v>1.5842665938268199</v>
      </c>
      <c r="X2327" s="4">
        <v>86.7</v>
      </c>
      <c r="Y2327" s="4">
        <v>63.6</v>
      </c>
      <c r="Z2327" s="4">
        <v>24.406666999999999</v>
      </c>
      <c r="AA2327" s="10">
        <v>16.960459567699999</v>
      </c>
      <c r="AB2327" s="10">
        <v>17.897868242099999</v>
      </c>
      <c r="AC2327" s="4">
        <v>2.354622</v>
      </c>
      <c r="AD2327" s="4">
        <v>2.3676820135554002</v>
      </c>
      <c r="AE2327" s="4">
        <v>2.3671221894872998</v>
      </c>
      <c r="AF2327" s="4">
        <v>11.774232</v>
      </c>
      <c r="AG2327" s="4">
        <v>11.9292127239218</v>
      </c>
      <c r="AH2327" s="4">
        <v>12.235466040520899</v>
      </c>
      <c r="AI2327" s="4" t="s">
        <v>2924</v>
      </c>
      <c r="AJ2327" s="4" t="s">
        <v>2924</v>
      </c>
    </row>
    <row r="2328" spans="1:36" x14ac:dyDescent="0.3">
      <c r="A2328" s="1" t="s">
        <v>2899</v>
      </c>
      <c r="B2328" s="2">
        <v>4995227</v>
      </c>
      <c r="C2328" s="3" t="s">
        <v>2935</v>
      </c>
      <c r="D2328" s="4">
        <v>15873.735838799999</v>
      </c>
      <c r="E2328" s="3" t="s">
        <v>2936</v>
      </c>
      <c r="F2328" s="3" t="s">
        <v>3056</v>
      </c>
      <c r="G2328" s="3" t="s">
        <v>3057</v>
      </c>
      <c r="H2328" s="3" t="s">
        <v>3057</v>
      </c>
      <c r="I2328" s="3" t="s">
        <v>3245</v>
      </c>
      <c r="J2328" s="4">
        <v>-7.2368420000000002</v>
      </c>
      <c r="K2328" s="4">
        <v>-18.159203999999999</v>
      </c>
      <c r="L2328" s="4">
        <v>2.7589800000000002</v>
      </c>
      <c r="M2328" s="4">
        <v>-0.45385799999999998</v>
      </c>
      <c r="N2328" s="4">
        <v>13.235158999999999</v>
      </c>
      <c r="O2328" s="4">
        <v>18.980976999999999</v>
      </c>
      <c r="P2328" s="4">
        <v>1.8376650000000001</v>
      </c>
      <c r="Q2328" s="4">
        <v>7.4314920000000004</v>
      </c>
      <c r="R2328" s="4">
        <v>17.845227000000001</v>
      </c>
      <c r="S2328" s="3" t="s">
        <v>6637</v>
      </c>
      <c r="T2328" s="4">
        <v>19.739999999999998</v>
      </c>
      <c r="U2328" s="4">
        <v>15873.735838799999</v>
      </c>
      <c r="V2328" s="10">
        <v>15289.799988000001</v>
      </c>
      <c r="W2328" s="4">
        <v>3.3434650455927102</v>
      </c>
      <c r="X2328" s="4">
        <v>27.5</v>
      </c>
      <c r="Y2328" s="4">
        <v>15.895</v>
      </c>
      <c r="Z2328" s="4">
        <v>13.235158999999999</v>
      </c>
      <c r="AA2328" s="10">
        <v>11.5700786260354</v>
      </c>
      <c r="AB2328" s="10">
        <v>11.7286580174704</v>
      </c>
      <c r="AC2328" s="4">
        <v>2.5547680000000001</v>
      </c>
      <c r="AD2328" s="4">
        <v>2.4178297826561002</v>
      </c>
      <c r="AE2328" s="4">
        <v>2.5919711062476001</v>
      </c>
      <c r="AF2328" s="4">
        <v>7.4314920000000004</v>
      </c>
      <c r="AG2328" s="4">
        <v>6.6699448830744998</v>
      </c>
      <c r="AH2328" s="4">
        <v>7.4144241335774996</v>
      </c>
      <c r="AI2328" s="4">
        <v>1.8376650000000001</v>
      </c>
      <c r="AJ2328" s="4">
        <v>2.2165590000000002</v>
      </c>
    </row>
    <row r="2329" spans="1:36" x14ac:dyDescent="0.3">
      <c r="A2329" s="1" t="s">
        <v>2677</v>
      </c>
      <c r="B2329" s="2">
        <v>4912674</v>
      </c>
      <c r="C2329" s="3" t="s">
        <v>2935</v>
      </c>
      <c r="D2329" s="4">
        <v>15879.43042913</v>
      </c>
      <c r="E2329" s="3" t="s">
        <v>3006</v>
      </c>
      <c r="F2329" s="3" t="s">
        <v>3070</v>
      </c>
      <c r="G2329" s="3" t="s">
        <v>3070</v>
      </c>
      <c r="H2329" s="3" t="s">
        <v>3620</v>
      </c>
      <c r="I2329" s="3" t="s">
        <v>3621</v>
      </c>
      <c r="J2329" s="4">
        <v>50.121119</v>
      </c>
      <c r="K2329" s="4">
        <v>13.314495000000001</v>
      </c>
      <c r="L2329" s="4">
        <v>-2.405154</v>
      </c>
      <c r="M2329" s="4">
        <v>0.70911500000000005</v>
      </c>
      <c r="N2329" s="4">
        <v>29.194861</v>
      </c>
      <c r="O2329" s="4">
        <v>23.187075</v>
      </c>
      <c r="P2329" s="4">
        <v>3.483927</v>
      </c>
      <c r="Q2329" s="4">
        <v>12.826701999999999</v>
      </c>
      <c r="R2329" s="4">
        <v>23.564744000000001</v>
      </c>
      <c r="S2329" s="3" t="s">
        <v>6415</v>
      </c>
      <c r="T2329" s="4">
        <v>68.17</v>
      </c>
      <c r="U2329" s="4">
        <v>15879.43042913</v>
      </c>
      <c r="V2329" s="10">
        <v>20766.430429</v>
      </c>
      <c r="W2329" s="4">
        <v>0</v>
      </c>
      <c r="X2329" s="4">
        <v>72.84</v>
      </c>
      <c r="Y2329" s="4">
        <v>44.814999999999998</v>
      </c>
      <c r="Z2329" s="4">
        <v>29.194861</v>
      </c>
      <c r="AA2329" s="10">
        <v>18.582526918300001</v>
      </c>
      <c r="AB2329" s="10">
        <v>21.8310964225</v>
      </c>
      <c r="AC2329" s="4">
        <v>0.55641300000000005</v>
      </c>
      <c r="AD2329" s="4">
        <v>0.52741515199209998</v>
      </c>
      <c r="AE2329" s="4">
        <v>0.54825520615690004</v>
      </c>
      <c r="AF2329" s="4">
        <v>12.826701999999999</v>
      </c>
      <c r="AG2329" s="4">
        <v>11.053777717108501</v>
      </c>
      <c r="AH2329" s="4">
        <v>11.9571804939002</v>
      </c>
      <c r="AI2329" s="4">
        <v>3.483927</v>
      </c>
      <c r="AJ2329" s="4" t="s">
        <v>2924</v>
      </c>
    </row>
    <row r="2330" spans="1:36" x14ac:dyDescent="0.3">
      <c r="A2330" s="1" t="s">
        <v>228</v>
      </c>
      <c r="B2330" s="2">
        <v>101510404</v>
      </c>
      <c r="C2330" s="3" t="s">
        <v>2919</v>
      </c>
      <c r="D2330" s="4">
        <v>15879.474452140001</v>
      </c>
      <c r="E2330" s="3" t="s">
        <v>2945</v>
      </c>
      <c r="F2330" s="3" t="s">
        <v>2946</v>
      </c>
      <c r="G2330" s="3" t="s">
        <v>2947</v>
      </c>
      <c r="H2330" s="3" t="s">
        <v>2989</v>
      </c>
      <c r="I2330" s="3" t="s">
        <v>2949</v>
      </c>
      <c r="J2330" s="4">
        <v>14.040426999999999</v>
      </c>
      <c r="K2330" s="4">
        <v>5.8342470000000004</v>
      </c>
      <c r="L2330" s="4">
        <v>0.42399999999999999</v>
      </c>
      <c r="M2330" s="4">
        <v>0.13560900000000001</v>
      </c>
      <c r="N2330" s="4" t="s">
        <v>2924</v>
      </c>
      <c r="O2330" s="4">
        <v>50.914622000000001</v>
      </c>
      <c r="P2330" s="4">
        <v>1.245066</v>
      </c>
      <c r="Q2330" s="4">
        <v>39.527723999999999</v>
      </c>
      <c r="R2330" s="4">
        <v>40.190128999999999</v>
      </c>
      <c r="S2330" s="3" t="s">
        <v>3975</v>
      </c>
      <c r="T2330" s="4">
        <v>251.06</v>
      </c>
      <c r="U2330" s="4">
        <v>15879.474452140001</v>
      </c>
      <c r="V2330" s="10">
        <v>15780.890452</v>
      </c>
      <c r="W2330" s="4">
        <v>0</v>
      </c>
      <c r="X2330" s="4">
        <v>254.44</v>
      </c>
      <c r="Y2330" s="4">
        <v>171.25020000000001</v>
      </c>
      <c r="Z2330" s="4" t="s">
        <v>2924</v>
      </c>
      <c r="AA2330" s="10">
        <v>30.709200772999999</v>
      </c>
      <c r="AB2330" s="10">
        <v>33.420213997899999</v>
      </c>
      <c r="AC2330" s="4">
        <v>14.424272999999999</v>
      </c>
      <c r="AD2330" s="4">
        <v>12.7854966301828</v>
      </c>
      <c r="AE2330" s="4">
        <v>13.2471293709566</v>
      </c>
      <c r="AF2330" s="4">
        <v>39.527723999999999</v>
      </c>
      <c r="AG2330" s="4">
        <v>29.430978090264801</v>
      </c>
      <c r="AH2330" s="4">
        <v>31.312287105327702</v>
      </c>
      <c r="AI2330" s="4">
        <v>1.245066</v>
      </c>
      <c r="AJ2330" s="4">
        <v>44.231853000000001</v>
      </c>
    </row>
    <row r="2331" spans="1:36" x14ac:dyDescent="0.3">
      <c r="A2331" s="1" t="s">
        <v>1657</v>
      </c>
      <c r="B2331" s="2">
        <v>4011154</v>
      </c>
      <c r="C2331" s="3" t="s">
        <v>2935</v>
      </c>
      <c r="D2331" s="4">
        <v>15971.164521799999</v>
      </c>
      <c r="E2331" s="3" t="s">
        <v>3093</v>
      </c>
      <c r="F2331" s="3" t="s">
        <v>3093</v>
      </c>
      <c r="G2331" s="3" t="s">
        <v>3094</v>
      </c>
      <c r="H2331" s="3" t="s">
        <v>3147</v>
      </c>
      <c r="I2331" s="3" t="s">
        <v>3148</v>
      </c>
      <c r="J2331" s="4">
        <v>13.114105</v>
      </c>
      <c r="K2331" s="4">
        <v>3.3297140000000001</v>
      </c>
      <c r="L2331" s="4">
        <v>7.5329569999999997</v>
      </c>
      <c r="M2331" s="4">
        <v>-1.0398609999999999</v>
      </c>
      <c r="N2331" s="4">
        <v>12.306034</v>
      </c>
      <c r="O2331" s="4">
        <v>7.9904840000000004</v>
      </c>
      <c r="P2331" s="4">
        <v>1.3956789999999999</v>
      </c>
      <c r="Q2331" s="4">
        <v>4.7536180000000003</v>
      </c>
      <c r="R2331" s="4">
        <v>11.658547</v>
      </c>
      <c r="S2331" s="3" t="s">
        <v>5398</v>
      </c>
      <c r="T2331" s="4">
        <v>28.55</v>
      </c>
      <c r="U2331" s="4">
        <v>15971.164521799999</v>
      </c>
      <c r="V2331" s="10">
        <v>20583.164520999999</v>
      </c>
      <c r="W2331" s="4">
        <v>1.5411558669001799</v>
      </c>
      <c r="X2331" s="4">
        <v>30.06</v>
      </c>
      <c r="Y2331" s="4">
        <v>21.81</v>
      </c>
      <c r="Z2331" s="4">
        <v>12.306034</v>
      </c>
      <c r="AA2331" s="10">
        <v>11.3415167044</v>
      </c>
      <c r="AB2331" s="10">
        <v>11.535353535300001</v>
      </c>
      <c r="AC2331" s="4">
        <v>3.1371989999999998</v>
      </c>
      <c r="AD2331" s="4">
        <v>2.9183559508011001</v>
      </c>
      <c r="AE2331" s="4">
        <v>3.0394513468694999</v>
      </c>
      <c r="AF2331" s="4">
        <v>4.7536180000000003</v>
      </c>
      <c r="AG2331" s="4">
        <v>4.6811669380667</v>
      </c>
      <c r="AH2331" s="4">
        <v>4.7080353547001002</v>
      </c>
      <c r="AI2331" s="4">
        <v>1.3956789999999999</v>
      </c>
      <c r="AJ2331" s="4">
        <v>1.3956789999999999</v>
      </c>
    </row>
    <row r="2332" spans="1:36" x14ac:dyDescent="0.3">
      <c r="A2332" s="1" t="s">
        <v>2226</v>
      </c>
      <c r="B2332" s="2">
        <v>4985921</v>
      </c>
      <c r="C2332" s="3" t="s">
        <v>2935</v>
      </c>
      <c r="D2332" s="4">
        <v>15977.0594523</v>
      </c>
      <c r="E2332" s="3" t="s">
        <v>3031</v>
      </c>
      <c r="F2332" s="3" t="s">
        <v>3031</v>
      </c>
      <c r="G2332" s="3" t="s">
        <v>3032</v>
      </c>
      <c r="H2332" s="3" t="s">
        <v>3068</v>
      </c>
      <c r="I2332" s="3" t="s">
        <v>3069</v>
      </c>
      <c r="J2332" s="4">
        <v>11.206664999999999</v>
      </c>
      <c r="K2332" s="4">
        <v>0.98429999999999995</v>
      </c>
      <c r="L2332" s="4">
        <v>-10.594166</v>
      </c>
      <c r="M2332" s="4">
        <v>-0.91787099999999999</v>
      </c>
      <c r="N2332" s="4">
        <v>26.030614</v>
      </c>
      <c r="O2332" s="4">
        <v>19.862400000000001</v>
      </c>
      <c r="P2332" s="4">
        <v>6.0303120000000003</v>
      </c>
      <c r="Q2332" s="4">
        <v>15.326110999999999</v>
      </c>
      <c r="R2332" s="4">
        <v>23.644435000000001</v>
      </c>
      <c r="S2332" s="3" t="s">
        <v>5965</v>
      </c>
      <c r="T2332" s="4">
        <v>124.14</v>
      </c>
      <c r="U2332" s="4">
        <v>15977.0594523</v>
      </c>
      <c r="V2332" s="10">
        <v>18115.834451999999</v>
      </c>
      <c r="W2332" s="4">
        <v>1.64330594490092</v>
      </c>
      <c r="X2332" s="4">
        <v>141.79</v>
      </c>
      <c r="Y2332" s="4">
        <v>100.82</v>
      </c>
      <c r="Z2332" s="4">
        <v>26.030614</v>
      </c>
      <c r="AA2332" s="10">
        <v>21.84717187</v>
      </c>
      <c r="AB2332" s="10">
        <v>22.380471623199998</v>
      </c>
      <c r="AC2332" s="4">
        <v>2.484273</v>
      </c>
      <c r="AD2332" s="4">
        <v>2.4283623480559</v>
      </c>
      <c r="AE2332" s="4">
        <v>2.4532461533009999</v>
      </c>
      <c r="AF2332" s="4">
        <v>15.326110999999999</v>
      </c>
      <c r="AG2332" s="4">
        <v>14.685860645830299</v>
      </c>
      <c r="AH2332" s="4">
        <v>15.001377100248201</v>
      </c>
      <c r="AI2332" s="4">
        <v>6.0303120000000003</v>
      </c>
      <c r="AJ2332" s="4">
        <v>19.270413000000001</v>
      </c>
    </row>
    <row r="2333" spans="1:36" x14ac:dyDescent="0.3">
      <c r="A2333" s="1" t="s">
        <v>1284</v>
      </c>
      <c r="B2333" s="2">
        <v>4992897</v>
      </c>
      <c r="C2333" s="3" t="s">
        <v>2935</v>
      </c>
      <c r="D2333" s="4">
        <v>15985.947551880001</v>
      </c>
      <c r="E2333" s="3" t="s">
        <v>2936</v>
      </c>
      <c r="F2333" s="3" t="s">
        <v>2937</v>
      </c>
      <c r="G2333" s="3" t="s">
        <v>3044</v>
      </c>
      <c r="H2333" s="3" t="s">
        <v>3066</v>
      </c>
      <c r="I2333" s="3" t="s">
        <v>3450</v>
      </c>
      <c r="J2333" s="4">
        <v>-2.763576</v>
      </c>
      <c r="K2333" s="4">
        <v>-1.800168</v>
      </c>
      <c r="L2333" s="4">
        <v>-8.6499349999999993</v>
      </c>
      <c r="M2333" s="4">
        <v>-0.59798499999999999</v>
      </c>
      <c r="N2333" s="4">
        <v>35.185000000000002</v>
      </c>
      <c r="O2333" s="4">
        <v>25.548832000000001</v>
      </c>
      <c r="P2333" s="4">
        <v>4.195767</v>
      </c>
      <c r="Q2333" s="4">
        <v>19.413784</v>
      </c>
      <c r="R2333" s="4">
        <v>33.920124000000001</v>
      </c>
      <c r="S2333" s="3" t="s">
        <v>5026</v>
      </c>
      <c r="T2333" s="5">
        <v>211.11</v>
      </c>
      <c r="U2333" s="4">
        <v>15985.947551880001</v>
      </c>
      <c r="V2333" s="10">
        <v>17454.447551000001</v>
      </c>
      <c r="W2333" s="4">
        <v>1.3073753019752701</v>
      </c>
      <c r="X2333" s="4">
        <v>246.36</v>
      </c>
      <c r="Y2333" s="4">
        <v>189.51</v>
      </c>
      <c r="Z2333" s="4">
        <v>35.185000000000002</v>
      </c>
      <c r="AA2333" s="10">
        <v>25.295055056900001</v>
      </c>
      <c r="AB2333" s="10">
        <v>26.765406178399999</v>
      </c>
      <c r="AC2333" s="4">
        <v>5.4633929999999999</v>
      </c>
      <c r="AD2333" s="4">
        <v>4.9818123276629001</v>
      </c>
      <c r="AE2333" s="4">
        <v>5.3258184051787003</v>
      </c>
      <c r="AF2333" s="4">
        <v>19.413784</v>
      </c>
      <c r="AG2333" s="4">
        <v>18.048460280601201</v>
      </c>
      <c r="AH2333" s="4">
        <v>19.7110960337377</v>
      </c>
      <c r="AI2333" s="4">
        <v>4.195767</v>
      </c>
      <c r="AJ2333" s="4" t="s">
        <v>2924</v>
      </c>
    </row>
    <row r="2334" spans="1:36" x14ac:dyDescent="0.3">
      <c r="A2334" s="1" t="s">
        <v>2654</v>
      </c>
      <c r="B2334" s="2">
        <v>4437855</v>
      </c>
      <c r="C2334" s="3" t="s">
        <v>2919</v>
      </c>
      <c r="D2334" s="4">
        <v>16070.241059239999</v>
      </c>
      <c r="E2334" s="3" t="s">
        <v>2920</v>
      </c>
      <c r="F2334" s="3" t="s">
        <v>2921</v>
      </c>
      <c r="G2334" s="3" t="s">
        <v>2941</v>
      </c>
      <c r="H2334" s="3" t="s">
        <v>2941</v>
      </c>
      <c r="I2334" s="3" t="s">
        <v>2942</v>
      </c>
      <c r="J2334" s="4">
        <v>63.700032</v>
      </c>
      <c r="K2334" s="4">
        <v>0.39885100000000001</v>
      </c>
      <c r="L2334" s="4">
        <v>-4.8052260000000002</v>
      </c>
      <c r="M2334" s="4">
        <v>0.105679</v>
      </c>
      <c r="N2334" s="4">
        <v>15.841218</v>
      </c>
      <c r="O2334" s="4">
        <v>18.336304999999999</v>
      </c>
      <c r="P2334" s="4">
        <v>2.6323829999999999</v>
      </c>
      <c r="Q2334" s="4">
        <v>8.3681339999999995</v>
      </c>
      <c r="R2334" s="4">
        <v>16.002617999999998</v>
      </c>
      <c r="S2334" s="3" t="s">
        <v>6392</v>
      </c>
      <c r="T2334" s="4">
        <v>359.96</v>
      </c>
      <c r="U2334" s="4">
        <v>16070.241059239999</v>
      </c>
      <c r="V2334" s="10">
        <v>11864.341059</v>
      </c>
      <c r="W2334" s="4">
        <v>0</v>
      </c>
      <c r="X2334" s="4">
        <v>417.815</v>
      </c>
      <c r="Y2334" s="4">
        <v>208.6249</v>
      </c>
      <c r="Z2334" s="4">
        <v>15.841218</v>
      </c>
      <c r="AA2334" s="10">
        <v>12.416695412199999</v>
      </c>
      <c r="AB2334" s="10">
        <v>14.589445875799999</v>
      </c>
      <c r="AC2334" s="4">
        <v>4.3046009999999999</v>
      </c>
      <c r="AD2334" s="4">
        <v>3.7881525292295</v>
      </c>
      <c r="AE2334" s="4">
        <v>4.1209046943732996</v>
      </c>
      <c r="AF2334" s="4">
        <v>8.3681339999999995</v>
      </c>
      <c r="AG2334" s="4">
        <v>7.425747048172</v>
      </c>
      <c r="AH2334" s="4">
        <v>7.8900439458956999</v>
      </c>
      <c r="AI2334" s="4">
        <v>2.6323829999999999</v>
      </c>
      <c r="AJ2334" s="4">
        <v>2.6816460000000002</v>
      </c>
    </row>
    <row r="2335" spans="1:36" x14ac:dyDescent="0.3">
      <c r="A2335" s="1" t="s">
        <v>1474</v>
      </c>
      <c r="B2335" s="2">
        <v>103464</v>
      </c>
      <c r="C2335" s="3" t="s">
        <v>2935</v>
      </c>
      <c r="D2335" s="4">
        <v>16203.56500425</v>
      </c>
      <c r="E2335" s="3" t="s">
        <v>2930</v>
      </c>
      <c r="F2335" s="3" t="s">
        <v>2953</v>
      </c>
      <c r="G2335" s="3" t="s">
        <v>2954</v>
      </c>
      <c r="H2335" s="3" t="s">
        <v>3244</v>
      </c>
      <c r="I2335" s="3" t="s">
        <v>3431</v>
      </c>
      <c r="J2335" s="4">
        <v>95.124968999999993</v>
      </c>
      <c r="K2335" s="4">
        <v>29.092993</v>
      </c>
      <c r="L2335" s="4">
        <v>-0.101356</v>
      </c>
      <c r="M2335" s="4">
        <v>3.4505379999999999</v>
      </c>
      <c r="N2335" s="4">
        <v>33.696581196581199</v>
      </c>
      <c r="O2335" s="4" t="s">
        <v>2924</v>
      </c>
      <c r="P2335" s="4">
        <v>1.6129359999999999</v>
      </c>
      <c r="Q2335" s="4" t="s">
        <v>2934</v>
      </c>
      <c r="R2335" s="4" t="s">
        <v>2934</v>
      </c>
      <c r="S2335" s="3" t="s">
        <v>5215</v>
      </c>
      <c r="T2335" s="4">
        <v>78.849999999999994</v>
      </c>
      <c r="U2335" s="4">
        <v>16203.56500425</v>
      </c>
      <c r="V2335" s="10" t="s">
        <v>2934</v>
      </c>
      <c r="W2335" s="4">
        <v>1.77552314521243</v>
      </c>
      <c r="X2335" s="4">
        <v>82.04</v>
      </c>
      <c r="Y2335" s="4">
        <v>38.770000000000003</v>
      </c>
      <c r="Z2335" s="4">
        <v>33.739837000000001</v>
      </c>
      <c r="AA2335" s="10">
        <v>18.2738881549</v>
      </c>
      <c r="AB2335" s="10">
        <v>26.166282828100002</v>
      </c>
      <c r="AC2335" s="4" t="s">
        <v>2934</v>
      </c>
      <c r="AD2335" s="4" t="s">
        <v>2934</v>
      </c>
      <c r="AE2335" s="4" t="s">
        <v>2934</v>
      </c>
      <c r="AF2335" s="4" t="s">
        <v>2934</v>
      </c>
      <c r="AG2335" s="4" t="s">
        <v>2934</v>
      </c>
      <c r="AH2335" s="4" t="s">
        <v>2934</v>
      </c>
      <c r="AI2335" s="4">
        <v>1.6129359999999999</v>
      </c>
      <c r="AJ2335" s="4">
        <v>2.0321120000000001</v>
      </c>
    </row>
    <row r="2336" spans="1:36" x14ac:dyDescent="0.3">
      <c r="A2336" s="1" t="s">
        <v>1741</v>
      </c>
      <c r="B2336" s="2">
        <v>107571976</v>
      </c>
      <c r="C2336" s="3" t="s">
        <v>2919</v>
      </c>
      <c r="D2336" s="4">
        <v>16245.293983809999</v>
      </c>
      <c r="E2336" s="3" t="s">
        <v>2925</v>
      </c>
      <c r="F2336" s="3" t="s">
        <v>3011</v>
      </c>
      <c r="G2336" s="3" t="s">
        <v>3012</v>
      </c>
      <c r="H2336" s="3" t="s">
        <v>3013</v>
      </c>
      <c r="I2336" s="3" t="s">
        <v>3014</v>
      </c>
      <c r="J2336" s="4">
        <v>-53.762695999999998</v>
      </c>
      <c r="K2336" s="4">
        <v>39.193885000000002</v>
      </c>
      <c r="L2336" s="4">
        <v>11.092623</v>
      </c>
      <c r="M2336" s="4">
        <v>14.391776</v>
      </c>
      <c r="N2336" s="4" t="s">
        <v>2924</v>
      </c>
      <c r="O2336" s="4">
        <v>75.584906000000004</v>
      </c>
      <c r="P2336" s="4">
        <v>1.3450169999999999</v>
      </c>
      <c r="Q2336" s="4" t="s">
        <v>2924</v>
      </c>
      <c r="R2336" s="4">
        <v>44.612254</v>
      </c>
      <c r="S2336" s="3" t="s">
        <v>5482</v>
      </c>
      <c r="T2336" s="4">
        <v>20.03</v>
      </c>
      <c r="U2336" s="4">
        <v>16245.293983809999</v>
      </c>
      <c r="V2336" s="10">
        <v>14995.293983</v>
      </c>
      <c r="W2336" s="4">
        <v>0</v>
      </c>
      <c r="X2336" s="4">
        <v>44.28</v>
      </c>
      <c r="Y2336" s="4">
        <v>10.48</v>
      </c>
      <c r="Z2336" s="4" t="s">
        <v>2924</v>
      </c>
      <c r="AA2336" s="10">
        <v>47.861409796799997</v>
      </c>
      <c r="AB2336" s="10">
        <v>86.254413917799994</v>
      </c>
      <c r="AC2336" s="4">
        <v>8.3260930000000002</v>
      </c>
      <c r="AD2336" s="4">
        <v>7.7766583278184003</v>
      </c>
      <c r="AE2336" s="4">
        <v>9.1429556426085004</v>
      </c>
      <c r="AF2336" s="4" t="s">
        <v>2924</v>
      </c>
      <c r="AG2336" s="4">
        <v>39.4433013540663</v>
      </c>
      <c r="AH2336" s="4">
        <v>64.035187288254605</v>
      </c>
      <c r="AI2336" s="4">
        <v>1.3450169999999999</v>
      </c>
      <c r="AJ2336" s="5">
        <v>7.5272449999999997</v>
      </c>
    </row>
    <row r="2337" spans="1:36" x14ac:dyDescent="0.3">
      <c r="A2337" s="1" t="s">
        <v>1106</v>
      </c>
      <c r="B2337" s="2">
        <v>4004397</v>
      </c>
      <c r="C2337" s="3" t="s">
        <v>2935</v>
      </c>
      <c r="D2337" s="4">
        <v>16261.70751952</v>
      </c>
      <c r="E2337" s="3" t="s">
        <v>2925</v>
      </c>
      <c r="F2337" s="3" t="s">
        <v>2926</v>
      </c>
      <c r="G2337" s="3" t="s">
        <v>3110</v>
      </c>
      <c r="H2337" s="3" t="s">
        <v>3110</v>
      </c>
      <c r="I2337" s="3" t="s">
        <v>3473</v>
      </c>
      <c r="J2337" s="4">
        <v>-15.552346999999999</v>
      </c>
      <c r="K2337" s="4">
        <v>-17.190598000000001</v>
      </c>
      <c r="L2337" s="4">
        <v>-7.8111449999999998</v>
      </c>
      <c r="M2337" s="4">
        <v>1.062819</v>
      </c>
      <c r="N2337" s="4">
        <v>15.072165</v>
      </c>
      <c r="O2337" s="4">
        <v>18.09966</v>
      </c>
      <c r="P2337" s="4">
        <v>3.4635319999999998</v>
      </c>
      <c r="Q2337" s="4">
        <v>8.6171089999999992</v>
      </c>
      <c r="R2337" s="4">
        <v>39.437747999999999</v>
      </c>
      <c r="S2337" s="3" t="s">
        <v>4848</v>
      </c>
      <c r="T2337" s="5">
        <v>116.96</v>
      </c>
      <c r="U2337" s="4">
        <v>16261.70751952</v>
      </c>
      <c r="V2337" s="10">
        <v>21187.486518999998</v>
      </c>
      <c r="W2337" s="4">
        <v>3.4199726402188801</v>
      </c>
      <c r="X2337" s="4">
        <v>164.45</v>
      </c>
      <c r="Y2337" s="4">
        <v>112.74</v>
      </c>
      <c r="Z2337" s="4">
        <v>15.072165</v>
      </c>
      <c r="AA2337" s="10">
        <v>14.089189775199999</v>
      </c>
      <c r="AB2337" s="10">
        <v>14.312601109599999</v>
      </c>
      <c r="AC2337" s="4">
        <v>0.90924499999999997</v>
      </c>
      <c r="AD2337" s="4">
        <v>0.88418304831289996</v>
      </c>
      <c r="AE2337" s="4">
        <v>0.9041302645632</v>
      </c>
      <c r="AF2337" s="4">
        <v>8.6171089999999992</v>
      </c>
      <c r="AG2337" s="4">
        <v>10.3249260656853</v>
      </c>
      <c r="AH2337" s="4">
        <v>10.2028847236876</v>
      </c>
      <c r="AI2337" s="4">
        <v>3.4635319999999998</v>
      </c>
      <c r="AJ2337" s="4" t="s">
        <v>2924</v>
      </c>
    </row>
    <row r="2338" spans="1:36" x14ac:dyDescent="0.3">
      <c r="A2338" s="1" t="s">
        <v>2796</v>
      </c>
      <c r="B2338" s="2">
        <v>4121664</v>
      </c>
      <c r="C2338" s="3" t="s">
        <v>2919</v>
      </c>
      <c r="D2338" s="4">
        <v>16290.924854950001</v>
      </c>
      <c r="E2338" s="3" t="s">
        <v>3102</v>
      </c>
      <c r="F2338" s="3" t="s">
        <v>3103</v>
      </c>
      <c r="G2338" s="3" t="s">
        <v>3196</v>
      </c>
      <c r="H2338" s="3" t="s">
        <v>3197</v>
      </c>
      <c r="I2338" s="3" t="s">
        <v>3722</v>
      </c>
      <c r="J2338" s="4">
        <v>-12.126291999999999</v>
      </c>
      <c r="K2338" s="4">
        <v>0.80128200000000005</v>
      </c>
      <c r="L2338" s="4">
        <v>-2.0249220000000001</v>
      </c>
      <c r="M2338" s="4">
        <v>0.93067999999999995</v>
      </c>
      <c r="N2338" s="4">
        <v>37.891566265060199</v>
      </c>
      <c r="O2338" s="4" t="s">
        <v>2934</v>
      </c>
      <c r="P2338" s="4" t="s">
        <v>2934</v>
      </c>
      <c r="Q2338" s="4" t="s">
        <v>2934</v>
      </c>
      <c r="R2338" s="4" t="s">
        <v>2934</v>
      </c>
      <c r="S2338" s="3" t="s">
        <v>6534</v>
      </c>
      <c r="T2338" s="4">
        <v>31.45</v>
      </c>
      <c r="U2338" s="4">
        <v>16290.924854950001</v>
      </c>
      <c r="V2338" s="10">
        <v>20040.924854000001</v>
      </c>
      <c r="W2338" s="4">
        <v>2.2893481717011102</v>
      </c>
      <c r="X2338" s="4">
        <v>38.049999999999997</v>
      </c>
      <c r="Y2338" s="4">
        <v>27.06</v>
      </c>
      <c r="Z2338" s="4" t="s">
        <v>2934</v>
      </c>
      <c r="AA2338" s="10">
        <v>21.4557139056</v>
      </c>
      <c r="AB2338" s="10">
        <v>21.4557139056</v>
      </c>
      <c r="AC2338" s="4" t="s">
        <v>2934</v>
      </c>
      <c r="AD2338" s="4">
        <v>3.0355287585195998</v>
      </c>
      <c r="AE2338" s="4">
        <v>3.0355287585195998</v>
      </c>
      <c r="AF2338" s="4" t="s">
        <v>2934</v>
      </c>
      <c r="AG2338" s="4">
        <v>13.367731410699401</v>
      </c>
      <c r="AH2338" s="4">
        <v>13.367731410699401</v>
      </c>
      <c r="AI2338" s="4" t="s">
        <v>2934</v>
      </c>
      <c r="AJ2338" s="4" t="s">
        <v>2934</v>
      </c>
    </row>
    <row r="2339" spans="1:36" x14ac:dyDescent="0.3">
      <c r="A2339" s="1" t="s">
        <v>812</v>
      </c>
      <c r="B2339" s="2">
        <v>15568188</v>
      </c>
      <c r="C2339" s="3" t="s">
        <v>2935</v>
      </c>
      <c r="D2339" s="4">
        <v>16324.09110849</v>
      </c>
      <c r="E2339" s="3" t="s">
        <v>2945</v>
      </c>
      <c r="F2339" s="3" t="s">
        <v>2946</v>
      </c>
      <c r="G2339" s="3" t="s">
        <v>2947</v>
      </c>
      <c r="H2339" s="3" t="s">
        <v>2989</v>
      </c>
      <c r="I2339" s="3" t="s">
        <v>2949</v>
      </c>
      <c r="J2339" s="4">
        <v>0</v>
      </c>
      <c r="K2339" s="4">
        <v>3.2081529999999998</v>
      </c>
      <c r="L2339" s="4">
        <v>-1.388388</v>
      </c>
      <c r="M2339" s="4">
        <v>9.1508000000000006E-2</v>
      </c>
      <c r="N2339" s="4">
        <v>101.277778</v>
      </c>
      <c r="O2339" s="4">
        <v>37.204082</v>
      </c>
      <c r="P2339" s="4">
        <v>7.6148709999999999</v>
      </c>
      <c r="Q2339" s="4">
        <v>73.589387000000002</v>
      </c>
      <c r="R2339" s="4">
        <v>32.116680000000002</v>
      </c>
      <c r="S2339" s="3" t="s">
        <v>4555</v>
      </c>
      <c r="T2339" s="4">
        <v>54.69</v>
      </c>
      <c r="U2339" s="4">
        <v>16324.09110849</v>
      </c>
      <c r="V2339" s="10">
        <v>15399.683107999999</v>
      </c>
      <c r="W2339" s="4">
        <v>0</v>
      </c>
      <c r="X2339" s="4">
        <v>61.41</v>
      </c>
      <c r="Y2339" s="4">
        <v>39.42</v>
      </c>
      <c r="Z2339" s="4">
        <v>101.277778</v>
      </c>
      <c r="AA2339" s="10">
        <v>40.168931325700001</v>
      </c>
      <c r="AB2339" s="10">
        <v>41.293235580500003</v>
      </c>
      <c r="AC2339" s="4">
        <v>9.8507979999999993</v>
      </c>
      <c r="AD2339" s="4">
        <v>8.6129291832627004</v>
      </c>
      <c r="AE2339" s="4">
        <v>9.2051456244851995</v>
      </c>
      <c r="AF2339" s="4">
        <v>73.589387000000002</v>
      </c>
      <c r="AG2339" s="4">
        <v>30.038057652411201</v>
      </c>
      <c r="AH2339" s="4">
        <v>31.0291969958122</v>
      </c>
      <c r="AI2339" s="4">
        <v>7.6148709999999999</v>
      </c>
      <c r="AJ2339" s="4">
        <v>21.067025999999998</v>
      </c>
    </row>
    <row r="2340" spans="1:36" x14ac:dyDescent="0.3">
      <c r="A2340" s="1" t="s">
        <v>777</v>
      </c>
      <c r="B2340" s="2">
        <v>4911259</v>
      </c>
      <c r="C2340" s="3" t="s">
        <v>2919</v>
      </c>
      <c r="D2340" s="4">
        <v>16340.78610162</v>
      </c>
      <c r="E2340" s="3" t="s">
        <v>3006</v>
      </c>
      <c r="F2340" s="3" t="s">
        <v>3070</v>
      </c>
      <c r="G2340" s="3" t="s">
        <v>3070</v>
      </c>
      <c r="H2340" s="3" t="s">
        <v>3250</v>
      </c>
      <c r="I2340" s="3" t="s">
        <v>3400</v>
      </c>
      <c r="J2340" s="4">
        <v>-46.504752000000003</v>
      </c>
      <c r="K2340" s="4">
        <v>3.925055</v>
      </c>
      <c r="L2340" s="4">
        <v>6.2797200000000002</v>
      </c>
      <c r="M2340" s="4">
        <v>4.1815189999999998</v>
      </c>
      <c r="N2340" s="4" t="s">
        <v>2924</v>
      </c>
      <c r="O2340" s="4">
        <v>19.131419999999999</v>
      </c>
      <c r="P2340" s="4">
        <v>2.13984</v>
      </c>
      <c r="Q2340" s="4">
        <v>5.3149259999999998</v>
      </c>
      <c r="R2340" s="4">
        <v>31.632964999999999</v>
      </c>
      <c r="S2340" s="3" t="s">
        <v>4520</v>
      </c>
      <c r="T2340" s="4">
        <v>75.989999999999995</v>
      </c>
      <c r="U2340" s="4">
        <v>16340.78610162</v>
      </c>
      <c r="V2340" s="10">
        <v>26192.886101</v>
      </c>
      <c r="W2340" s="4">
        <v>0</v>
      </c>
      <c r="X2340" s="4">
        <v>151.215</v>
      </c>
      <c r="Y2340" s="4">
        <v>60.49</v>
      </c>
      <c r="Z2340" s="4" t="s">
        <v>2924</v>
      </c>
      <c r="AA2340" s="10">
        <v>12.950339139</v>
      </c>
      <c r="AB2340" s="10">
        <v>14.0233223777</v>
      </c>
      <c r="AC2340" s="4">
        <v>0.83898600000000001</v>
      </c>
      <c r="AD2340" s="4">
        <v>0.82864756719730004</v>
      </c>
      <c r="AE2340" s="4">
        <v>0.84975459906359996</v>
      </c>
      <c r="AF2340" s="4">
        <v>5.3149259999999998</v>
      </c>
      <c r="AG2340" s="4">
        <v>9.2921041501365007</v>
      </c>
      <c r="AH2340" s="4">
        <v>9.9228440122024999</v>
      </c>
      <c r="AI2340" s="4">
        <v>2.13984</v>
      </c>
      <c r="AJ2340" s="4">
        <v>3.5729730000000002</v>
      </c>
    </row>
    <row r="2341" spans="1:36" x14ac:dyDescent="0.3">
      <c r="A2341" s="1" t="s">
        <v>1833</v>
      </c>
      <c r="B2341" s="2">
        <v>4382367</v>
      </c>
      <c r="C2341" s="3" t="s">
        <v>2919</v>
      </c>
      <c r="D2341" s="4">
        <v>16357.42153397</v>
      </c>
      <c r="E2341" s="3" t="s">
        <v>3102</v>
      </c>
      <c r="F2341" s="3" t="s">
        <v>3103</v>
      </c>
      <c r="G2341" s="3" t="s">
        <v>3292</v>
      </c>
      <c r="H2341" s="3" t="s">
        <v>3468</v>
      </c>
      <c r="I2341" s="3" t="s">
        <v>3392</v>
      </c>
      <c r="J2341" s="4">
        <v>13.197556000000001</v>
      </c>
      <c r="K2341" s="4">
        <v>4.8679249999999996</v>
      </c>
      <c r="L2341" s="4">
        <v>-4.3373489999999997</v>
      </c>
      <c r="M2341" s="4">
        <v>-0.25125599999999998</v>
      </c>
      <c r="N2341" s="4">
        <v>44.822581</v>
      </c>
      <c r="O2341" s="4">
        <v>21.13308</v>
      </c>
      <c r="P2341" s="4">
        <v>1.9168160000000001</v>
      </c>
      <c r="Q2341" s="4">
        <v>13.434213</v>
      </c>
      <c r="R2341" s="4">
        <v>28.395817999999998</v>
      </c>
      <c r="S2341" s="3" t="s">
        <v>5573</v>
      </c>
      <c r="T2341" s="4">
        <v>27.79</v>
      </c>
      <c r="U2341" s="4">
        <v>16357.42153397</v>
      </c>
      <c r="V2341" s="10">
        <v>19543.421533000001</v>
      </c>
      <c r="W2341" s="4">
        <v>0.71968333933069495</v>
      </c>
      <c r="X2341" s="4">
        <v>30.035</v>
      </c>
      <c r="Y2341" s="4">
        <v>22.65</v>
      </c>
      <c r="Z2341" s="4">
        <v>44.822581</v>
      </c>
      <c r="AA2341" s="10">
        <v>29.252631578900001</v>
      </c>
      <c r="AB2341" s="10">
        <v>30.3162533954</v>
      </c>
      <c r="AC2341" s="5">
        <v>1.9229970000000001</v>
      </c>
      <c r="AD2341" s="4">
        <v>1.8986200471765999</v>
      </c>
      <c r="AE2341" s="4">
        <v>1.8935884508033001</v>
      </c>
      <c r="AF2341" s="4">
        <v>13.434213</v>
      </c>
      <c r="AG2341" s="4">
        <v>11.6645130485681</v>
      </c>
      <c r="AH2341" s="4">
        <v>11.648277441214701</v>
      </c>
      <c r="AI2341" s="4">
        <v>1.9168160000000001</v>
      </c>
      <c r="AJ2341" s="4">
        <v>23.570823000000001</v>
      </c>
    </row>
    <row r="2342" spans="1:36" x14ac:dyDescent="0.3">
      <c r="A2342" s="1" t="s">
        <v>1462</v>
      </c>
      <c r="B2342" s="2">
        <v>4069059</v>
      </c>
      <c r="C2342" s="3" t="s">
        <v>2935</v>
      </c>
      <c r="D2342" s="4">
        <v>16466.078868479999</v>
      </c>
      <c r="E2342" s="3" t="s">
        <v>2945</v>
      </c>
      <c r="F2342" s="3" t="s">
        <v>3021</v>
      </c>
      <c r="G2342" s="3" t="s">
        <v>3027</v>
      </c>
      <c r="H2342" s="3" t="s">
        <v>3238</v>
      </c>
      <c r="I2342" s="3" t="s">
        <v>3234</v>
      </c>
      <c r="J2342" s="4">
        <v>14.536892</v>
      </c>
      <c r="K2342" s="4">
        <v>19.274153999999999</v>
      </c>
      <c r="L2342" s="4">
        <v>9.442736</v>
      </c>
      <c r="M2342" s="4">
        <v>0.63448300000000002</v>
      </c>
      <c r="N2342" s="4" t="s">
        <v>2934</v>
      </c>
      <c r="O2342" s="4" t="s">
        <v>2934</v>
      </c>
      <c r="P2342" s="4" t="s">
        <v>2934</v>
      </c>
      <c r="Q2342" s="4" t="s">
        <v>2934</v>
      </c>
      <c r="R2342" s="4" t="s">
        <v>2934</v>
      </c>
      <c r="S2342" s="3" t="s">
        <v>5203</v>
      </c>
      <c r="T2342" s="5">
        <v>145.91999999999999</v>
      </c>
      <c r="U2342" s="4">
        <v>16466.078868479999</v>
      </c>
      <c r="V2342" s="10">
        <v>17687.078868000001</v>
      </c>
      <c r="W2342" s="4">
        <v>0.21929824561403499</v>
      </c>
      <c r="X2342" s="4">
        <v>156.94</v>
      </c>
      <c r="Y2342" s="4">
        <v>95.844999999999999</v>
      </c>
      <c r="Z2342" s="4" t="s">
        <v>2934</v>
      </c>
      <c r="AA2342" s="10">
        <v>16.006318283500001</v>
      </c>
      <c r="AB2342" s="10">
        <v>16.690324255699998</v>
      </c>
      <c r="AC2342" s="4" t="s">
        <v>2934</v>
      </c>
      <c r="AD2342" s="4">
        <v>0.64319399557169998</v>
      </c>
      <c r="AE2342" s="4">
        <v>0.64758112273370005</v>
      </c>
      <c r="AF2342" s="4" t="s">
        <v>2934</v>
      </c>
      <c r="AG2342" s="4">
        <v>8.1381820375336993</v>
      </c>
      <c r="AH2342" s="4">
        <v>8.2608360441625006</v>
      </c>
      <c r="AI2342" s="4" t="s">
        <v>2934</v>
      </c>
      <c r="AJ2342" s="4" t="s">
        <v>2934</v>
      </c>
    </row>
    <row r="2343" spans="1:36" x14ac:dyDescent="0.3">
      <c r="A2343" s="1" t="s">
        <v>1249</v>
      </c>
      <c r="B2343" s="2">
        <v>4080680</v>
      </c>
      <c r="C2343" s="3" t="s">
        <v>2919</v>
      </c>
      <c r="D2343" s="4">
        <v>16475.932354199998</v>
      </c>
      <c r="E2343" s="3" t="s">
        <v>2920</v>
      </c>
      <c r="F2343" s="3" t="s">
        <v>2960</v>
      </c>
      <c r="G2343" s="3" t="s">
        <v>2961</v>
      </c>
      <c r="H2343" s="3" t="s">
        <v>2962</v>
      </c>
      <c r="I2343" s="3" t="s">
        <v>3507</v>
      </c>
      <c r="J2343" s="5">
        <v>1.6095170000000001</v>
      </c>
      <c r="K2343" s="4">
        <v>-10.17075</v>
      </c>
      <c r="L2343" s="4">
        <v>-8.6102720000000001</v>
      </c>
      <c r="M2343" s="4">
        <v>1.32589</v>
      </c>
      <c r="N2343" s="4">
        <v>21.867470000000001</v>
      </c>
      <c r="O2343" s="4">
        <v>14.947498</v>
      </c>
      <c r="P2343" s="4">
        <v>3.2794289999999999</v>
      </c>
      <c r="Q2343" s="4">
        <v>12.865795</v>
      </c>
      <c r="R2343" s="4">
        <v>19.038309999999999</v>
      </c>
      <c r="S2343" s="3" t="s">
        <v>4991</v>
      </c>
      <c r="T2343" s="4">
        <v>72.599999999999994</v>
      </c>
      <c r="U2343" s="4">
        <v>16475.932354199998</v>
      </c>
      <c r="V2343" s="10">
        <v>16850.332353999998</v>
      </c>
      <c r="W2343" s="4">
        <v>0</v>
      </c>
      <c r="X2343" s="4">
        <v>84.67</v>
      </c>
      <c r="Y2343" s="4">
        <v>70.36</v>
      </c>
      <c r="Z2343" s="4">
        <v>21.867470000000001</v>
      </c>
      <c r="AA2343" s="10">
        <v>17.041013447299999</v>
      </c>
      <c r="AB2343" s="10">
        <v>17.041013447299999</v>
      </c>
      <c r="AC2343" s="4">
        <v>4.1809130000000003</v>
      </c>
      <c r="AD2343" s="4">
        <v>4.0450219379418</v>
      </c>
      <c r="AE2343" s="4">
        <v>4.0450219379418</v>
      </c>
      <c r="AF2343" s="4">
        <v>12.865795</v>
      </c>
      <c r="AG2343" s="4">
        <v>12.164851314879</v>
      </c>
      <c r="AH2343" s="4">
        <v>12.164851314879</v>
      </c>
      <c r="AI2343" s="4">
        <v>3.2794289999999999</v>
      </c>
      <c r="AJ2343" s="4">
        <v>19.972490000000001</v>
      </c>
    </row>
    <row r="2344" spans="1:36" x14ac:dyDescent="0.3">
      <c r="A2344" s="1" t="s">
        <v>596</v>
      </c>
      <c r="B2344" s="2">
        <v>4914563</v>
      </c>
      <c r="C2344" s="3" t="s">
        <v>2935</v>
      </c>
      <c r="D2344" s="4">
        <v>16548.25571202</v>
      </c>
      <c r="E2344" s="3" t="s">
        <v>3006</v>
      </c>
      <c r="F2344" s="3" t="s">
        <v>3007</v>
      </c>
      <c r="G2344" s="3" t="s">
        <v>3283</v>
      </c>
      <c r="H2344" s="3" t="s">
        <v>3321</v>
      </c>
      <c r="I2344" s="3" t="s">
        <v>3350</v>
      </c>
      <c r="J2344" s="4">
        <v>-16.768808</v>
      </c>
      <c r="K2344" s="4">
        <v>-12.865043999999999</v>
      </c>
      <c r="L2344" s="4">
        <v>-0.70591199999999998</v>
      </c>
      <c r="M2344" s="4">
        <v>-1.079995</v>
      </c>
      <c r="N2344" s="4">
        <v>14.885399</v>
      </c>
      <c r="O2344" s="4">
        <v>16.723723</v>
      </c>
      <c r="P2344" s="4">
        <v>2.3097120000000002</v>
      </c>
      <c r="Q2344" s="4">
        <v>7.7782520000000002</v>
      </c>
      <c r="R2344" s="4">
        <v>24.333069999999999</v>
      </c>
      <c r="S2344" s="3" t="s">
        <v>4339</v>
      </c>
      <c r="T2344" s="4">
        <v>78.77</v>
      </c>
      <c r="U2344" s="4">
        <v>16548.25571202</v>
      </c>
      <c r="V2344" s="10">
        <v>18827.772072</v>
      </c>
      <c r="W2344" s="4">
        <v>0.95289450298336897</v>
      </c>
      <c r="X2344" s="4">
        <v>104.375</v>
      </c>
      <c r="Y2344" s="4">
        <v>77.02</v>
      </c>
      <c r="Z2344" s="4">
        <v>14.885399</v>
      </c>
      <c r="AA2344" s="10">
        <v>13.672024160699999</v>
      </c>
      <c r="AB2344" s="10">
        <v>13.7946373062</v>
      </c>
      <c r="AC2344" s="4">
        <v>1.377874</v>
      </c>
      <c r="AD2344" s="4">
        <v>1.3151630157936001</v>
      </c>
      <c r="AE2344" s="4">
        <v>1.3681092798931</v>
      </c>
      <c r="AF2344" s="4">
        <v>7.7782520000000002</v>
      </c>
      <c r="AG2344" s="4">
        <v>6.7015852644493998</v>
      </c>
      <c r="AH2344" s="4">
        <v>6.9655526248637001</v>
      </c>
      <c r="AI2344" s="4">
        <v>2.3097120000000002</v>
      </c>
      <c r="AJ2344" s="4">
        <v>8.9030769999999997</v>
      </c>
    </row>
    <row r="2345" spans="1:36" x14ac:dyDescent="0.3">
      <c r="A2345" s="1" t="s">
        <v>405</v>
      </c>
      <c r="B2345" s="2">
        <v>4963866</v>
      </c>
      <c r="C2345" s="3" t="s">
        <v>2935</v>
      </c>
      <c r="D2345" s="4">
        <v>16565.736259599998</v>
      </c>
      <c r="E2345" s="3" t="s">
        <v>2936</v>
      </c>
      <c r="F2345" s="3" t="s">
        <v>2966</v>
      </c>
      <c r="G2345" s="3" t="s">
        <v>3082</v>
      </c>
      <c r="H2345" s="3" t="s">
        <v>3118</v>
      </c>
      <c r="I2345" s="3" t="s">
        <v>3262</v>
      </c>
      <c r="J2345" s="10">
        <v>1.3603320000000001</v>
      </c>
      <c r="K2345" s="10">
        <v>-19.993829000000002</v>
      </c>
      <c r="L2345" s="10">
        <v>-12.012216</v>
      </c>
      <c r="M2345" s="10">
        <v>-1.17387</v>
      </c>
      <c r="N2345" s="4">
        <v>20.436633</v>
      </c>
      <c r="O2345" s="4">
        <v>18.201599999999999</v>
      </c>
      <c r="P2345" s="4">
        <v>13.810183</v>
      </c>
      <c r="Q2345" s="4">
        <v>13.624471</v>
      </c>
      <c r="R2345" s="4">
        <v>21.334983000000001</v>
      </c>
      <c r="S2345" s="3" t="s">
        <v>4150</v>
      </c>
      <c r="T2345" s="4">
        <v>129.65</v>
      </c>
      <c r="U2345" s="4">
        <v>16565.736259599998</v>
      </c>
      <c r="V2345" s="10">
        <v>19622.842259000001</v>
      </c>
      <c r="W2345" s="4">
        <v>1.5734670266101001</v>
      </c>
      <c r="X2345" s="4">
        <v>190.59</v>
      </c>
      <c r="Y2345" s="4">
        <v>123.17</v>
      </c>
      <c r="Z2345" s="4">
        <v>20.436633</v>
      </c>
      <c r="AA2345" s="10">
        <v>19.383727536399999</v>
      </c>
      <c r="AB2345" s="10">
        <v>20.564578168299999</v>
      </c>
      <c r="AC2345" s="4">
        <v>1.716888</v>
      </c>
      <c r="AD2345" s="4">
        <v>1.5701327150083</v>
      </c>
      <c r="AE2345" s="4">
        <v>1.6308574129361999</v>
      </c>
      <c r="AF2345" s="4">
        <v>13.624471</v>
      </c>
      <c r="AG2345" s="4">
        <v>13.9850283939766</v>
      </c>
      <c r="AH2345" s="4">
        <v>14.751423701994501</v>
      </c>
      <c r="AI2345" s="4">
        <v>13.810183</v>
      </c>
      <c r="AJ2345" s="4" t="s">
        <v>2924</v>
      </c>
    </row>
    <row r="2346" spans="1:36" x14ac:dyDescent="0.3">
      <c r="A2346" s="1" t="s">
        <v>291</v>
      </c>
      <c r="B2346" s="2">
        <v>4014079</v>
      </c>
      <c r="C2346" s="3" t="s">
        <v>2935</v>
      </c>
      <c r="D2346" s="4">
        <v>16661.121458459998</v>
      </c>
      <c r="E2346" s="3" t="s">
        <v>3031</v>
      </c>
      <c r="F2346" s="3" t="s">
        <v>3031</v>
      </c>
      <c r="G2346" s="3" t="s">
        <v>3115</v>
      </c>
      <c r="H2346" s="3" t="s">
        <v>3161</v>
      </c>
      <c r="I2346" s="3" t="s">
        <v>3222</v>
      </c>
      <c r="J2346" s="4">
        <v>-2.9381089999999999</v>
      </c>
      <c r="K2346" s="4">
        <v>-17.252112</v>
      </c>
      <c r="L2346" s="4">
        <v>-10.814697000000001</v>
      </c>
      <c r="M2346" s="4">
        <v>5.3762999999999998E-2</v>
      </c>
      <c r="N2346" s="4">
        <v>27.914999999999999</v>
      </c>
      <c r="O2346" s="4" t="s">
        <v>2924</v>
      </c>
      <c r="P2346" s="4">
        <v>2.5066220000000001</v>
      </c>
      <c r="Q2346" s="4">
        <v>9.5057120000000008</v>
      </c>
      <c r="R2346" s="4">
        <v>22.212440000000001</v>
      </c>
      <c r="S2346" s="3" t="s">
        <v>4036</v>
      </c>
      <c r="T2346" s="4">
        <v>55.83</v>
      </c>
      <c r="U2346" s="4">
        <v>16661.121458459998</v>
      </c>
      <c r="V2346" s="10">
        <v>21421.121458000001</v>
      </c>
      <c r="W2346" s="4">
        <v>1.43292136843991</v>
      </c>
      <c r="X2346" s="4">
        <v>71.319999999999993</v>
      </c>
      <c r="Y2346" s="4">
        <v>54.06</v>
      </c>
      <c r="Z2346" s="4">
        <v>4.2946150000000003</v>
      </c>
      <c r="AA2346" s="10">
        <v>16.335069342800001</v>
      </c>
      <c r="AB2346" s="10">
        <v>17.8437307236</v>
      </c>
      <c r="AC2346" s="4">
        <v>1.553944</v>
      </c>
      <c r="AD2346" s="4">
        <v>1.7547871259336001</v>
      </c>
      <c r="AE2346" s="4">
        <v>1.7997380115202</v>
      </c>
      <c r="AF2346" s="4">
        <v>9.5057120000000008</v>
      </c>
      <c r="AG2346" s="4">
        <v>10.581793528994099</v>
      </c>
      <c r="AH2346" s="4">
        <v>11.081622084717299</v>
      </c>
      <c r="AI2346" s="4">
        <v>2.5066220000000001</v>
      </c>
      <c r="AJ2346" s="4">
        <v>12.875923</v>
      </c>
    </row>
    <row r="2347" spans="1:36" x14ac:dyDescent="0.3">
      <c r="A2347" s="1" t="s">
        <v>776</v>
      </c>
      <c r="B2347" s="2">
        <v>4022058</v>
      </c>
      <c r="C2347" s="3" t="s">
        <v>2935</v>
      </c>
      <c r="D2347" s="4">
        <v>16690.159096300002</v>
      </c>
      <c r="E2347" s="3" t="s">
        <v>3006</v>
      </c>
      <c r="F2347" s="3" t="s">
        <v>3070</v>
      </c>
      <c r="G2347" s="3" t="s">
        <v>3070</v>
      </c>
      <c r="H2347" s="3" t="s">
        <v>3250</v>
      </c>
      <c r="I2347" s="3" t="s">
        <v>3399</v>
      </c>
      <c r="J2347" s="4">
        <v>-44.178007000000001</v>
      </c>
      <c r="K2347" s="4">
        <v>-13.089784999999999</v>
      </c>
      <c r="L2347" s="4">
        <v>-0.485182</v>
      </c>
      <c r="M2347" s="4">
        <v>-0.66753899999999999</v>
      </c>
      <c r="N2347" s="4">
        <v>12.523102</v>
      </c>
      <c r="O2347" s="4">
        <v>10.120016</v>
      </c>
      <c r="P2347" s="4">
        <v>2.2730399999999999</v>
      </c>
      <c r="Q2347" s="4">
        <v>6.5254859999999999</v>
      </c>
      <c r="R2347" s="4">
        <v>22.646965999999999</v>
      </c>
      <c r="S2347" s="3" t="s">
        <v>4519</v>
      </c>
      <c r="T2347" s="4">
        <v>75.89</v>
      </c>
      <c r="U2347" s="4">
        <v>16690.159096300002</v>
      </c>
      <c r="V2347" s="10">
        <v>33719.084095999999</v>
      </c>
      <c r="W2347" s="4">
        <v>3.10976413229674</v>
      </c>
      <c r="X2347" s="5">
        <v>168.07</v>
      </c>
      <c r="Y2347" s="4">
        <v>72.12</v>
      </c>
      <c r="Z2347" s="4">
        <v>12.523102</v>
      </c>
      <c r="AA2347" s="10">
        <v>12.8242391469</v>
      </c>
      <c r="AB2347" s="10">
        <v>13.2150382224</v>
      </c>
      <c r="AC2347" s="4">
        <v>0.83948599999999995</v>
      </c>
      <c r="AD2347" s="4">
        <v>0.80567199930569999</v>
      </c>
      <c r="AE2347" s="4">
        <v>0.83112777275390004</v>
      </c>
      <c r="AF2347" s="4">
        <v>6.5254859999999999</v>
      </c>
      <c r="AG2347" s="4">
        <v>11.5861865594386</v>
      </c>
      <c r="AH2347" s="4">
        <v>11.7535118085655</v>
      </c>
      <c r="AI2347" s="4">
        <v>2.2730399999999999</v>
      </c>
      <c r="AJ2347" s="4">
        <v>9.2503659999999996</v>
      </c>
    </row>
    <row r="2348" spans="1:36" x14ac:dyDescent="0.3">
      <c r="A2348" s="1" t="s">
        <v>444</v>
      </c>
      <c r="B2348" s="2">
        <v>4073448</v>
      </c>
      <c r="C2348" s="3" t="s">
        <v>2935</v>
      </c>
      <c r="D2348" s="4">
        <v>16696.5288984</v>
      </c>
      <c r="E2348" s="3" t="s">
        <v>2936</v>
      </c>
      <c r="F2348" s="3" t="s">
        <v>2937</v>
      </c>
      <c r="G2348" s="3" t="s">
        <v>2943</v>
      </c>
      <c r="H2348" s="3" t="s">
        <v>2943</v>
      </c>
      <c r="I2348" s="3" t="s">
        <v>3288</v>
      </c>
      <c r="J2348" s="4">
        <v>-13.094525000000001</v>
      </c>
      <c r="K2348" s="4">
        <v>-25.312740999999999</v>
      </c>
      <c r="L2348" s="4">
        <v>-21.472259999999999</v>
      </c>
      <c r="M2348" s="4">
        <v>-3.6013289999999998</v>
      </c>
      <c r="N2348" s="4">
        <v>14.181818</v>
      </c>
      <c r="O2348" s="4">
        <v>10.059631</v>
      </c>
      <c r="P2348" s="4">
        <v>3.77027</v>
      </c>
      <c r="Q2348" s="4">
        <v>8.1832560000000001</v>
      </c>
      <c r="R2348" s="4">
        <v>12.680432</v>
      </c>
      <c r="S2348" s="3" t="s">
        <v>4187</v>
      </c>
      <c r="T2348" s="4">
        <v>145.08000000000001</v>
      </c>
      <c r="U2348" s="4">
        <v>16696.5288984</v>
      </c>
      <c r="V2348" s="10">
        <v>20705.761898000001</v>
      </c>
      <c r="W2348" s="4">
        <v>0</v>
      </c>
      <c r="X2348" s="5">
        <v>214.7</v>
      </c>
      <c r="Y2348" s="4">
        <v>130.7501</v>
      </c>
      <c r="Z2348" s="4">
        <v>14.181818</v>
      </c>
      <c r="AA2348" s="10">
        <v>12.98092409</v>
      </c>
      <c r="AB2348" s="10">
        <v>12.6364198552</v>
      </c>
      <c r="AC2348" s="4">
        <v>1.237565</v>
      </c>
      <c r="AD2348" s="4">
        <v>1.2245599794199</v>
      </c>
      <c r="AE2348" s="4">
        <v>1.2579196859238</v>
      </c>
      <c r="AF2348" s="4">
        <v>8.1832560000000001</v>
      </c>
      <c r="AG2348" s="4">
        <v>9.1631722350121994</v>
      </c>
      <c r="AH2348" s="4">
        <v>8.9338108485549004</v>
      </c>
      <c r="AI2348" s="4">
        <v>3.77027</v>
      </c>
      <c r="AJ2348" s="4" t="s">
        <v>2924</v>
      </c>
    </row>
    <row r="2349" spans="1:36" x14ac:dyDescent="0.3">
      <c r="A2349" s="1" t="s">
        <v>2020</v>
      </c>
      <c r="B2349" s="2">
        <v>4765589</v>
      </c>
      <c r="C2349" s="3" t="s">
        <v>2935</v>
      </c>
      <c r="D2349" s="4">
        <v>16711.479320120001</v>
      </c>
      <c r="E2349" s="3" t="s">
        <v>2936</v>
      </c>
      <c r="F2349" s="3" t="s">
        <v>2937</v>
      </c>
      <c r="G2349" s="3" t="s">
        <v>3044</v>
      </c>
      <c r="H2349" s="3" t="s">
        <v>3066</v>
      </c>
      <c r="I2349" s="3" t="s">
        <v>3450</v>
      </c>
      <c r="J2349" s="4">
        <v>39.100535999999998</v>
      </c>
      <c r="K2349" s="4">
        <v>4.2787920000000002</v>
      </c>
      <c r="L2349" s="4">
        <v>-7.176946</v>
      </c>
      <c r="M2349" s="4">
        <v>-0.79450699999999996</v>
      </c>
      <c r="N2349" s="4">
        <v>25.297649</v>
      </c>
      <c r="O2349" s="4">
        <v>23.080784999999999</v>
      </c>
      <c r="P2349" s="4">
        <v>4.7763869999999997</v>
      </c>
      <c r="Q2349" s="4">
        <v>17.709354000000001</v>
      </c>
      <c r="R2349" s="4">
        <v>28.738973999999999</v>
      </c>
      <c r="S2349" s="3" t="s">
        <v>5759</v>
      </c>
      <c r="T2349" s="4">
        <v>101.14</v>
      </c>
      <c r="U2349" s="4">
        <v>16711.479320120001</v>
      </c>
      <c r="V2349" s="10">
        <v>18234.87932</v>
      </c>
      <c r="W2349" s="4">
        <v>0.92940478544591598</v>
      </c>
      <c r="X2349" s="4">
        <v>110.71</v>
      </c>
      <c r="Y2349" s="4">
        <v>68.08</v>
      </c>
      <c r="Z2349" s="4">
        <v>25.303978000000001</v>
      </c>
      <c r="AA2349" s="10">
        <v>21.4917127071</v>
      </c>
      <c r="AB2349" s="10">
        <v>23.6478587394</v>
      </c>
      <c r="AC2349" s="4">
        <v>4.453506</v>
      </c>
      <c r="AD2349" s="4">
        <v>4.345066397629</v>
      </c>
      <c r="AE2349" s="4">
        <v>4.4667580478083</v>
      </c>
      <c r="AF2349" s="4">
        <v>17.709354000000001</v>
      </c>
      <c r="AG2349" s="4">
        <v>16.845309721105998</v>
      </c>
      <c r="AH2349" s="4">
        <v>18.017289914884898</v>
      </c>
      <c r="AI2349" s="4">
        <v>4.7763869999999997</v>
      </c>
      <c r="AJ2349" s="4" t="s">
        <v>2924</v>
      </c>
    </row>
    <row r="2350" spans="1:36" x14ac:dyDescent="0.3">
      <c r="A2350" s="1" t="s">
        <v>1746</v>
      </c>
      <c r="B2350" s="2">
        <v>4080702</v>
      </c>
      <c r="C2350" s="3" t="s">
        <v>2935</v>
      </c>
      <c r="D2350" s="4">
        <v>16712.696</v>
      </c>
      <c r="E2350" s="3" t="s">
        <v>2920</v>
      </c>
      <c r="F2350" s="3" t="s">
        <v>2960</v>
      </c>
      <c r="G2350" s="3" t="s">
        <v>2973</v>
      </c>
      <c r="H2350" s="3" t="s">
        <v>3087</v>
      </c>
      <c r="I2350" s="3" t="s">
        <v>3324</v>
      </c>
      <c r="J2350" s="4">
        <v>-19.133154000000001</v>
      </c>
      <c r="K2350" s="4">
        <v>-14.532265000000001</v>
      </c>
      <c r="L2350" s="4">
        <v>-1.4902230000000001</v>
      </c>
      <c r="M2350" s="4">
        <v>-0.86519900000000005</v>
      </c>
      <c r="N2350" s="4">
        <v>14.8390045708481</v>
      </c>
      <c r="O2350" s="4">
        <v>164.47551452449801</v>
      </c>
      <c r="P2350" s="4">
        <v>3.4914679999999998</v>
      </c>
      <c r="Q2350" s="4">
        <v>7.9331310000000004</v>
      </c>
      <c r="R2350" s="4" t="s">
        <v>2924</v>
      </c>
      <c r="S2350" s="3" t="s">
        <v>5487</v>
      </c>
      <c r="T2350" s="4">
        <v>292.18</v>
      </c>
      <c r="U2350" s="4">
        <v>16712.696</v>
      </c>
      <c r="V2350" s="10">
        <v>14509.696</v>
      </c>
      <c r="W2350" s="4">
        <v>0</v>
      </c>
      <c r="X2350" s="4">
        <v>423.92439999999999</v>
      </c>
      <c r="Y2350" s="4">
        <v>272.69</v>
      </c>
      <c r="Z2350" s="4">
        <v>15.377895000000001</v>
      </c>
      <c r="AA2350" s="10">
        <v>11.2959533594</v>
      </c>
      <c r="AB2350" s="10">
        <v>12.4416730043</v>
      </c>
      <c r="AC2350" s="4">
        <v>0.38647199999999998</v>
      </c>
      <c r="AD2350" s="4">
        <v>0.34088395363469998</v>
      </c>
      <c r="AE2350" s="4">
        <v>0.3592388751808</v>
      </c>
      <c r="AF2350" s="4">
        <v>7.9331310000000004</v>
      </c>
      <c r="AG2350" s="4">
        <v>6.4460661979109997</v>
      </c>
      <c r="AH2350" s="4">
        <v>7.0630179509996998</v>
      </c>
      <c r="AI2350" s="4">
        <v>3.4914679999999998</v>
      </c>
      <c r="AJ2350" s="4">
        <v>5.8498010000000003</v>
      </c>
    </row>
    <row r="2351" spans="1:36" x14ac:dyDescent="0.3">
      <c r="A2351" s="1" t="s">
        <v>1466</v>
      </c>
      <c r="B2351" s="2">
        <v>4004212</v>
      </c>
      <c r="C2351" s="3" t="s">
        <v>2935</v>
      </c>
      <c r="D2351" s="4">
        <v>16744.20080866</v>
      </c>
      <c r="E2351" s="3" t="s">
        <v>2936</v>
      </c>
      <c r="F2351" s="3" t="s">
        <v>2966</v>
      </c>
      <c r="G2351" s="3" t="s">
        <v>3082</v>
      </c>
      <c r="H2351" s="3" t="s">
        <v>3118</v>
      </c>
      <c r="I2351" s="3" t="s">
        <v>3262</v>
      </c>
      <c r="J2351" s="10">
        <v>4.060092</v>
      </c>
      <c r="K2351" s="10">
        <v>-13.155018</v>
      </c>
      <c r="L2351" s="10">
        <v>-4.3481339999999999</v>
      </c>
      <c r="M2351" s="10">
        <v>-0.50092099999999995</v>
      </c>
      <c r="N2351" s="4">
        <v>28.198329999999999</v>
      </c>
      <c r="O2351" s="4">
        <v>18.132635000000001</v>
      </c>
      <c r="P2351" s="4">
        <v>3.6890260000000001</v>
      </c>
      <c r="Q2351" s="4">
        <v>13.714759000000001</v>
      </c>
      <c r="R2351" s="4">
        <v>11.490257</v>
      </c>
      <c r="S2351" s="3" t="s">
        <v>5207</v>
      </c>
      <c r="T2351" s="4">
        <v>135.07</v>
      </c>
      <c r="U2351" s="4">
        <v>16744.20080866</v>
      </c>
      <c r="V2351" s="10">
        <v>18440.123808</v>
      </c>
      <c r="W2351" s="4">
        <v>0.85881394832309199</v>
      </c>
      <c r="X2351" s="4">
        <v>156.31</v>
      </c>
      <c r="Y2351" s="4">
        <v>125.88</v>
      </c>
      <c r="Z2351" s="4">
        <v>21.354941</v>
      </c>
      <c r="AA2351" s="10">
        <v>22.456573207000002</v>
      </c>
      <c r="AB2351" s="10">
        <v>22.456573207000002</v>
      </c>
      <c r="AC2351" s="4">
        <v>1.6033580000000001</v>
      </c>
      <c r="AD2351" s="4">
        <v>1.5080852473223001</v>
      </c>
      <c r="AE2351" s="4">
        <v>1.5080852473223001</v>
      </c>
      <c r="AF2351" s="4">
        <v>13.714759000000001</v>
      </c>
      <c r="AG2351" s="4">
        <v>15.119949020203499</v>
      </c>
      <c r="AH2351" s="4">
        <v>15.119949020203499</v>
      </c>
      <c r="AI2351" s="4">
        <v>3.6890260000000001</v>
      </c>
      <c r="AJ2351" s="4" t="s">
        <v>2924</v>
      </c>
    </row>
    <row r="2352" spans="1:36" x14ac:dyDescent="0.3">
      <c r="A2352" s="1" t="s">
        <v>1874</v>
      </c>
      <c r="B2352" s="2">
        <v>4781455</v>
      </c>
      <c r="C2352" s="3" t="s">
        <v>2919</v>
      </c>
      <c r="D2352" s="4">
        <v>16753.55322238</v>
      </c>
      <c r="E2352" s="3" t="s">
        <v>2945</v>
      </c>
      <c r="F2352" s="3" t="s">
        <v>2946</v>
      </c>
      <c r="G2352" s="3" t="s">
        <v>2947</v>
      </c>
      <c r="H2352" s="3" t="s">
        <v>2989</v>
      </c>
      <c r="I2352" s="3" t="s">
        <v>2949</v>
      </c>
      <c r="J2352" s="4">
        <v>31.117635</v>
      </c>
      <c r="K2352" s="4">
        <v>4.8985070000000004</v>
      </c>
      <c r="L2352" s="4">
        <v>-6.2518739999999999</v>
      </c>
      <c r="M2352" s="4">
        <v>-3.903489</v>
      </c>
      <c r="N2352" s="4" t="s">
        <v>2924</v>
      </c>
      <c r="O2352" s="4">
        <v>25.429036</v>
      </c>
      <c r="P2352" s="4" t="s">
        <v>2924</v>
      </c>
      <c r="Q2352" s="4">
        <v>98.136078999999995</v>
      </c>
      <c r="R2352" s="4">
        <v>40.838439999999999</v>
      </c>
      <c r="S2352" s="3" t="s">
        <v>5614</v>
      </c>
      <c r="T2352" s="4">
        <v>62.53</v>
      </c>
      <c r="U2352" s="4">
        <v>16753.55322238</v>
      </c>
      <c r="V2352" s="10">
        <v>16382.248222</v>
      </c>
      <c r="W2352" s="4">
        <v>0</v>
      </c>
      <c r="X2352" s="4">
        <v>75.8</v>
      </c>
      <c r="Y2352" s="4">
        <v>43.35</v>
      </c>
      <c r="Z2352" s="4" t="s">
        <v>2924</v>
      </c>
      <c r="AA2352" s="10">
        <v>41.216795201300002</v>
      </c>
      <c r="AB2352" s="10">
        <v>41.724218463200003</v>
      </c>
      <c r="AC2352" s="4">
        <v>7.3505250000000002</v>
      </c>
      <c r="AD2352" s="4">
        <v>6.4239885957303997</v>
      </c>
      <c r="AE2352" s="4">
        <v>6.6626949041568002</v>
      </c>
      <c r="AF2352" s="4">
        <v>98.136078999999995</v>
      </c>
      <c r="AG2352" s="4">
        <v>32.111395613181699</v>
      </c>
      <c r="AH2352" s="4">
        <v>33.353472744882197</v>
      </c>
      <c r="AI2352" s="4" t="s">
        <v>2924</v>
      </c>
      <c r="AJ2352" s="4" t="s">
        <v>2924</v>
      </c>
    </row>
    <row r="2353" spans="1:36" x14ac:dyDescent="0.3">
      <c r="A2353" s="1" t="s">
        <v>2157</v>
      </c>
      <c r="B2353" s="2">
        <v>4324933</v>
      </c>
      <c r="C2353" s="3" t="s">
        <v>2935</v>
      </c>
      <c r="D2353" s="4">
        <v>16754.093119900001</v>
      </c>
      <c r="E2353" s="3" t="s">
        <v>2936</v>
      </c>
      <c r="F2353" s="3" t="s">
        <v>2966</v>
      </c>
      <c r="G2353" s="3" t="s">
        <v>2967</v>
      </c>
      <c r="H2353" s="3" t="s">
        <v>2999</v>
      </c>
      <c r="I2353" s="3" t="s">
        <v>3000</v>
      </c>
      <c r="J2353" s="4">
        <v>35.820003</v>
      </c>
      <c r="K2353" s="4">
        <v>13.166418</v>
      </c>
      <c r="L2353" s="4">
        <v>-6.9922199999999997</v>
      </c>
      <c r="M2353" s="4">
        <v>0.37564900000000001</v>
      </c>
      <c r="N2353" s="4">
        <v>49.348179999999999</v>
      </c>
      <c r="O2353" s="4">
        <v>22.316383999999999</v>
      </c>
      <c r="P2353" s="4">
        <v>3.2161569999999999</v>
      </c>
      <c r="Q2353" s="4">
        <v>14.420486</v>
      </c>
      <c r="R2353" s="4">
        <v>23.230276</v>
      </c>
      <c r="S2353" s="3" t="s">
        <v>5896</v>
      </c>
      <c r="T2353" s="4">
        <v>90.85</v>
      </c>
      <c r="U2353" s="4">
        <v>16754.093119900001</v>
      </c>
      <c r="V2353" s="10">
        <v>21056.793119000002</v>
      </c>
      <c r="W2353" s="4">
        <v>1.2768299394606499</v>
      </c>
      <c r="X2353" s="4">
        <v>99.79</v>
      </c>
      <c r="Y2353" s="4">
        <v>60.84</v>
      </c>
      <c r="Z2353" s="4">
        <v>49.348179999999999</v>
      </c>
      <c r="AA2353" s="10">
        <v>25.872134415400001</v>
      </c>
      <c r="AB2353" s="10">
        <v>27.263124411</v>
      </c>
      <c r="AC2353" s="4">
        <v>5.033296</v>
      </c>
      <c r="AD2353" s="4">
        <v>4.8665399199093997</v>
      </c>
      <c r="AE2353" s="4">
        <v>5.0053810143112996</v>
      </c>
      <c r="AF2353" s="4">
        <v>14.420486</v>
      </c>
      <c r="AG2353" s="4">
        <v>16.3497556822307</v>
      </c>
      <c r="AH2353" s="4">
        <v>16.730534006040301</v>
      </c>
      <c r="AI2353" s="4">
        <v>3.2161569999999999</v>
      </c>
      <c r="AJ2353" s="4" t="s">
        <v>2924</v>
      </c>
    </row>
    <row r="2354" spans="1:36" x14ac:dyDescent="0.3">
      <c r="A2354" s="1" t="s">
        <v>2614</v>
      </c>
      <c r="B2354" s="2">
        <v>4757889</v>
      </c>
      <c r="C2354" s="3" t="s">
        <v>2935</v>
      </c>
      <c r="D2354" s="4">
        <v>16763.304245129999</v>
      </c>
      <c r="E2354" s="3" t="s">
        <v>2945</v>
      </c>
      <c r="F2354" s="3" t="s">
        <v>2946</v>
      </c>
      <c r="G2354" s="3" t="s">
        <v>2984</v>
      </c>
      <c r="H2354" s="3" t="s">
        <v>3061</v>
      </c>
      <c r="I2354" s="3" t="s">
        <v>3063</v>
      </c>
      <c r="J2354" s="4">
        <v>44.049030999999999</v>
      </c>
      <c r="K2354" s="4">
        <v>69.022580000000005</v>
      </c>
      <c r="L2354" s="4">
        <v>6.199592</v>
      </c>
      <c r="M2354" s="4">
        <v>1.260076</v>
      </c>
      <c r="N2354" s="4" t="s">
        <v>2924</v>
      </c>
      <c r="O2354" s="4">
        <v>24.400535999999999</v>
      </c>
      <c r="P2354" s="4">
        <v>2.0637500000000002</v>
      </c>
      <c r="Q2354" s="4" t="s">
        <v>2924</v>
      </c>
      <c r="R2354" s="4">
        <v>18.258496000000001</v>
      </c>
      <c r="S2354" s="3" t="s">
        <v>6352</v>
      </c>
      <c r="T2354" s="4">
        <v>109.29</v>
      </c>
      <c r="U2354" s="4">
        <v>16763.304245129999</v>
      </c>
      <c r="V2354" s="10">
        <v>15190.991244999999</v>
      </c>
      <c r="W2354" s="4">
        <v>0</v>
      </c>
      <c r="X2354" s="4">
        <v>116.43</v>
      </c>
      <c r="Y2354" s="4">
        <v>52.51</v>
      </c>
      <c r="Z2354" s="4" t="s">
        <v>2924</v>
      </c>
      <c r="AA2354" s="10">
        <v>26.495187762099999</v>
      </c>
      <c r="AB2354" s="10">
        <v>29.829603609300001</v>
      </c>
      <c r="AC2354" s="4">
        <v>3.5009130000000002</v>
      </c>
      <c r="AD2354" s="4">
        <v>3.2558892857689998</v>
      </c>
      <c r="AE2354" s="4">
        <v>3.4349504642933</v>
      </c>
      <c r="AF2354" s="4" t="s">
        <v>2924</v>
      </c>
      <c r="AG2354" s="4">
        <v>17.181522128107702</v>
      </c>
      <c r="AH2354" s="4">
        <v>18.005145419812401</v>
      </c>
      <c r="AI2354" s="4">
        <v>2.0637500000000002</v>
      </c>
      <c r="AJ2354" s="4">
        <v>6.2440720000000001</v>
      </c>
    </row>
    <row r="2355" spans="1:36" x14ac:dyDescent="0.3">
      <c r="A2355" s="1" t="s">
        <v>1652</v>
      </c>
      <c r="B2355" s="2">
        <v>4553149</v>
      </c>
      <c r="C2355" s="3" t="s">
        <v>2919</v>
      </c>
      <c r="D2355" s="4">
        <v>16807.30602801</v>
      </c>
      <c r="E2355" s="3" t="s">
        <v>2945</v>
      </c>
      <c r="F2355" s="3" t="s">
        <v>2946</v>
      </c>
      <c r="G2355" s="3" t="s">
        <v>2947</v>
      </c>
      <c r="H2355" s="3" t="s">
        <v>2989</v>
      </c>
      <c r="I2355" s="3" t="s">
        <v>2949</v>
      </c>
      <c r="J2355" s="4">
        <v>27.805126999999999</v>
      </c>
      <c r="K2355" s="4">
        <v>-1.805531</v>
      </c>
      <c r="L2355" s="4">
        <v>-4.3416300000000003</v>
      </c>
      <c r="M2355" s="4">
        <v>-1.8090349999999999</v>
      </c>
      <c r="N2355" s="4">
        <v>78.446408000000005</v>
      </c>
      <c r="O2355" s="4">
        <v>62.358938999999999</v>
      </c>
      <c r="P2355" s="4">
        <v>60.468029000000001</v>
      </c>
      <c r="Q2355" s="4">
        <v>60.661575999999997</v>
      </c>
      <c r="R2355" s="4">
        <v>65.986962000000005</v>
      </c>
      <c r="S2355" s="3" t="s">
        <v>5393</v>
      </c>
      <c r="T2355" s="5">
        <v>275.19</v>
      </c>
      <c r="U2355" s="4">
        <v>16807.30602801</v>
      </c>
      <c r="V2355" s="10">
        <v>16642.382028</v>
      </c>
      <c r="W2355" s="4">
        <v>0</v>
      </c>
      <c r="X2355" s="5">
        <v>312.59989999999999</v>
      </c>
      <c r="Y2355" s="4">
        <v>199.22499999999999</v>
      </c>
      <c r="Z2355" s="4">
        <v>78.446408000000005</v>
      </c>
      <c r="AA2355" s="10">
        <v>58.647145323099998</v>
      </c>
      <c r="AB2355" s="10">
        <v>59.639032044099999</v>
      </c>
      <c r="AC2355" s="4">
        <v>16.239543999999999</v>
      </c>
      <c r="AD2355" s="4">
        <v>15.0325819153935</v>
      </c>
      <c r="AE2355" s="4">
        <v>16.023673695938101</v>
      </c>
      <c r="AF2355" s="4">
        <v>60.661575999999997</v>
      </c>
      <c r="AG2355" s="4">
        <v>44.479188317545599</v>
      </c>
      <c r="AH2355" s="4">
        <v>46.142634271928003</v>
      </c>
      <c r="AI2355" s="4">
        <v>60.468029000000001</v>
      </c>
      <c r="AJ2355" s="4">
        <v>77.913364000000001</v>
      </c>
    </row>
    <row r="2356" spans="1:36" x14ac:dyDescent="0.3">
      <c r="A2356" s="1" t="s">
        <v>493</v>
      </c>
      <c r="B2356" s="2">
        <v>4987870</v>
      </c>
      <c r="C2356" s="3" t="s">
        <v>2935</v>
      </c>
      <c r="D2356" s="4">
        <v>16814.494453309999</v>
      </c>
      <c r="E2356" s="3" t="s">
        <v>2936</v>
      </c>
      <c r="F2356" s="3" t="s">
        <v>2937</v>
      </c>
      <c r="G2356" s="3" t="s">
        <v>2943</v>
      </c>
      <c r="H2356" s="3" t="s">
        <v>2943</v>
      </c>
      <c r="I2356" s="3" t="s">
        <v>3307</v>
      </c>
      <c r="J2356" s="4">
        <v>19.063469999999999</v>
      </c>
      <c r="K2356" s="4">
        <v>-16.329651999999999</v>
      </c>
      <c r="L2356" s="4">
        <v>-18.706703000000001</v>
      </c>
      <c r="M2356" s="4">
        <v>-1.6601900000000001</v>
      </c>
      <c r="N2356" s="4">
        <v>19.955473999999999</v>
      </c>
      <c r="O2356" s="4">
        <v>19.029568000000001</v>
      </c>
      <c r="P2356" s="4">
        <v>6.095599</v>
      </c>
      <c r="Q2356" s="4">
        <v>12.905996</v>
      </c>
      <c r="R2356" s="4">
        <v>6.3318380000000003</v>
      </c>
      <c r="S2356" s="3" t="s">
        <v>4236</v>
      </c>
      <c r="T2356" s="4">
        <v>371.99</v>
      </c>
      <c r="U2356" s="4">
        <v>16814.494453309999</v>
      </c>
      <c r="V2356" s="10">
        <v>17574.094453000002</v>
      </c>
      <c r="W2356" s="4">
        <v>1.0752977230570699</v>
      </c>
      <c r="X2356" s="4">
        <v>481.26</v>
      </c>
      <c r="Y2356" s="4">
        <v>297.25</v>
      </c>
      <c r="Z2356" s="4">
        <v>13.164526</v>
      </c>
      <c r="AA2356" s="10">
        <v>16.943833326499998</v>
      </c>
      <c r="AB2356" s="10">
        <v>18.4610421836</v>
      </c>
      <c r="AC2356" s="4">
        <v>3.509064</v>
      </c>
      <c r="AD2356" s="4">
        <v>3.3601295474598998</v>
      </c>
      <c r="AE2356" s="4">
        <v>3.4880786794934999</v>
      </c>
      <c r="AF2356" s="4">
        <v>12.905996</v>
      </c>
      <c r="AG2356" s="4">
        <v>12.4439511513461</v>
      </c>
      <c r="AH2356" s="4">
        <v>13.097150211365401</v>
      </c>
      <c r="AI2356" s="4">
        <v>6.095599</v>
      </c>
      <c r="AJ2356" s="4" t="s">
        <v>2924</v>
      </c>
    </row>
    <row r="2357" spans="1:36" x14ac:dyDescent="0.3">
      <c r="A2357" s="1" t="s">
        <v>1927</v>
      </c>
      <c r="B2357" s="2">
        <v>4070013</v>
      </c>
      <c r="C2357" s="3" t="s">
        <v>2935</v>
      </c>
      <c r="D2357" s="4">
        <v>16873.601527080002</v>
      </c>
      <c r="E2357" s="3" t="s">
        <v>3102</v>
      </c>
      <c r="F2357" s="3" t="s">
        <v>3103</v>
      </c>
      <c r="G2357" s="3" t="s">
        <v>3292</v>
      </c>
      <c r="H2357" s="3" t="s">
        <v>3375</v>
      </c>
      <c r="I2357" s="3" t="s">
        <v>3376</v>
      </c>
      <c r="J2357" s="4">
        <v>-2.3119000000000001E-2</v>
      </c>
      <c r="K2357" s="4">
        <v>-15.759228999999999</v>
      </c>
      <c r="L2357" s="4">
        <v>-17.115476999999998</v>
      </c>
      <c r="M2357" s="4">
        <v>-2.6671170000000002</v>
      </c>
      <c r="N2357" s="4">
        <v>11.805897</v>
      </c>
      <c r="O2357" s="4">
        <v>11.345927</v>
      </c>
      <c r="P2357" s="4">
        <v>4.2704779999999998</v>
      </c>
      <c r="Q2357" s="4">
        <v>8.0610949999999999</v>
      </c>
      <c r="R2357" s="4">
        <v>15.854081000000001</v>
      </c>
      <c r="S2357" s="3" t="s">
        <v>5667</v>
      </c>
      <c r="T2357" s="4">
        <v>86.49</v>
      </c>
      <c r="U2357" s="4">
        <v>16873.601527080002</v>
      </c>
      <c r="V2357" s="10">
        <v>22153.501527</v>
      </c>
      <c r="W2357" s="4">
        <v>3.23736848190542</v>
      </c>
      <c r="X2357" s="4">
        <v>107</v>
      </c>
      <c r="Y2357" s="4">
        <v>84.424999999999997</v>
      </c>
      <c r="Z2357" s="4">
        <v>11.805897</v>
      </c>
      <c r="AA2357" s="10">
        <v>10.2944677204</v>
      </c>
      <c r="AB2357" s="10">
        <v>10.730995566900001</v>
      </c>
      <c r="AC2357" s="4">
        <v>1.4359470000000001</v>
      </c>
      <c r="AD2357" s="4">
        <v>1.3576657668512</v>
      </c>
      <c r="AE2357" s="4">
        <v>1.4092008115032</v>
      </c>
      <c r="AF2357" s="4">
        <v>8.0610949999999999</v>
      </c>
      <c r="AG2357" s="4">
        <v>8.2213211059243001</v>
      </c>
      <c r="AH2357" s="4">
        <v>8.6456669772670001</v>
      </c>
      <c r="AI2357" s="4">
        <v>4.2704779999999998</v>
      </c>
      <c r="AJ2357" s="4" t="s">
        <v>2924</v>
      </c>
    </row>
    <row r="2358" spans="1:36" x14ac:dyDescent="0.3">
      <c r="A2358" s="1" t="s">
        <v>2139</v>
      </c>
      <c r="B2358" s="2">
        <v>4070417</v>
      </c>
      <c r="C2358" s="3" t="s">
        <v>2935</v>
      </c>
      <c r="D2358" s="4">
        <v>17035.82507603</v>
      </c>
      <c r="E2358" s="3" t="s">
        <v>2920</v>
      </c>
      <c r="F2358" s="3" t="s">
        <v>2960</v>
      </c>
      <c r="G2358" s="3" t="s">
        <v>2973</v>
      </c>
      <c r="H2358" s="3" t="s">
        <v>3004</v>
      </c>
      <c r="I2358" s="3" t="s">
        <v>3465</v>
      </c>
      <c r="J2358" s="4">
        <v>10.697708</v>
      </c>
      <c r="K2358" s="4">
        <v>-1.4018090000000001</v>
      </c>
      <c r="L2358" s="4">
        <v>-6.5454319999999999</v>
      </c>
      <c r="M2358" s="4">
        <v>-0.30698900000000001</v>
      </c>
      <c r="N2358" s="4">
        <v>21.804286000000001</v>
      </c>
      <c r="O2358" s="4">
        <v>16.597434</v>
      </c>
      <c r="P2358" s="4">
        <v>2.5105680000000001</v>
      </c>
      <c r="Q2358" s="4">
        <v>10.68336</v>
      </c>
      <c r="R2358" s="4">
        <v>23.873063999999999</v>
      </c>
      <c r="S2358" s="3" t="s">
        <v>5878</v>
      </c>
      <c r="T2358" s="4">
        <v>152.63</v>
      </c>
      <c r="U2358" s="4">
        <v>17035.82507603</v>
      </c>
      <c r="V2358" s="10">
        <v>23353.825076000001</v>
      </c>
      <c r="W2358" s="4">
        <v>1.9655375745266299</v>
      </c>
      <c r="X2358" s="5">
        <v>165.32</v>
      </c>
      <c r="Y2358" s="5">
        <v>123.04</v>
      </c>
      <c r="Z2358" s="4">
        <v>21.804286000000001</v>
      </c>
      <c r="AA2358" s="10">
        <v>16.160899580700001</v>
      </c>
      <c r="AB2358" s="10">
        <v>17.1497465122</v>
      </c>
      <c r="AC2358" s="4">
        <v>2.4482469999999998</v>
      </c>
      <c r="AD2358" s="4">
        <v>2.2111294167059001</v>
      </c>
      <c r="AE2358" s="4">
        <v>2.3750937400452998</v>
      </c>
      <c r="AF2358" s="4">
        <v>10.68336</v>
      </c>
      <c r="AG2358" s="4">
        <v>11.4776338420623</v>
      </c>
      <c r="AH2358" s="4">
        <v>12.160306867751601</v>
      </c>
      <c r="AI2358" s="4">
        <v>2.5105680000000001</v>
      </c>
      <c r="AJ2358" s="4" t="s">
        <v>2924</v>
      </c>
    </row>
    <row r="2359" spans="1:36" x14ac:dyDescent="0.3">
      <c r="A2359" s="1" t="s">
        <v>1092</v>
      </c>
      <c r="B2359" s="2">
        <v>4048156</v>
      </c>
      <c r="C2359" s="3" t="s">
        <v>2919</v>
      </c>
      <c r="D2359" s="4">
        <v>17038.0674205</v>
      </c>
      <c r="E2359" s="3" t="s">
        <v>2945</v>
      </c>
      <c r="F2359" s="3" t="s">
        <v>2946</v>
      </c>
      <c r="G2359" s="3" t="s">
        <v>2947</v>
      </c>
      <c r="H2359" s="3" t="s">
        <v>2948</v>
      </c>
      <c r="I2359" s="3" t="s">
        <v>2949</v>
      </c>
      <c r="J2359" s="4">
        <v>21.165644</v>
      </c>
      <c r="K2359" s="4">
        <v>0.65525999999999995</v>
      </c>
      <c r="L2359" s="4">
        <v>-10.34371</v>
      </c>
      <c r="M2359" s="4">
        <v>-0.64678400000000003</v>
      </c>
      <c r="N2359" s="4">
        <v>28.214285714285701</v>
      </c>
      <c r="O2359" s="4">
        <v>9.2166669999999993</v>
      </c>
      <c r="P2359" s="4">
        <v>8.1180269999999997</v>
      </c>
      <c r="Q2359" s="4">
        <v>13.431768999999999</v>
      </c>
      <c r="R2359" s="4">
        <v>14.776441</v>
      </c>
      <c r="S2359" s="3" t="s">
        <v>4834</v>
      </c>
      <c r="T2359" s="4">
        <v>27.65</v>
      </c>
      <c r="U2359" s="4">
        <v>17038.0674205</v>
      </c>
      <c r="V2359" s="10">
        <v>24889.067419999999</v>
      </c>
      <c r="W2359" s="4">
        <v>1.8083182640144699</v>
      </c>
      <c r="X2359" s="4">
        <v>31.72</v>
      </c>
      <c r="Y2359" s="4">
        <v>19.079999999999998</v>
      </c>
      <c r="Z2359" s="4" t="s">
        <v>2934</v>
      </c>
      <c r="AA2359" s="10">
        <v>11.9114289406</v>
      </c>
      <c r="AB2359" s="10">
        <v>12.5521493002</v>
      </c>
      <c r="AC2359" s="4">
        <v>6.4429369999999997</v>
      </c>
      <c r="AD2359" s="4">
        <v>6.2441533931622004</v>
      </c>
      <c r="AE2359" s="4">
        <v>6.3457116171083001</v>
      </c>
      <c r="AF2359" s="4">
        <v>13.431768999999999</v>
      </c>
      <c r="AG2359" s="4">
        <v>11.0124679701717</v>
      </c>
      <c r="AH2359" s="4">
        <v>10.8425516859715</v>
      </c>
      <c r="AI2359" s="4">
        <v>8.1180269999999997</v>
      </c>
      <c r="AJ2359" s="4" t="s">
        <v>2924</v>
      </c>
    </row>
    <row r="2360" spans="1:36" x14ac:dyDescent="0.3">
      <c r="A2360" s="1" t="s">
        <v>1512</v>
      </c>
      <c r="B2360" s="2">
        <v>100334</v>
      </c>
      <c r="C2360" s="3" t="s">
        <v>2935</v>
      </c>
      <c r="D2360" s="4">
        <v>17050.067359199998</v>
      </c>
      <c r="E2360" s="3" t="s">
        <v>2930</v>
      </c>
      <c r="F2360" s="3" t="s">
        <v>2931</v>
      </c>
      <c r="G2360" s="3" t="s">
        <v>2931</v>
      </c>
      <c r="H2360" s="3" t="s">
        <v>3225</v>
      </c>
      <c r="I2360" s="3" t="s">
        <v>2933</v>
      </c>
      <c r="J2360" s="4">
        <v>19.444444000000001</v>
      </c>
      <c r="K2360" s="4">
        <v>3.5520770000000002</v>
      </c>
      <c r="L2360" s="4">
        <v>-11.885246</v>
      </c>
      <c r="M2360" s="4">
        <v>0.64365099999999997</v>
      </c>
      <c r="N2360" s="4" t="s">
        <v>2924</v>
      </c>
      <c r="O2360" s="4" t="s">
        <v>2924</v>
      </c>
      <c r="P2360" s="4">
        <v>1.187927</v>
      </c>
      <c r="Q2360" s="4" t="s">
        <v>2934</v>
      </c>
      <c r="R2360" s="4" t="s">
        <v>2934</v>
      </c>
      <c r="S2360" s="3" t="s">
        <v>5253</v>
      </c>
      <c r="T2360" s="4">
        <v>17.2</v>
      </c>
      <c r="U2360" s="4">
        <v>17050.067359199998</v>
      </c>
      <c r="V2360" s="10" t="s">
        <v>2934</v>
      </c>
      <c r="W2360" s="4">
        <v>4.7674418604651203</v>
      </c>
      <c r="X2360" s="4">
        <v>20.0395</v>
      </c>
      <c r="Y2360" s="4">
        <v>12.94</v>
      </c>
      <c r="Z2360" s="4" t="s">
        <v>2934</v>
      </c>
      <c r="AA2360" s="10">
        <v>11.8957050971</v>
      </c>
      <c r="AB2360" s="10">
        <v>15.6309638488</v>
      </c>
      <c r="AC2360" s="4" t="s">
        <v>2934</v>
      </c>
      <c r="AD2360" s="4" t="s">
        <v>2934</v>
      </c>
      <c r="AE2360" s="4" t="s">
        <v>2934</v>
      </c>
      <c r="AF2360" s="4" t="s">
        <v>2934</v>
      </c>
      <c r="AG2360" s="4" t="s">
        <v>2934</v>
      </c>
      <c r="AH2360" s="4" t="s">
        <v>2934</v>
      </c>
      <c r="AI2360" s="4">
        <v>1.187927</v>
      </c>
      <c r="AJ2360" s="4">
        <v>1.4741169999999999</v>
      </c>
    </row>
    <row r="2361" spans="1:36" x14ac:dyDescent="0.3">
      <c r="A2361" s="1" t="s">
        <v>655</v>
      </c>
      <c r="B2361" s="2">
        <v>102701</v>
      </c>
      <c r="C2361" s="3" t="s">
        <v>2935</v>
      </c>
      <c r="D2361" s="4">
        <v>17077.480912340001</v>
      </c>
      <c r="E2361" s="3" t="s">
        <v>2930</v>
      </c>
      <c r="F2361" s="3" t="s">
        <v>2953</v>
      </c>
      <c r="G2361" s="3" t="s">
        <v>2953</v>
      </c>
      <c r="H2361" s="3" t="s">
        <v>3075</v>
      </c>
      <c r="I2361" s="3" t="s">
        <v>3043</v>
      </c>
      <c r="J2361" s="4">
        <v>38.596491</v>
      </c>
      <c r="K2361" s="4">
        <v>3.8754330000000001</v>
      </c>
      <c r="L2361" s="5">
        <v>-7.3742669999999997</v>
      </c>
      <c r="M2361" s="4">
        <v>1.2137560000000001</v>
      </c>
      <c r="N2361" s="4" t="s">
        <v>2924</v>
      </c>
      <c r="O2361" s="4">
        <v>12.807167</v>
      </c>
      <c r="P2361" s="4">
        <v>1.2671479999999999</v>
      </c>
      <c r="Q2361" s="4" t="s">
        <v>2924</v>
      </c>
      <c r="R2361" s="4" t="s">
        <v>2924</v>
      </c>
      <c r="S2361" s="3" t="s">
        <v>4398</v>
      </c>
      <c r="T2361" s="4">
        <v>30.02</v>
      </c>
      <c r="U2361" s="4">
        <v>17077.480912340001</v>
      </c>
      <c r="V2361" s="10">
        <v>29395.480911999999</v>
      </c>
      <c r="W2361" s="4">
        <v>3.0646235842771499</v>
      </c>
      <c r="X2361" s="4">
        <v>34.659999999999997</v>
      </c>
      <c r="Y2361" s="4">
        <v>21.574999999999999</v>
      </c>
      <c r="Z2361" s="4" t="s">
        <v>2924</v>
      </c>
      <c r="AA2361" s="10">
        <v>5.6001193895999997</v>
      </c>
      <c r="AB2361" s="10">
        <v>6.2326639759000004</v>
      </c>
      <c r="AC2361" s="4">
        <v>1.8399779999999999</v>
      </c>
      <c r="AD2361" s="4">
        <v>1.2999803204906</v>
      </c>
      <c r="AE2361" s="4">
        <v>1.4258378862922001</v>
      </c>
      <c r="AF2361" s="4" t="s">
        <v>2924</v>
      </c>
      <c r="AG2361" s="4" t="s">
        <v>2934</v>
      </c>
      <c r="AH2361" s="4" t="s">
        <v>2934</v>
      </c>
      <c r="AI2361" s="4">
        <v>1.2671479999999999</v>
      </c>
      <c r="AJ2361" s="4">
        <v>1.2671479999999999</v>
      </c>
    </row>
    <row r="2362" spans="1:36" x14ac:dyDescent="0.3">
      <c r="A2362" s="1" t="s">
        <v>1844</v>
      </c>
      <c r="B2362" s="2">
        <v>4057051</v>
      </c>
      <c r="C2362" s="3" t="s">
        <v>2935</v>
      </c>
      <c r="D2362" s="4">
        <v>17158.793944680001</v>
      </c>
      <c r="E2362" s="3" t="s">
        <v>3090</v>
      </c>
      <c r="F2362" s="3" t="s">
        <v>3090</v>
      </c>
      <c r="G2362" s="3" t="s">
        <v>3122</v>
      </c>
      <c r="H2362" s="3" t="s">
        <v>3122</v>
      </c>
      <c r="I2362" s="3" t="s">
        <v>3202</v>
      </c>
      <c r="J2362" s="4">
        <v>38.455744000000003</v>
      </c>
      <c r="K2362" s="4">
        <v>6.9226289999999997</v>
      </c>
      <c r="L2362" s="4">
        <v>-3.8954249999999999</v>
      </c>
      <c r="M2362" s="4">
        <v>1.631186</v>
      </c>
      <c r="N2362" s="4">
        <v>36.76</v>
      </c>
      <c r="O2362" s="4" t="s">
        <v>2924</v>
      </c>
      <c r="P2362" s="4">
        <v>2.0558130000000001</v>
      </c>
      <c r="Q2362" s="4">
        <v>13.966911</v>
      </c>
      <c r="R2362" s="4" t="s">
        <v>2924</v>
      </c>
      <c r="S2362" s="3" t="s">
        <v>5584</v>
      </c>
      <c r="T2362" s="4">
        <v>36.76</v>
      </c>
      <c r="U2362" s="4">
        <v>17158.793944680001</v>
      </c>
      <c r="V2362" s="10">
        <v>32630.893943999999</v>
      </c>
      <c r="W2362" s="4">
        <v>2.8835690968444001</v>
      </c>
      <c r="X2362" s="4">
        <v>38.555</v>
      </c>
      <c r="Y2362" s="4">
        <v>24.795000000000002</v>
      </c>
      <c r="Z2362" s="4">
        <v>36.76</v>
      </c>
      <c r="AA2362" s="10">
        <v>20.031605906999999</v>
      </c>
      <c r="AB2362" s="10">
        <v>21.194893852500002</v>
      </c>
      <c r="AC2362" s="4">
        <v>6.1692270000000002</v>
      </c>
      <c r="AD2362" s="4">
        <v>5.1091266471452004</v>
      </c>
      <c r="AE2362" s="4">
        <v>5.5745063171879004</v>
      </c>
      <c r="AF2362" s="4">
        <v>13.966911</v>
      </c>
      <c r="AG2362" s="4">
        <v>11.8832254873673</v>
      </c>
      <c r="AH2362" s="4">
        <v>12.8845191921758</v>
      </c>
      <c r="AI2362" s="4">
        <v>2.0558130000000001</v>
      </c>
      <c r="AJ2362" s="4">
        <v>2.5011909999999999</v>
      </c>
    </row>
    <row r="2363" spans="1:36" x14ac:dyDescent="0.3">
      <c r="A2363" s="1" t="s">
        <v>80</v>
      </c>
      <c r="B2363" s="2">
        <v>111908</v>
      </c>
      <c r="C2363" s="3" t="s">
        <v>2935</v>
      </c>
      <c r="D2363" s="4">
        <v>17187.86817265</v>
      </c>
      <c r="E2363" s="3" t="s">
        <v>2976</v>
      </c>
      <c r="F2363" s="3" t="s">
        <v>2977</v>
      </c>
      <c r="G2363" s="3" t="s">
        <v>3078</v>
      </c>
      <c r="H2363" s="3" t="s">
        <v>3078</v>
      </c>
      <c r="I2363" s="3" t="s">
        <v>2979</v>
      </c>
      <c r="J2363" s="4">
        <v>-22.418552999999999</v>
      </c>
      <c r="K2363" s="4">
        <v>-18.732441000000001</v>
      </c>
      <c r="L2363" s="4">
        <v>-11.011582000000001</v>
      </c>
      <c r="M2363" s="4">
        <v>-0.82686300000000001</v>
      </c>
      <c r="N2363" s="4">
        <v>59.969512195122</v>
      </c>
      <c r="O2363" s="4">
        <v>10.183268</v>
      </c>
      <c r="P2363" s="4">
        <v>0.92988300000000002</v>
      </c>
      <c r="Q2363" s="4">
        <v>17.736654000000001</v>
      </c>
      <c r="R2363" s="4">
        <v>23.769117000000001</v>
      </c>
      <c r="S2363" s="3" t="s">
        <v>3827</v>
      </c>
      <c r="T2363" s="5">
        <v>98.35</v>
      </c>
      <c r="U2363" s="4">
        <v>17187.86817265</v>
      </c>
      <c r="V2363" s="10">
        <v>34451.020171999997</v>
      </c>
      <c r="W2363" s="4">
        <v>5.3685815963395997</v>
      </c>
      <c r="X2363" s="4">
        <v>131.36000000000001</v>
      </c>
      <c r="Y2363" s="4">
        <v>97.14</v>
      </c>
      <c r="Z2363" s="4">
        <v>59.787233999999998</v>
      </c>
      <c r="AA2363" s="10">
        <v>29.227340267399999</v>
      </c>
      <c r="AB2363" s="10">
        <v>31.860545727200002</v>
      </c>
      <c r="AC2363" s="4">
        <v>11.165632</v>
      </c>
      <c r="AD2363" s="4">
        <v>11.0621732471269</v>
      </c>
      <c r="AE2363" s="4">
        <v>11.1157877973056</v>
      </c>
      <c r="AF2363" s="4">
        <v>17.736654000000001</v>
      </c>
      <c r="AG2363" s="4">
        <v>17.486321189489399</v>
      </c>
      <c r="AH2363" s="4">
        <v>17.1047044334275</v>
      </c>
      <c r="AI2363" s="4">
        <v>0.92988300000000002</v>
      </c>
      <c r="AJ2363" s="4">
        <v>0.94936100000000001</v>
      </c>
    </row>
    <row r="2364" spans="1:36" x14ac:dyDescent="0.3">
      <c r="A2364" s="1" t="s">
        <v>2335</v>
      </c>
      <c r="B2364" s="2">
        <v>4346995</v>
      </c>
      <c r="C2364" s="3" t="s">
        <v>2919</v>
      </c>
      <c r="D2364" s="4">
        <v>17340.6470625</v>
      </c>
      <c r="E2364" s="3" t="s">
        <v>2930</v>
      </c>
      <c r="F2364" s="3" t="s">
        <v>2953</v>
      </c>
      <c r="G2364" s="3" t="s">
        <v>3101</v>
      </c>
      <c r="H2364" s="3" t="s">
        <v>3101</v>
      </c>
      <c r="I2364" s="3" t="s">
        <v>3440</v>
      </c>
      <c r="J2364" s="4">
        <v>60.603014999999999</v>
      </c>
      <c r="K2364" s="4">
        <v>101.006289</v>
      </c>
      <c r="L2364" s="4">
        <v>-0.86848599999999998</v>
      </c>
      <c r="M2364" s="4">
        <v>4.1042350000000001</v>
      </c>
      <c r="N2364" s="4">
        <v>135.42372900000001</v>
      </c>
      <c r="O2364" s="4" t="s">
        <v>2924</v>
      </c>
      <c r="P2364" s="4">
        <v>2.8303219999999998</v>
      </c>
      <c r="Q2364" s="4" t="s">
        <v>2934</v>
      </c>
      <c r="R2364" s="4" t="s">
        <v>2934</v>
      </c>
      <c r="S2364" s="3" t="s">
        <v>6074</v>
      </c>
      <c r="T2364" s="4">
        <v>15.98</v>
      </c>
      <c r="U2364" s="4">
        <v>17340.6470625</v>
      </c>
      <c r="V2364" s="10" t="s">
        <v>2934</v>
      </c>
      <c r="W2364" s="4">
        <v>0</v>
      </c>
      <c r="X2364" s="4">
        <v>17.190000000000001</v>
      </c>
      <c r="Y2364" s="5">
        <v>6.01</v>
      </c>
      <c r="Z2364" s="4">
        <v>135.42372900000001</v>
      </c>
      <c r="AA2364" s="10">
        <v>67.171080285800002</v>
      </c>
      <c r="AB2364" s="10">
        <v>121.59488662299999</v>
      </c>
      <c r="AC2364" s="4" t="s">
        <v>2934</v>
      </c>
      <c r="AD2364" s="4" t="s">
        <v>2934</v>
      </c>
      <c r="AE2364" s="4" t="s">
        <v>2934</v>
      </c>
      <c r="AF2364" s="4" t="s">
        <v>2934</v>
      </c>
      <c r="AG2364" s="4" t="s">
        <v>2934</v>
      </c>
      <c r="AH2364" s="4" t="s">
        <v>2934</v>
      </c>
      <c r="AI2364" s="4">
        <v>2.8303219999999998</v>
      </c>
      <c r="AJ2364" s="4">
        <v>3.925325</v>
      </c>
    </row>
    <row r="2365" spans="1:36" x14ac:dyDescent="0.3">
      <c r="A2365" s="1" t="s">
        <v>2595</v>
      </c>
      <c r="B2365" s="2">
        <v>4104139</v>
      </c>
      <c r="C2365" s="3" t="s">
        <v>2919</v>
      </c>
      <c r="D2365" s="4">
        <v>17387.5819032</v>
      </c>
      <c r="E2365" s="3" t="s">
        <v>2945</v>
      </c>
      <c r="F2365" s="3" t="s">
        <v>3021</v>
      </c>
      <c r="G2365" s="3" t="s">
        <v>3027</v>
      </c>
      <c r="H2365" s="3" t="s">
        <v>3028</v>
      </c>
      <c r="I2365" s="3" t="s">
        <v>3181</v>
      </c>
      <c r="J2365" s="4">
        <v>33.834586999999999</v>
      </c>
      <c r="K2365" s="4">
        <v>15.490672999999999</v>
      </c>
      <c r="L2365" s="4">
        <v>-1.698191</v>
      </c>
      <c r="M2365" s="4">
        <v>-0.61418200000000001</v>
      </c>
      <c r="N2365" s="4">
        <v>14.24</v>
      </c>
      <c r="O2365" s="4">
        <v>36.644364000000003</v>
      </c>
      <c r="P2365" s="4">
        <v>2.976464</v>
      </c>
      <c r="Q2365" s="4">
        <v>22.807683000000001</v>
      </c>
      <c r="R2365" s="4">
        <v>15.669565</v>
      </c>
      <c r="S2365" s="3" t="s">
        <v>6333</v>
      </c>
      <c r="T2365" s="4">
        <v>71.2</v>
      </c>
      <c r="U2365" s="4">
        <v>17387.5819032</v>
      </c>
      <c r="V2365" s="10">
        <v>18262.681903000001</v>
      </c>
      <c r="W2365" s="4">
        <v>0</v>
      </c>
      <c r="X2365" s="4">
        <v>76.97</v>
      </c>
      <c r="Y2365" s="4">
        <v>48.6</v>
      </c>
      <c r="Z2365" s="4">
        <v>14.24</v>
      </c>
      <c r="AA2365" s="10">
        <v>24.3835616438</v>
      </c>
      <c r="AB2365" s="10">
        <v>25.061421602100001</v>
      </c>
      <c r="AC2365" s="4">
        <v>5.0278559999999999</v>
      </c>
      <c r="AD2365" s="4">
        <v>5.2388669779652997</v>
      </c>
      <c r="AE2365" s="4">
        <v>5.0098222407134996</v>
      </c>
      <c r="AF2365" s="4">
        <v>22.807683000000001</v>
      </c>
      <c r="AG2365" s="4">
        <v>18.805932640368901</v>
      </c>
      <c r="AH2365" s="4">
        <v>18.510091863061898</v>
      </c>
      <c r="AI2365" s="4">
        <v>2.976464</v>
      </c>
      <c r="AJ2365" s="4" t="s">
        <v>2924</v>
      </c>
    </row>
    <row r="2366" spans="1:36" x14ac:dyDescent="0.3">
      <c r="A2366" s="1" t="s">
        <v>1256</v>
      </c>
      <c r="B2366" s="2">
        <v>4068867</v>
      </c>
      <c r="C2366" s="3" t="s">
        <v>2935</v>
      </c>
      <c r="D2366" s="4">
        <v>17486.061565700002</v>
      </c>
      <c r="E2366" s="3" t="s">
        <v>3006</v>
      </c>
      <c r="F2366" s="3" t="s">
        <v>3007</v>
      </c>
      <c r="G2366" s="3" t="s">
        <v>3008</v>
      </c>
      <c r="H2366" s="3" t="s">
        <v>3009</v>
      </c>
      <c r="I2366" s="3" t="s">
        <v>3509</v>
      </c>
      <c r="J2366" s="4">
        <v>-0.80971700000000002</v>
      </c>
      <c r="K2366" s="4">
        <v>0.40983599999999998</v>
      </c>
      <c r="L2366" s="4">
        <v>-0.21929799999999999</v>
      </c>
      <c r="M2366" s="4">
        <v>0.53661599999999998</v>
      </c>
      <c r="N2366" s="4">
        <v>21.681415999999999</v>
      </c>
      <c r="O2366" s="4">
        <v>17.281606</v>
      </c>
      <c r="P2366" s="4">
        <v>2.1859989999999998</v>
      </c>
      <c r="Q2366" s="4">
        <v>10.731272000000001</v>
      </c>
      <c r="R2366" s="4">
        <v>24.684266000000001</v>
      </c>
      <c r="S2366" s="3" t="s">
        <v>4998</v>
      </c>
      <c r="T2366" s="4">
        <v>31.85</v>
      </c>
      <c r="U2366" s="4">
        <v>17486.061565700002</v>
      </c>
      <c r="V2366" s="10">
        <v>19742.139565000001</v>
      </c>
      <c r="W2366" s="4">
        <v>3.6420722135007799</v>
      </c>
      <c r="X2366" s="4">
        <v>36.86</v>
      </c>
      <c r="Y2366" s="4">
        <v>28.51</v>
      </c>
      <c r="Z2366" s="4">
        <v>21.681415999999999</v>
      </c>
      <c r="AA2366" s="10">
        <v>19.245178131100001</v>
      </c>
      <c r="AB2366" s="10">
        <v>19.245178131100001</v>
      </c>
      <c r="AC2366" s="4">
        <v>1.6561090000000001</v>
      </c>
      <c r="AD2366" s="4">
        <v>1.6351838557720999</v>
      </c>
      <c r="AE2366" s="4">
        <v>1.6351838557720999</v>
      </c>
      <c r="AF2366" s="4">
        <v>10.731272000000001</v>
      </c>
      <c r="AG2366" s="4">
        <v>13.225791365614301</v>
      </c>
      <c r="AH2366" s="4">
        <v>13.225791365614301</v>
      </c>
      <c r="AI2366" s="4">
        <v>2.1859989999999998</v>
      </c>
      <c r="AJ2366" s="4">
        <v>13.063986999999999</v>
      </c>
    </row>
    <row r="2367" spans="1:36" x14ac:dyDescent="0.3">
      <c r="A2367" s="1" t="s">
        <v>1280</v>
      </c>
      <c r="B2367" s="2">
        <v>4812451</v>
      </c>
      <c r="C2367" s="3" t="s">
        <v>2919</v>
      </c>
      <c r="D2367" s="4">
        <v>17526.527808139999</v>
      </c>
      <c r="E2367" s="3" t="s">
        <v>2920</v>
      </c>
      <c r="F2367" s="3" t="s">
        <v>2921</v>
      </c>
      <c r="G2367" s="3" t="s">
        <v>2922</v>
      </c>
      <c r="H2367" s="3" t="s">
        <v>2922</v>
      </c>
      <c r="I2367" s="3" t="s">
        <v>3208</v>
      </c>
      <c r="J2367" s="4">
        <v>-25.004415999999999</v>
      </c>
      <c r="K2367" s="4">
        <v>-25.67137</v>
      </c>
      <c r="L2367" s="4">
        <v>-0.25840999999999997</v>
      </c>
      <c r="M2367" s="4">
        <v>2.3035030000000001</v>
      </c>
      <c r="N2367" s="4">
        <v>23.61927</v>
      </c>
      <c r="O2367" s="4">
        <v>14.274476</v>
      </c>
      <c r="P2367" s="4">
        <v>1.7930809999999999</v>
      </c>
      <c r="Q2367" s="4">
        <v>11.834315</v>
      </c>
      <c r="R2367" s="4">
        <v>16.868801000000001</v>
      </c>
      <c r="S2367" s="3" t="s">
        <v>5022</v>
      </c>
      <c r="T2367" s="4">
        <v>212.29</v>
      </c>
      <c r="U2367" s="4">
        <v>17526.527808139999</v>
      </c>
      <c r="V2367" s="10">
        <v>20447.364807999998</v>
      </c>
      <c r="W2367" s="4">
        <v>0</v>
      </c>
      <c r="X2367" s="4">
        <v>347.72250000000003</v>
      </c>
      <c r="Y2367" s="4">
        <v>183.38</v>
      </c>
      <c r="Z2367" s="4">
        <v>23.61927</v>
      </c>
      <c r="AA2367" s="10">
        <v>14.590177454599999</v>
      </c>
      <c r="AB2367" s="10">
        <v>15.193720110299999</v>
      </c>
      <c r="AC2367" s="4">
        <v>2.4615140000000002</v>
      </c>
      <c r="AD2367" s="4">
        <v>2.4453930532940999</v>
      </c>
      <c r="AE2367" s="4">
        <v>2.4709984983336</v>
      </c>
      <c r="AF2367" s="4">
        <v>11.834315</v>
      </c>
      <c r="AG2367" s="4">
        <v>11.7116880974268</v>
      </c>
      <c r="AH2367" s="4">
        <v>11.8091034290363</v>
      </c>
      <c r="AI2367" s="4">
        <v>1.7930809999999999</v>
      </c>
      <c r="AJ2367" s="4" t="s">
        <v>2924</v>
      </c>
    </row>
    <row r="2368" spans="1:36" x14ac:dyDescent="0.3">
      <c r="A2368" s="1" t="s">
        <v>2890</v>
      </c>
      <c r="B2368" s="2">
        <v>4579430</v>
      </c>
      <c r="C2368" s="3" t="s">
        <v>2919</v>
      </c>
      <c r="D2368" s="4">
        <v>17584.270308899999</v>
      </c>
      <c r="E2368" s="3" t="s">
        <v>2976</v>
      </c>
      <c r="F2368" s="3" t="s">
        <v>3316</v>
      </c>
      <c r="G2368" s="3" t="s">
        <v>3316</v>
      </c>
      <c r="H2368" s="3" t="s">
        <v>3317</v>
      </c>
      <c r="I2368" s="3" t="s">
        <v>3276</v>
      </c>
      <c r="J2368" s="4">
        <v>28.244005999999999</v>
      </c>
      <c r="K2368" s="4">
        <v>14.587272</v>
      </c>
      <c r="L2368" s="4">
        <v>-11.648244999999999</v>
      </c>
      <c r="M2368" s="4">
        <v>-1.3962319999999999</v>
      </c>
      <c r="N2368" s="4" t="s">
        <v>2924</v>
      </c>
      <c r="O2368" s="4">
        <v>76.008358999999999</v>
      </c>
      <c r="P2368" s="4">
        <v>3.6455669999999998</v>
      </c>
      <c r="Q2368" s="4" t="s">
        <v>2924</v>
      </c>
      <c r="R2368" s="4">
        <v>51.577494999999999</v>
      </c>
      <c r="S2368" s="3" t="s">
        <v>6628</v>
      </c>
      <c r="T2368" s="4">
        <v>72.739999999999995</v>
      </c>
      <c r="U2368" s="4">
        <v>17584.270308899999</v>
      </c>
      <c r="V2368" s="10">
        <v>16569.270307999999</v>
      </c>
      <c r="W2368" s="4">
        <v>0</v>
      </c>
      <c r="X2368" s="4">
        <v>83.67</v>
      </c>
      <c r="Y2368" s="4">
        <v>38.06</v>
      </c>
      <c r="Z2368" s="4" t="s">
        <v>2924</v>
      </c>
      <c r="AA2368" s="10">
        <v>41.221806641699999</v>
      </c>
      <c r="AB2368" s="10">
        <v>53.047264135100001</v>
      </c>
      <c r="AC2368" s="4">
        <v>7.6851900000000004</v>
      </c>
      <c r="AD2368" s="4">
        <v>6.7357454385877</v>
      </c>
      <c r="AE2368" s="4">
        <v>7.4617221824181001</v>
      </c>
      <c r="AF2368" s="4" t="s">
        <v>2924</v>
      </c>
      <c r="AG2368" s="4">
        <v>26.980517983624701</v>
      </c>
      <c r="AH2368" s="4">
        <v>33.849862299355898</v>
      </c>
      <c r="AI2368" s="4">
        <v>3.6455669999999998</v>
      </c>
      <c r="AJ2368" s="4">
        <v>10.433161</v>
      </c>
    </row>
    <row r="2369" spans="1:36" x14ac:dyDescent="0.3">
      <c r="A2369" s="1" t="s">
        <v>2381</v>
      </c>
      <c r="B2369" s="2">
        <v>4120616</v>
      </c>
      <c r="C2369" s="3" t="s">
        <v>2919</v>
      </c>
      <c r="D2369" s="4">
        <v>17625.403071150002</v>
      </c>
      <c r="E2369" s="3" t="s">
        <v>3031</v>
      </c>
      <c r="F2369" s="3" t="s">
        <v>3031</v>
      </c>
      <c r="G2369" s="3" t="s">
        <v>3051</v>
      </c>
      <c r="H2369" s="3" t="s">
        <v>3079</v>
      </c>
      <c r="I2369" s="3" t="s">
        <v>3080</v>
      </c>
      <c r="J2369" s="4">
        <v>-1.972904</v>
      </c>
      <c r="K2369" s="4">
        <v>-8.1044610000000006</v>
      </c>
      <c r="L2369" s="4">
        <v>-19.509143000000002</v>
      </c>
      <c r="M2369" s="4">
        <v>6.9150000000000003E-2</v>
      </c>
      <c r="N2369" s="4">
        <v>10.455161</v>
      </c>
      <c r="O2369" s="4">
        <v>42.221007</v>
      </c>
      <c r="P2369" s="4">
        <v>1.9509609999999999</v>
      </c>
      <c r="Q2369" s="4">
        <v>7.124892</v>
      </c>
      <c r="R2369" s="4">
        <v>134.58706599999999</v>
      </c>
      <c r="S2369" s="3" t="s">
        <v>6120</v>
      </c>
      <c r="T2369" s="4">
        <v>115.77</v>
      </c>
      <c r="U2369" s="4">
        <v>17625.403071150002</v>
      </c>
      <c r="V2369" s="10">
        <v>19646.532071000001</v>
      </c>
      <c r="W2369" s="4">
        <v>1.5893582102444499</v>
      </c>
      <c r="X2369" s="4">
        <v>155.56</v>
      </c>
      <c r="Y2369" s="5">
        <v>104.6</v>
      </c>
      <c r="Z2369" s="4">
        <v>10.455161</v>
      </c>
      <c r="AA2369" s="10">
        <v>13.672114884899999</v>
      </c>
      <c r="AB2369" s="10">
        <v>11.695498793700001</v>
      </c>
      <c r="AC2369" s="4">
        <v>1.097469</v>
      </c>
      <c r="AD2369" s="4">
        <v>1.1194094896529001</v>
      </c>
      <c r="AE2369" s="4">
        <v>1.1076247686666001</v>
      </c>
      <c r="AF2369" s="4">
        <v>7.124892</v>
      </c>
      <c r="AG2369" s="4">
        <v>8.7643471014824001</v>
      </c>
      <c r="AH2369" s="4">
        <v>7.7930009659910002</v>
      </c>
      <c r="AI2369" s="4">
        <v>1.9509609999999999</v>
      </c>
      <c r="AJ2369" s="4">
        <v>2.1169950000000002</v>
      </c>
    </row>
    <row r="2370" spans="1:36" x14ac:dyDescent="0.3">
      <c r="A2370" s="1" t="s">
        <v>51</v>
      </c>
      <c r="B2370" s="2">
        <v>4152754</v>
      </c>
      <c r="C2370" s="3" t="s">
        <v>2935</v>
      </c>
      <c r="D2370" s="4">
        <v>17644.914251009999</v>
      </c>
      <c r="E2370" s="3" t="s">
        <v>2936</v>
      </c>
      <c r="F2370" s="3" t="s">
        <v>2937</v>
      </c>
      <c r="G2370" s="3" t="s">
        <v>3037</v>
      </c>
      <c r="H2370" s="3" t="s">
        <v>3037</v>
      </c>
      <c r="I2370" s="3" t="s">
        <v>3038</v>
      </c>
      <c r="J2370" s="4">
        <v>28.484929999999999</v>
      </c>
      <c r="K2370" s="4">
        <v>0.58990799999999999</v>
      </c>
      <c r="L2370" s="4">
        <v>-3.6330610000000001</v>
      </c>
      <c r="M2370" s="4">
        <v>1.0155510000000001</v>
      </c>
      <c r="N2370" s="4">
        <v>7.4929379999999997</v>
      </c>
      <c r="O2370" s="4" t="s">
        <v>2924</v>
      </c>
      <c r="P2370" s="4">
        <v>1.053288</v>
      </c>
      <c r="Q2370" s="4">
        <v>14.188243999999999</v>
      </c>
      <c r="R2370" s="4" t="s">
        <v>2924</v>
      </c>
      <c r="S2370" s="3" t="s">
        <v>3798</v>
      </c>
      <c r="T2370" s="4">
        <v>95.49</v>
      </c>
      <c r="U2370" s="4">
        <v>17644.914251009999</v>
      </c>
      <c r="V2370" s="10">
        <v>62333.469251000002</v>
      </c>
      <c r="W2370" s="4">
        <v>0.78542255733584698</v>
      </c>
      <c r="X2370" s="4">
        <v>100.81</v>
      </c>
      <c r="Y2370" s="4">
        <v>70.48</v>
      </c>
      <c r="Z2370" s="4">
        <v>7.4929379999999997</v>
      </c>
      <c r="AA2370" s="10">
        <v>8.1937532176999994</v>
      </c>
      <c r="AB2370" s="10">
        <v>8.6200048384999999</v>
      </c>
      <c r="AC2370" s="5">
        <v>7.9738300000000004</v>
      </c>
      <c r="AD2370" s="4">
        <v>7.9463642047805001</v>
      </c>
      <c r="AE2370" s="4">
        <v>7.9078750329487999</v>
      </c>
      <c r="AF2370" s="4">
        <v>14.188243999999999</v>
      </c>
      <c r="AG2370" s="4">
        <v>8.9843597748854993</v>
      </c>
      <c r="AH2370" s="4">
        <v>9.3640148985519005</v>
      </c>
      <c r="AI2370" s="4">
        <v>1.053288</v>
      </c>
      <c r="AJ2370" s="4">
        <v>1.2438610000000001</v>
      </c>
    </row>
    <row r="2371" spans="1:36" x14ac:dyDescent="0.3">
      <c r="A2371" s="1" t="s">
        <v>1752</v>
      </c>
      <c r="B2371" s="2">
        <v>4616848</v>
      </c>
      <c r="C2371" s="3" t="s">
        <v>2940</v>
      </c>
      <c r="D2371" s="4">
        <v>17750.066556599999</v>
      </c>
      <c r="E2371" s="3" t="s">
        <v>2945</v>
      </c>
      <c r="F2371" s="3" t="s">
        <v>2946</v>
      </c>
      <c r="G2371" s="3" t="s">
        <v>2984</v>
      </c>
      <c r="H2371" s="3" t="s">
        <v>3061</v>
      </c>
      <c r="I2371" s="3" t="s">
        <v>3063</v>
      </c>
      <c r="J2371" s="4">
        <v>-41.702336000000003</v>
      </c>
      <c r="K2371" s="4">
        <v>-11.568286000000001</v>
      </c>
      <c r="L2371" s="4">
        <v>-26.571165000000001</v>
      </c>
      <c r="M2371" s="4">
        <v>-2.9638070000000001</v>
      </c>
      <c r="N2371" s="4" t="s">
        <v>2924</v>
      </c>
      <c r="O2371" s="4">
        <v>117.878338</v>
      </c>
      <c r="P2371" s="4">
        <v>11.805349</v>
      </c>
      <c r="Q2371" s="4" t="s">
        <v>2924</v>
      </c>
      <c r="R2371" s="4">
        <v>60.153494000000002</v>
      </c>
      <c r="S2371" s="3" t="s">
        <v>5493</v>
      </c>
      <c r="T2371" s="5">
        <v>238.35</v>
      </c>
      <c r="U2371" s="4">
        <v>17750.066556599999</v>
      </c>
      <c r="V2371" s="10">
        <v>16650.276556000001</v>
      </c>
      <c r="W2371" s="4">
        <v>0</v>
      </c>
      <c r="X2371" s="4">
        <v>509.62</v>
      </c>
      <c r="Y2371" s="4">
        <v>212.74</v>
      </c>
      <c r="Z2371" s="4" t="s">
        <v>2924</v>
      </c>
      <c r="AA2371" s="10">
        <v>76.832570433800001</v>
      </c>
      <c r="AB2371" s="10">
        <v>78.154972112099998</v>
      </c>
      <c r="AC2371" s="4">
        <v>8.6899099999999994</v>
      </c>
      <c r="AD2371" s="4">
        <v>7.5117305368203997</v>
      </c>
      <c r="AE2371" s="4">
        <v>8.4204990402484992</v>
      </c>
      <c r="AF2371" s="4" t="s">
        <v>2924</v>
      </c>
      <c r="AG2371" s="4">
        <v>59.538420616757698</v>
      </c>
      <c r="AH2371" s="4">
        <v>65.362692364311897</v>
      </c>
      <c r="AI2371" s="4">
        <v>11.805349</v>
      </c>
      <c r="AJ2371" s="4">
        <v>12.388254</v>
      </c>
    </row>
    <row r="2372" spans="1:36" x14ac:dyDescent="0.3">
      <c r="A2372" s="1" t="s">
        <v>2095</v>
      </c>
      <c r="B2372" s="2">
        <v>110230</v>
      </c>
      <c r="C2372" s="3" t="s">
        <v>2919</v>
      </c>
      <c r="D2372" s="4">
        <v>17774.286813729999</v>
      </c>
      <c r="E2372" s="3" t="s">
        <v>2930</v>
      </c>
      <c r="F2372" s="3" t="s">
        <v>2957</v>
      </c>
      <c r="G2372" s="3" t="s">
        <v>2957</v>
      </c>
      <c r="H2372" s="3" t="s">
        <v>3042</v>
      </c>
      <c r="I2372" s="3" t="s">
        <v>3043</v>
      </c>
      <c r="J2372" s="4">
        <v>-1.2202869999999999</v>
      </c>
      <c r="K2372" s="4">
        <v>-9.7339990000000007</v>
      </c>
      <c r="L2372" s="4">
        <v>-10.964710999999999</v>
      </c>
      <c r="M2372" s="4">
        <v>0.53040100000000001</v>
      </c>
      <c r="N2372" s="4" t="s">
        <v>2924</v>
      </c>
      <c r="O2372" s="4">
        <v>4.5780530929863001</v>
      </c>
      <c r="P2372" s="4">
        <v>1.5856269999999999</v>
      </c>
      <c r="Q2372" s="4" t="s">
        <v>2924</v>
      </c>
      <c r="R2372" s="4">
        <v>15.591554</v>
      </c>
      <c r="S2372" s="3" t="s">
        <v>5834</v>
      </c>
      <c r="T2372" s="4">
        <v>77.709999999999994</v>
      </c>
      <c r="U2372" s="4">
        <v>17774.286813729999</v>
      </c>
      <c r="V2372" s="10">
        <v>16159.086813</v>
      </c>
      <c r="W2372" s="4">
        <v>3.7575601595676198</v>
      </c>
      <c r="X2372" s="4">
        <v>91.974999999999994</v>
      </c>
      <c r="Y2372" s="4">
        <v>72.209500000000006</v>
      </c>
      <c r="Z2372" s="4" t="s">
        <v>2934</v>
      </c>
      <c r="AA2372" s="10">
        <v>9.4750960190000004</v>
      </c>
      <c r="AB2372" s="10">
        <v>11.0470298402</v>
      </c>
      <c r="AC2372" s="4">
        <v>1.1487639999999999</v>
      </c>
      <c r="AD2372" s="4">
        <v>0.97565034078750001</v>
      </c>
      <c r="AE2372" s="4">
        <v>1.0371552344178001</v>
      </c>
      <c r="AF2372" s="4" t="s">
        <v>2924</v>
      </c>
      <c r="AG2372" s="4" t="s">
        <v>2934</v>
      </c>
      <c r="AH2372" s="4" t="s">
        <v>2934</v>
      </c>
      <c r="AI2372" s="4">
        <v>1.5856269999999999</v>
      </c>
      <c r="AJ2372" s="4">
        <v>2.1687319999999999</v>
      </c>
    </row>
    <row r="2373" spans="1:36" x14ac:dyDescent="0.3">
      <c r="A2373" s="1" t="s">
        <v>1928</v>
      </c>
      <c r="B2373" s="2">
        <v>29657689</v>
      </c>
      <c r="C2373" s="3" t="s">
        <v>2935</v>
      </c>
      <c r="D2373" s="4">
        <v>17808.291621439999</v>
      </c>
      <c r="E2373" s="3" t="s">
        <v>2925</v>
      </c>
      <c r="F2373" s="3" t="s">
        <v>2996</v>
      </c>
      <c r="G2373" s="3" t="s">
        <v>3120</v>
      </c>
      <c r="H2373" s="3" t="s">
        <v>3247</v>
      </c>
      <c r="I2373" s="3" t="s">
        <v>3248</v>
      </c>
      <c r="J2373" s="4">
        <v>106.266222</v>
      </c>
      <c r="K2373" s="4">
        <v>8.8010950000000001</v>
      </c>
      <c r="L2373" s="4">
        <v>-3.920553</v>
      </c>
      <c r="M2373" s="4">
        <v>-2.6426319999999999</v>
      </c>
      <c r="N2373" s="4">
        <v>121.738905</v>
      </c>
      <c r="O2373" s="4">
        <v>37.835118999999999</v>
      </c>
      <c r="P2373" s="4">
        <v>12.002865</v>
      </c>
      <c r="Q2373" s="4">
        <v>50.330255999999999</v>
      </c>
      <c r="R2373" s="4">
        <v>42.364894999999997</v>
      </c>
      <c r="S2373" s="3" t="s">
        <v>5668</v>
      </c>
      <c r="T2373" s="4">
        <v>55.63</v>
      </c>
      <c r="U2373" s="4">
        <v>17808.291621439999</v>
      </c>
      <c r="V2373" s="10">
        <v>17255.202390999999</v>
      </c>
      <c r="W2373" s="4">
        <v>0</v>
      </c>
      <c r="X2373" s="4">
        <v>60.12</v>
      </c>
      <c r="Y2373" s="4">
        <v>25.78</v>
      </c>
      <c r="Z2373" s="4">
        <v>121.738905</v>
      </c>
      <c r="AA2373" s="10">
        <v>52.913978148350303</v>
      </c>
      <c r="AB2373" s="10">
        <v>62.569167540393003</v>
      </c>
      <c r="AC2373" s="4">
        <v>6.7517329999999998</v>
      </c>
      <c r="AD2373" s="4">
        <v>5.5905499198552002</v>
      </c>
      <c r="AE2373" s="4">
        <v>6.7526585066726001</v>
      </c>
      <c r="AF2373" s="4">
        <v>50.330255999999999</v>
      </c>
      <c r="AG2373" s="4">
        <v>32.2192664788302</v>
      </c>
      <c r="AH2373" s="4">
        <v>41.176483821564098</v>
      </c>
      <c r="AI2373" s="4">
        <v>12.002865</v>
      </c>
      <c r="AJ2373" s="4">
        <v>12.601559999999999</v>
      </c>
    </row>
    <row r="2374" spans="1:36" x14ac:dyDescent="0.3">
      <c r="A2374" s="1" t="s">
        <v>1723</v>
      </c>
      <c r="B2374" s="2">
        <v>103123</v>
      </c>
      <c r="C2374" s="3" t="s">
        <v>2935</v>
      </c>
      <c r="D2374" s="4">
        <v>17970.344741249999</v>
      </c>
      <c r="E2374" s="3" t="s">
        <v>2976</v>
      </c>
      <c r="F2374" s="3" t="s">
        <v>2977</v>
      </c>
      <c r="G2374" s="3" t="s">
        <v>3127</v>
      </c>
      <c r="H2374" s="3" t="s">
        <v>3150</v>
      </c>
      <c r="I2374" s="3" t="s">
        <v>2979</v>
      </c>
      <c r="J2374" s="4">
        <v>14.346273999999999</v>
      </c>
      <c r="K2374" s="4">
        <v>-2.5480130000000001</v>
      </c>
      <c r="L2374" s="4">
        <v>-6.930993</v>
      </c>
      <c r="M2374" s="4">
        <v>0.228162</v>
      </c>
      <c r="N2374" s="4">
        <v>34.706546275394999</v>
      </c>
      <c r="O2374" s="4">
        <v>16.018961999999998</v>
      </c>
      <c r="P2374" s="4">
        <v>3.0209250000000001</v>
      </c>
      <c r="Q2374" s="4">
        <v>18.298400999999998</v>
      </c>
      <c r="R2374" s="4">
        <v>21.892160000000001</v>
      </c>
      <c r="S2374" s="3" t="s">
        <v>5464</v>
      </c>
      <c r="T2374" s="4">
        <v>153.75</v>
      </c>
      <c r="U2374" s="4">
        <v>17970.344741249999</v>
      </c>
      <c r="V2374" s="10">
        <v>23005.463741</v>
      </c>
      <c r="W2374" s="4">
        <v>3.9414634146341498</v>
      </c>
      <c r="X2374" s="4">
        <v>167.39</v>
      </c>
      <c r="Y2374" s="4">
        <v>121.51</v>
      </c>
      <c r="Z2374" s="4">
        <v>38.4375</v>
      </c>
      <c r="AA2374" s="10">
        <v>38.392388942899998</v>
      </c>
      <c r="AB2374" s="10">
        <v>37.626829948699999</v>
      </c>
      <c r="AC2374" s="4">
        <v>10.536387</v>
      </c>
      <c r="AD2374" s="4">
        <v>10.302581106616</v>
      </c>
      <c r="AE2374" s="4">
        <v>10.487920571155801</v>
      </c>
      <c r="AF2374" s="4">
        <v>18.298400999999998</v>
      </c>
      <c r="AG2374" s="4">
        <v>18.223953849688101</v>
      </c>
      <c r="AH2374" s="4">
        <v>18.408794552495799</v>
      </c>
      <c r="AI2374" s="4">
        <v>3.0209250000000001</v>
      </c>
      <c r="AJ2374" s="4">
        <v>3.0209250000000001</v>
      </c>
    </row>
    <row r="2375" spans="1:36" x14ac:dyDescent="0.3">
      <c r="A2375" s="1" t="s">
        <v>2332</v>
      </c>
      <c r="B2375" s="2">
        <v>4007403</v>
      </c>
      <c r="C2375" s="3" t="s">
        <v>2935</v>
      </c>
      <c r="D2375" s="4">
        <v>18032.873538399999</v>
      </c>
      <c r="E2375" s="3" t="s">
        <v>2936</v>
      </c>
      <c r="F2375" s="3" t="s">
        <v>2937</v>
      </c>
      <c r="G2375" s="3" t="s">
        <v>3044</v>
      </c>
      <c r="H2375" s="3" t="s">
        <v>3066</v>
      </c>
      <c r="I2375" s="3" t="s">
        <v>3659</v>
      </c>
      <c r="J2375" s="4">
        <v>18.941282000000001</v>
      </c>
      <c r="K2375" s="4">
        <v>19.077328000000001</v>
      </c>
      <c r="L2375" s="4">
        <v>-6.9550150000000004</v>
      </c>
      <c r="M2375" s="4">
        <v>-2.9099E-2</v>
      </c>
      <c r="N2375" s="4">
        <v>17.663239000000001</v>
      </c>
      <c r="O2375" s="4">
        <v>15.959028</v>
      </c>
      <c r="P2375" s="4">
        <v>3.2946849999999999</v>
      </c>
      <c r="Q2375" s="4">
        <v>11.940037999999999</v>
      </c>
      <c r="R2375" s="4">
        <v>21.215375000000002</v>
      </c>
      <c r="S2375" s="3" t="s">
        <v>6071</v>
      </c>
      <c r="T2375" s="4">
        <v>343.55</v>
      </c>
      <c r="U2375" s="4">
        <v>18032.873538399999</v>
      </c>
      <c r="V2375" s="10">
        <v>18026.173537999999</v>
      </c>
      <c r="W2375" s="4">
        <v>2.49163149468782</v>
      </c>
      <c r="X2375" s="5">
        <v>373.89499999999998</v>
      </c>
      <c r="Y2375" s="4">
        <v>252.98</v>
      </c>
      <c r="Z2375" s="4">
        <v>17.663239000000001</v>
      </c>
      <c r="AA2375" s="10">
        <v>17.284490999199999</v>
      </c>
      <c r="AB2375" s="10">
        <v>17.797447383400002</v>
      </c>
      <c r="AC2375" s="4">
        <v>3.5324659999999999</v>
      </c>
      <c r="AD2375" s="4">
        <v>3.7317277393591</v>
      </c>
      <c r="AE2375" s="4">
        <v>3.8225312032045999</v>
      </c>
      <c r="AF2375" s="4">
        <v>11.940037999999999</v>
      </c>
      <c r="AG2375" s="4">
        <v>12.097291146902901</v>
      </c>
      <c r="AH2375" s="4">
        <v>12.4856829452519</v>
      </c>
      <c r="AI2375" s="4">
        <v>3.2946849999999999</v>
      </c>
      <c r="AJ2375" s="4">
        <v>4.3877240000000004</v>
      </c>
    </row>
    <row r="2376" spans="1:36" x14ac:dyDescent="0.3">
      <c r="A2376" s="1" t="s">
        <v>670</v>
      </c>
      <c r="B2376" s="2">
        <v>4010469</v>
      </c>
      <c r="C2376" s="3" t="s">
        <v>2935</v>
      </c>
      <c r="D2376" s="4">
        <v>18150.144812800001</v>
      </c>
      <c r="E2376" s="3" t="s">
        <v>3093</v>
      </c>
      <c r="F2376" s="3" t="s">
        <v>3093</v>
      </c>
      <c r="G2376" s="3" t="s">
        <v>3094</v>
      </c>
      <c r="H2376" s="3" t="s">
        <v>3147</v>
      </c>
      <c r="I2376" s="3" t="s">
        <v>3148</v>
      </c>
      <c r="J2376" s="4">
        <v>-3.4482759999999999</v>
      </c>
      <c r="K2376" s="4">
        <v>3.7910699999999999</v>
      </c>
      <c r="L2376" s="4">
        <v>-7.6461769999999998</v>
      </c>
      <c r="M2376" s="4">
        <v>4.0540539999999998</v>
      </c>
      <c r="N2376" s="4">
        <v>14.924288000000001</v>
      </c>
      <c r="O2376" s="4">
        <v>16.339523</v>
      </c>
      <c r="P2376" s="4">
        <v>1.391383</v>
      </c>
      <c r="Q2376" s="4">
        <v>5.7051740000000004</v>
      </c>
      <c r="R2376" s="4">
        <v>18.383412</v>
      </c>
      <c r="S2376" s="3" t="s">
        <v>4413</v>
      </c>
      <c r="T2376" s="4">
        <v>24.64</v>
      </c>
      <c r="U2376" s="4">
        <v>18150.144812800001</v>
      </c>
      <c r="V2376" s="10">
        <v>19677.144811999999</v>
      </c>
      <c r="W2376" s="4">
        <v>3.4090909090909101</v>
      </c>
      <c r="X2376" s="4">
        <v>28.9</v>
      </c>
      <c r="Y2376" s="4">
        <v>22.3</v>
      </c>
      <c r="Z2376" s="4">
        <v>14.924288000000001</v>
      </c>
      <c r="AA2376" s="10">
        <v>9.8536351275000005</v>
      </c>
      <c r="AB2376" s="10">
        <v>15.2439401625</v>
      </c>
      <c r="AC2376" s="4">
        <v>3.5783130000000001</v>
      </c>
      <c r="AD2376" s="4">
        <v>2.8397573277307999</v>
      </c>
      <c r="AE2376" s="4">
        <v>3.6225412301097002</v>
      </c>
      <c r="AF2376" s="4">
        <v>5.7051740000000004</v>
      </c>
      <c r="AG2376" s="4">
        <v>4.2790694787509</v>
      </c>
      <c r="AH2376" s="4">
        <v>5.8509905167580998</v>
      </c>
      <c r="AI2376" s="4">
        <v>1.391383</v>
      </c>
      <c r="AJ2376" s="4">
        <v>1.391383</v>
      </c>
    </row>
    <row r="2377" spans="1:36" x14ac:dyDescent="0.3">
      <c r="A2377" s="1" t="s">
        <v>2496</v>
      </c>
      <c r="B2377" s="2">
        <v>4298459</v>
      </c>
      <c r="C2377" s="3" t="s">
        <v>2919</v>
      </c>
      <c r="D2377" s="4">
        <v>18195.245747069999</v>
      </c>
      <c r="E2377" s="3" t="s">
        <v>2930</v>
      </c>
      <c r="F2377" s="3" t="s">
        <v>2953</v>
      </c>
      <c r="G2377" s="3" t="s">
        <v>2954</v>
      </c>
      <c r="H2377" s="3" t="s">
        <v>2955</v>
      </c>
      <c r="I2377" s="3" t="s">
        <v>3097</v>
      </c>
      <c r="J2377" s="4">
        <v>25.018432000000001</v>
      </c>
      <c r="K2377" s="4">
        <v>16.701077999999999</v>
      </c>
      <c r="L2377" s="4">
        <v>-3.472486</v>
      </c>
      <c r="M2377" s="4">
        <v>1.294305</v>
      </c>
      <c r="N2377" s="4">
        <v>155.56574900000001</v>
      </c>
      <c r="O2377" s="4" t="s">
        <v>2924</v>
      </c>
      <c r="P2377" s="4">
        <v>3.2804540000000002</v>
      </c>
      <c r="Q2377" s="4" t="s">
        <v>2934</v>
      </c>
      <c r="R2377" s="4" t="s">
        <v>2934</v>
      </c>
      <c r="S2377" s="3" t="s">
        <v>6234</v>
      </c>
      <c r="T2377" s="4">
        <v>50.87</v>
      </c>
      <c r="U2377" s="4">
        <v>18195.245747069999</v>
      </c>
      <c r="V2377" s="10" t="s">
        <v>2934</v>
      </c>
      <c r="W2377" s="4">
        <v>2.7521132298014499</v>
      </c>
      <c r="X2377" s="4">
        <v>55.11</v>
      </c>
      <c r="Y2377" s="4">
        <v>36.65</v>
      </c>
      <c r="Z2377" s="4">
        <v>155.56574900000001</v>
      </c>
      <c r="AA2377" s="10">
        <v>11.891348558800001</v>
      </c>
      <c r="AB2377" s="10">
        <v>13.5429783903</v>
      </c>
      <c r="AC2377" s="4" t="s">
        <v>2934</v>
      </c>
      <c r="AD2377" s="4" t="s">
        <v>2934</v>
      </c>
      <c r="AE2377" s="4" t="s">
        <v>2934</v>
      </c>
      <c r="AF2377" s="4" t="s">
        <v>2934</v>
      </c>
      <c r="AG2377" s="4" t="s">
        <v>2934</v>
      </c>
      <c r="AH2377" s="4" t="s">
        <v>2934</v>
      </c>
      <c r="AI2377" s="4">
        <v>3.2804540000000002</v>
      </c>
      <c r="AJ2377" s="4">
        <v>3.7313869999999998</v>
      </c>
    </row>
    <row r="2378" spans="1:36" x14ac:dyDescent="0.3">
      <c r="A2378" s="1" t="s">
        <v>440</v>
      </c>
      <c r="B2378" s="2">
        <v>4086734</v>
      </c>
      <c r="C2378" s="3" t="s">
        <v>2935</v>
      </c>
      <c r="D2378" s="4">
        <v>18243.855372180002</v>
      </c>
      <c r="E2378" s="3" t="s">
        <v>3006</v>
      </c>
      <c r="F2378" s="3" t="s">
        <v>3007</v>
      </c>
      <c r="G2378" s="3" t="s">
        <v>3283</v>
      </c>
      <c r="H2378" s="3" t="s">
        <v>3284</v>
      </c>
      <c r="I2378" s="3" t="s">
        <v>3285</v>
      </c>
      <c r="J2378" s="4">
        <v>-32.014011000000004</v>
      </c>
      <c r="K2378" s="4">
        <v>-19.693835</v>
      </c>
      <c r="L2378" s="4">
        <v>-6.9064750000000004</v>
      </c>
      <c r="M2378" s="4">
        <v>-5.9593020000000001</v>
      </c>
      <c r="N2378" s="4">
        <v>18.302686999999999</v>
      </c>
      <c r="O2378" s="4">
        <v>40.103306000000003</v>
      </c>
      <c r="P2378" s="4">
        <v>4.9515310000000001</v>
      </c>
      <c r="Q2378" s="4">
        <v>16.744312000000001</v>
      </c>
      <c r="R2378" s="4">
        <v>34.385212000000003</v>
      </c>
      <c r="S2378" s="3" t="s">
        <v>4183</v>
      </c>
      <c r="T2378" s="4">
        <v>38.82</v>
      </c>
      <c r="U2378" s="4">
        <v>18243.855372180002</v>
      </c>
      <c r="V2378" s="10">
        <v>21030.855372000002</v>
      </c>
      <c r="W2378" s="4">
        <v>2.3338485316847</v>
      </c>
      <c r="X2378" s="4">
        <v>60.97</v>
      </c>
      <c r="Y2378" s="4">
        <v>38.729999999999997</v>
      </c>
      <c r="Z2378" s="4">
        <v>18.302686999999999</v>
      </c>
      <c r="AA2378" s="10">
        <v>21.5906562847</v>
      </c>
      <c r="AB2378" s="10">
        <v>21.583693802799999</v>
      </c>
      <c r="AC2378" s="4">
        <v>5.1558849999999996</v>
      </c>
      <c r="AD2378" s="4">
        <v>5.0278164337835998</v>
      </c>
      <c r="AE2378" s="4">
        <v>5.0880240065999001</v>
      </c>
      <c r="AF2378" s="4">
        <v>16.744312000000001</v>
      </c>
      <c r="AG2378" s="4">
        <v>16.113123603088098</v>
      </c>
      <c r="AH2378" s="4">
        <v>16.446782111499299</v>
      </c>
      <c r="AI2378" s="4">
        <v>4.9515310000000001</v>
      </c>
      <c r="AJ2378" s="4">
        <v>14.833779</v>
      </c>
    </row>
    <row r="2379" spans="1:36" x14ac:dyDescent="0.3">
      <c r="A2379" s="1" t="s">
        <v>2586</v>
      </c>
      <c r="B2379" s="2">
        <v>4313999</v>
      </c>
      <c r="C2379" s="3" t="s">
        <v>2935</v>
      </c>
      <c r="D2379" s="4">
        <v>18260.181</v>
      </c>
      <c r="E2379" s="3" t="s">
        <v>2936</v>
      </c>
      <c r="F2379" s="3" t="s">
        <v>2966</v>
      </c>
      <c r="G2379" s="3" t="s">
        <v>3082</v>
      </c>
      <c r="H2379" s="3" t="s">
        <v>3118</v>
      </c>
      <c r="I2379" s="3" t="s">
        <v>3402</v>
      </c>
      <c r="J2379" s="10">
        <v>36.355697999999997</v>
      </c>
      <c r="K2379" s="10">
        <v>-9.8441109999999998</v>
      </c>
      <c r="L2379" s="10">
        <v>-7.2376240000000003</v>
      </c>
      <c r="M2379" s="10">
        <v>-1.4930079999999999</v>
      </c>
      <c r="N2379" s="4">
        <v>81.968503999999996</v>
      </c>
      <c r="O2379" s="4">
        <v>37.581226999999998</v>
      </c>
      <c r="P2379" s="4">
        <v>4.3284820000000002</v>
      </c>
      <c r="Q2379" s="4">
        <v>17.849495999999998</v>
      </c>
      <c r="R2379" s="4">
        <v>26.062991</v>
      </c>
      <c r="S2379" s="3" t="s">
        <v>6324</v>
      </c>
      <c r="T2379" s="4">
        <v>93.69</v>
      </c>
      <c r="U2379" s="4">
        <v>18260.181</v>
      </c>
      <c r="V2379" s="10">
        <v>22986.580999999998</v>
      </c>
      <c r="W2379" s="4">
        <v>0.44828690361831602</v>
      </c>
      <c r="X2379" s="4">
        <v>113.17</v>
      </c>
      <c r="Y2379" s="4">
        <v>63.03</v>
      </c>
      <c r="Z2379" s="4">
        <v>81.968503999999996</v>
      </c>
      <c r="AA2379" s="10">
        <v>21.593528164399999</v>
      </c>
      <c r="AB2379" s="10">
        <v>23.937087539299998</v>
      </c>
      <c r="AC2379" s="4">
        <v>5.6047060000000002</v>
      </c>
      <c r="AD2379" s="4">
        <v>5.2182126409447998</v>
      </c>
      <c r="AE2379" s="4">
        <v>5.5048930942704004</v>
      </c>
      <c r="AF2379" s="4">
        <v>17.849495999999998</v>
      </c>
      <c r="AG2379" s="4">
        <v>14.243499437611</v>
      </c>
      <c r="AH2379" s="4">
        <v>15.4151719052348</v>
      </c>
      <c r="AI2379" s="4">
        <v>4.3284820000000002</v>
      </c>
      <c r="AJ2379" s="4" t="s">
        <v>2924</v>
      </c>
    </row>
    <row r="2380" spans="1:36" x14ac:dyDescent="0.3">
      <c r="A2380" s="1" t="s">
        <v>910</v>
      </c>
      <c r="B2380" s="2">
        <v>103163</v>
      </c>
      <c r="C2380" s="3" t="s">
        <v>2935</v>
      </c>
      <c r="D2380" s="4">
        <v>18279.600758550001</v>
      </c>
      <c r="E2380" s="3" t="s">
        <v>2976</v>
      </c>
      <c r="F2380" s="3" t="s">
        <v>2977</v>
      </c>
      <c r="G2380" s="3" t="s">
        <v>3127</v>
      </c>
      <c r="H2380" s="3" t="s">
        <v>3150</v>
      </c>
      <c r="I2380" s="3" t="s">
        <v>2979</v>
      </c>
      <c r="J2380" s="4">
        <v>14.717269999999999</v>
      </c>
      <c r="K2380" s="4">
        <v>-3.4521389999999998</v>
      </c>
      <c r="L2380" s="4">
        <v>-9.0813199999999998</v>
      </c>
      <c r="M2380" s="4">
        <v>0.23611499999999999</v>
      </c>
      <c r="N2380" s="4">
        <v>33.227803738317803</v>
      </c>
      <c r="O2380" s="4">
        <v>17.332723999999999</v>
      </c>
      <c r="P2380" s="4">
        <v>3.364045</v>
      </c>
      <c r="Q2380" s="4">
        <v>22.231002</v>
      </c>
      <c r="R2380" s="4">
        <v>28.706078999999999</v>
      </c>
      <c r="S2380" s="3" t="s">
        <v>4653</v>
      </c>
      <c r="T2380" s="4">
        <v>284.43</v>
      </c>
      <c r="U2380" s="4">
        <v>18279.600758550001</v>
      </c>
      <c r="V2380" s="10">
        <v>24855.154758000001</v>
      </c>
      <c r="W2380" s="4">
        <v>3.4454874661603898</v>
      </c>
      <c r="X2380" s="4">
        <v>317.73</v>
      </c>
      <c r="Y2380" s="4">
        <v>223.06</v>
      </c>
      <c r="Z2380" s="4">
        <v>35.553750000000001</v>
      </c>
      <c r="AA2380" s="10">
        <v>47.6153009123</v>
      </c>
      <c r="AB2380" s="10">
        <v>32.055493883099999</v>
      </c>
      <c r="AC2380" s="4">
        <v>14.18317</v>
      </c>
      <c r="AD2380" s="4">
        <v>13.6469089013145</v>
      </c>
      <c r="AE2380" s="4">
        <v>14.119358890685101</v>
      </c>
      <c r="AF2380" s="4">
        <v>22.231002</v>
      </c>
      <c r="AG2380" s="4">
        <v>20.280483962524901</v>
      </c>
      <c r="AH2380" s="4">
        <v>20.318415802562399</v>
      </c>
      <c r="AI2380" s="4">
        <v>3.364045</v>
      </c>
      <c r="AJ2380" s="4">
        <v>3.364045</v>
      </c>
    </row>
    <row r="2381" spans="1:36" x14ac:dyDescent="0.3">
      <c r="A2381" s="1" t="s">
        <v>448</v>
      </c>
      <c r="B2381" s="2">
        <v>4911216</v>
      </c>
      <c r="C2381" s="3" t="s">
        <v>2935</v>
      </c>
      <c r="D2381" s="4">
        <v>18339.803432000001</v>
      </c>
      <c r="E2381" s="3" t="s">
        <v>2925</v>
      </c>
      <c r="F2381" s="3" t="s">
        <v>2926</v>
      </c>
      <c r="G2381" s="3" t="s">
        <v>2927</v>
      </c>
      <c r="H2381" s="3" t="s">
        <v>2964</v>
      </c>
      <c r="I2381" s="3" t="s">
        <v>3289</v>
      </c>
      <c r="J2381" s="4">
        <v>50.143974</v>
      </c>
      <c r="K2381" s="4">
        <v>10.126344</v>
      </c>
      <c r="L2381" s="4">
        <v>1.262311</v>
      </c>
      <c r="M2381" s="4">
        <v>2.3663449999999999</v>
      </c>
      <c r="N2381" s="4">
        <v>40.054870000000001</v>
      </c>
      <c r="O2381" s="4">
        <v>91.593475999999995</v>
      </c>
      <c r="P2381" s="4">
        <v>15.996494</v>
      </c>
      <c r="Q2381" s="4">
        <v>12.031751999999999</v>
      </c>
      <c r="R2381" s="4">
        <v>180.19256799999999</v>
      </c>
      <c r="S2381" s="3" t="s">
        <v>4191</v>
      </c>
      <c r="T2381" s="4">
        <v>292</v>
      </c>
      <c r="U2381" s="4">
        <v>18339.803432000001</v>
      </c>
      <c r="V2381" s="10">
        <v>22721.494432</v>
      </c>
      <c r="W2381" s="4">
        <v>0</v>
      </c>
      <c r="X2381" s="4">
        <v>298.88499999999999</v>
      </c>
      <c r="Y2381" s="4">
        <v>174.64</v>
      </c>
      <c r="Z2381" s="4">
        <v>40.054870000000001</v>
      </c>
      <c r="AA2381" s="10">
        <v>33.3497036216</v>
      </c>
      <c r="AB2381" s="10">
        <v>36.921365078900003</v>
      </c>
      <c r="AC2381" s="4">
        <v>2.1691050000000001</v>
      </c>
      <c r="AD2381" s="4">
        <v>1.9992941716841</v>
      </c>
      <c r="AE2381" s="4">
        <v>2.1342439433037002</v>
      </c>
      <c r="AF2381" s="4">
        <v>12.031751999999999</v>
      </c>
      <c r="AG2381" s="4">
        <v>19.148552598634101</v>
      </c>
      <c r="AH2381" s="4">
        <v>21.210839758836698</v>
      </c>
      <c r="AI2381" s="4">
        <v>15.996494</v>
      </c>
      <c r="AJ2381" s="4">
        <v>21.290558000000001</v>
      </c>
    </row>
    <row r="2382" spans="1:36" x14ac:dyDescent="0.3">
      <c r="A2382" s="1" t="s">
        <v>2802</v>
      </c>
      <c r="B2382" s="2">
        <v>4021623</v>
      </c>
      <c r="C2382" s="3" t="s">
        <v>2935</v>
      </c>
      <c r="D2382" s="4">
        <v>18373.3542629</v>
      </c>
      <c r="E2382" s="3" t="s">
        <v>2936</v>
      </c>
      <c r="F2382" s="3" t="s">
        <v>2937</v>
      </c>
      <c r="G2382" s="3" t="s">
        <v>3037</v>
      </c>
      <c r="H2382" s="3" t="s">
        <v>3037</v>
      </c>
      <c r="I2382" s="3" t="s">
        <v>3360</v>
      </c>
      <c r="J2382" s="4">
        <v>12.014844</v>
      </c>
      <c r="K2382" s="4">
        <v>-3.2319849999999999</v>
      </c>
      <c r="L2382" s="4">
        <v>-13.471073000000001</v>
      </c>
      <c r="M2382" s="4">
        <v>-0.90434199999999998</v>
      </c>
      <c r="N2382" s="4">
        <v>36.84554</v>
      </c>
      <c r="O2382" s="4">
        <v>26.986224</v>
      </c>
      <c r="P2382" s="4">
        <v>6.7007789999999998</v>
      </c>
      <c r="Q2382" s="4">
        <v>20.295877999999998</v>
      </c>
      <c r="R2382" s="4">
        <v>36.635019</v>
      </c>
      <c r="S2382" s="3" t="s">
        <v>6540</v>
      </c>
      <c r="T2382" s="4">
        <v>479.95</v>
      </c>
      <c r="U2382" s="4">
        <v>18373.3542629</v>
      </c>
      <c r="V2382" s="10">
        <v>18717.188262</v>
      </c>
      <c r="W2382" s="4">
        <v>2.2502343994166099</v>
      </c>
      <c r="X2382" s="4">
        <v>571.41499999999996</v>
      </c>
      <c r="Y2382" s="4">
        <v>373.33</v>
      </c>
      <c r="Z2382" s="4">
        <v>36.84554</v>
      </c>
      <c r="AA2382" s="10">
        <v>33.514657207100001</v>
      </c>
      <c r="AB2382" s="10">
        <v>36.674751235199999</v>
      </c>
      <c r="AC2382" s="4">
        <v>2.5064690000000001</v>
      </c>
      <c r="AD2382" s="4">
        <v>2.3594042670664002</v>
      </c>
      <c r="AE2382" s="4">
        <v>2.4886597047715999</v>
      </c>
      <c r="AF2382" s="4">
        <v>20.295877999999998</v>
      </c>
      <c r="AG2382" s="4">
        <v>21.030586416784601</v>
      </c>
      <c r="AH2382" s="4">
        <v>23.073368755617398</v>
      </c>
      <c r="AI2382" s="4">
        <v>6.7007789999999998</v>
      </c>
      <c r="AJ2382" s="4">
        <v>8.9188489999999998</v>
      </c>
    </row>
    <row r="2383" spans="1:36" x14ac:dyDescent="0.3">
      <c r="A2383" s="1" t="s">
        <v>1488</v>
      </c>
      <c r="B2383" s="2">
        <v>14887727</v>
      </c>
      <c r="C2383" s="3" t="s">
        <v>2919</v>
      </c>
      <c r="D2383" s="4">
        <v>18376.421151589999</v>
      </c>
      <c r="E2383" s="3" t="s">
        <v>2930</v>
      </c>
      <c r="F2383" s="3" t="s">
        <v>2953</v>
      </c>
      <c r="G2383" s="3" t="s">
        <v>3101</v>
      </c>
      <c r="H2383" s="3" t="s">
        <v>3101</v>
      </c>
      <c r="I2383" s="3" t="s">
        <v>3534</v>
      </c>
      <c r="J2383" s="4">
        <v>4.5513510000000004</v>
      </c>
      <c r="K2383" s="4">
        <v>-6.0976790000000003</v>
      </c>
      <c r="L2383" s="4">
        <v>-11.063086</v>
      </c>
      <c r="M2383" s="4">
        <v>-2.0162110000000002</v>
      </c>
      <c r="N2383" s="4">
        <v>9.1674229999999994</v>
      </c>
      <c r="O2383" s="4">
        <v>13.359232</v>
      </c>
      <c r="P2383" s="4">
        <v>6.5895419999999998</v>
      </c>
      <c r="Q2383" s="4">
        <v>4.7027809999999999</v>
      </c>
      <c r="R2383" s="4" t="s">
        <v>2924</v>
      </c>
      <c r="S2383" s="3" t="s">
        <v>5229</v>
      </c>
      <c r="T2383" s="4">
        <v>96.71</v>
      </c>
      <c r="U2383" s="4">
        <v>18376.421151589999</v>
      </c>
      <c r="V2383" s="10">
        <v>17732.306650999999</v>
      </c>
      <c r="W2383" s="4">
        <v>7.55362423741082</v>
      </c>
      <c r="X2383" s="4">
        <v>143.72</v>
      </c>
      <c r="Y2383" s="4">
        <v>85.02</v>
      </c>
      <c r="Z2383" s="4">
        <v>9.1674229999999994</v>
      </c>
      <c r="AA2383" s="10">
        <v>7.4999206760919996</v>
      </c>
      <c r="AB2383" s="10">
        <v>9.2766759210839993</v>
      </c>
      <c r="AC2383" s="4">
        <v>3.594401</v>
      </c>
      <c r="AD2383" s="4">
        <v>3.1056675534787002</v>
      </c>
      <c r="AE2383" s="4">
        <v>3.7625742520870999</v>
      </c>
      <c r="AF2383" s="4">
        <v>4.7027809999999999</v>
      </c>
      <c r="AG2383" s="4">
        <v>4.8453057614185999</v>
      </c>
      <c r="AH2383" s="4">
        <v>5.7551518913819999</v>
      </c>
      <c r="AI2383" s="4">
        <v>6.5895419999999998</v>
      </c>
      <c r="AJ2383" s="4">
        <v>6.5895419999999998</v>
      </c>
    </row>
    <row r="2384" spans="1:36" x14ac:dyDescent="0.3">
      <c r="A2384" s="1" t="s">
        <v>2504</v>
      </c>
      <c r="B2384" s="2">
        <v>4578418</v>
      </c>
      <c r="C2384" s="3" t="s">
        <v>2919</v>
      </c>
      <c r="D2384" s="4">
        <v>18429.45968484</v>
      </c>
      <c r="E2384" s="3" t="s">
        <v>2920</v>
      </c>
      <c r="F2384" s="3" t="s">
        <v>2960</v>
      </c>
      <c r="G2384" s="3" t="s">
        <v>2961</v>
      </c>
      <c r="H2384" s="3" t="s">
        <v>3085</v>
      </c>
      <c r="I2384" s="3" t="s">
        <v>3227</v>
      </c>
      <c r="J2384" s="4">
        <v>-2.399324</v>
      </c>
      <c r="K2384" s="4">
        <v>-15.886317999999999</v>
      </c>
      <c r="L2384" s="4">
        <v>-10.722227999999999</v>
      </c>
      <c r="M2384" s="4">
        <v>-1.1772260000000001</v>
      </c>
      <c r="N2384" s="4">
        <v>47.112245000000001</v>
      </c>
      <c r="O2384" s="4">
        <v>63.770718000000002</v>
      </c>
      <c r="P2384" s="4">
        <v>2.2801130000000001</v>
      </c>
      <c r="Q2384" s="4">
        <v>18.732448000000002</v>
      </c>
      <c r="R2384" s="4">
        <v>76.406692000000007</v>
      </c>
      <c r="S2384" s="3" t="s">
        <v>6242</v>
      </c>
      <c r="T2384" s="5">
        <v>92.34</v>
      </c>
      <c r="U2384" s="4">
        <v>18429.45968484</v>
      </c>
      <c r="V2384" s="10">
        <v>21175.159683999998</v>
      </c>
      <c r="W2384" s="4">
        <v>0</v>
      </c>
      <c r="X2384" s="4">
        <v>112.375</v>
      </c>
      <c r="Y2384" s="4">
        <v>84.76</v>
      </c>
      <c r="Z2384" s="4">
        <v>47.112245000000001</v>
      </c>
      <c r="AA2384" s="10">
        <v>23.172127198199998</v>
      </c>
      <c r="AB2384" s="10">
        <v>23.172127198199998</v>
      </c>
      <c r="AC2384" s="4">
        <v>5.4359400000000004</v>
      </c>
      <c r="AD2384" s="4">
        <v>5.1285124651181997</v>
      </c>
      <c r="AE2384" s="4">
        <v>5.1285124651181997</v>
      </c>
      <c r="AF2384" s="4">
        <v>18.732448000000002</v>
      </c>
      <c r="AG2384" s="4">
        <v>16.828103198830199</v>
      </c>
      <c r="AH2384" s="4">
        <v>16.828103198830199</v>
      </c>
      <c r="AI2384" s="4">
        <v>2.2801130000000001</v>
      </c>
      <c r="AJ2384" s="4">
        <v>7.51037</v>
      </c>
    </row>
    <row r="2385" spans="1:36" x14ac:dyDescent="0.3">
      <c r="A2385" s="1" t="s">
        <v>2331</v>
      </c>
      <c r="B2385" s="2">
        <v>4616846</v>
      </c>
      <c r="C2385" s="3" t="s">
        <v>2935</v>
      </c>
      <c r="D2385" s="4">
        <v>18432.497215020001</v>
      </c>
      <c r="E2385" s="3" t="s">
        <v>3102</v>
      </c>
      <c r="F2385" s="3" t="s">
        <v>3103</v>
      </c>
      <c r="G2385" s="3" t="s">
        <v>3104</v>
      </c>
      <c r="H2385" s="3" t="s">
        <v>3104</v>
      </c>
      <c r="I2385" s="3" t="s">
        <v>3205</v>
      </c>
      <c r="J2385" s="4">
        <v>-35.085647000000002</v>
      </c>
      <c r="K2385" s="4">
        <v>1.1039559999999999</v>
      </c>
      <c r="L2385" s="4">
        <v>-5.3402240000000001</v>
      </c>
      <c r="M2385" s="4">
        <v>-3.5964909999999999</v>
      </c>
      <c r="N2385" s="4" t="s">
        <v>2924</v>
      </c>
      <c r="O2385" s="4">
        <v>123.483146</v>
      </c>
      <c r="P2385" s="4">
        <v>8.3131620000000002</v>
      </c>
      <c r="Q2385" s="4" t="s">
        <v>2924</v>
      </c>
      <c r="R2385" s="4">
        <v>39.296655999999999</v>
      </c>
      <c r="S2385" s="3" t="s">
        <v>6070</v>
      </c>
      <c r="T2385" s="4">
        <v>10.99</v>
      </c>
      <c r="U2385" s="4">
        <v>18432.497215020001</v>
      </c>
      <c r="V2385" s="10">
        <v>19480.919215000002</v>
      </c>
      <c r="W2385" s="4">
        <v>0</v>
      </c>
      <c r="X2385" s="4">
        <v>17.75</v>
      </c>
      <c r="Y2385" s="5">
        <v>8.2899999999999991</v>
      </c>
      <c r="Z2385" s="4" t="s">
        <v>2924</v>
      </c>
      <c r="AA2385" s="10">
        <v>30.192307692300002</v>
      </c>
      <c r="AB2385" s="10">
        <v>41.764840009099998</v>
      </c>
      <c r="AC2385" s="4">
        <v>3.7714240000000001</v>
      </c>
      <c r="AD2385" s="4">
        <v>3.3323958501380999</v>
      </c>
      <c r="AE2385" s="4">
        <v>3.6380421323629002</v>
      </c>
      <c r="AF2385" s="4" t="s">
        <v>2924</v>
      </c>
      <c r="AG2385" s="4">
        <v>29.6332949573905</v>
      </c>
      <c r="AH2385" s="4">
        <v>40.688053513126498</v>
      </c>
      <c r="AI2385" s="4">
        <v>8.3131620000000002</v>
      </c>
      <c r="AJ2385" s="4">
        <v>44.136546000000003</v>
      </c>
    </row>
    <row r="2386" spans="1:36" x14ac:dyDescent="0.3">
      <c r="A2386" s="1" t="s">
        <v>1621</v>
      </c>
      <c r="B2386" s="2">
        <v>103455</v>
      </c>
      <c r="C2386" s="3" t="s">
        <v>2935</v>
      </c>
      <c r="D2386" s="4">
        <v>18441.334173840001</v>
      </c>
      <c r="E2386" s="3" t="s">
        <v>2930</v>
      </c>
      <c r="F2386" s="3" t="s">
        <v>2957</v>
      </c>
      <c r="G2386" s="3" t="s">
        <v>2957</v>
      </c>
      <c r="H2386" s="3" t="s">
        <v>3113</v>
      </c>
      <c r="I2386" s="3" t="s">
        <v>3125</v>
      </c>
      <c r="J2386" s="4">
        <v>21.684149999999999</v>
      </c>
      <c r="K2386" s="4">
        <v>7.3257289999999999</v>
      </c>
      <c r="L2386" s="4">
        <v>-2.7225730000000001</v>
      </c>
      <c r="M2386" s="4">
        <v>1.7910809999999999</v>
      </c>
      <c r="N2386" s="4">
        <v>11.245683930942899</v>
      </c>
      <c r="O2386" s="4">
        <v>9.9613328499692209</v>
      </c>
      <c r="P2386" s="4">
        <v>1.0681</v>
      </c>
      <c r="Q2386" s="4">
        <v>8.3387320000000003</v>
      </c>
      <c r="R2386" s="4">
        <v>18.949952</v>
      </c>
      <c r="S2386" s="3" t="s">
        <v>5362</v>
      </c>
      <c r="T2386" s="4">
        <v>84.68</v>
      </c>
      <c r="U2386" s="4">
        <v>18441.334173840001</v>
      </c>
      <c r="V2386" s="10">
        <v>28318.334172999999</v>
      </c>
      <c r="W2386" s="4">
        <v>0.29522909777987699</v>
      </c>
      <c r="X2386" s="4">
        <v>87.45</v>
      </c>
      <c r="Y2386" s="4">
        <v>69.19</v>
      </c>
      <c r="Z2386" s="4">
        <v>12.097143000000001</v>
      </c>
      <c r="AA2386" s="10" t="s">
        <v>2934</v>
      </c>
      <c r="AB2386" s="10" t="s">
        <v>2934</v>
      </c>
      <c r="AC2386" s="4">
        <v>1.644312</v>
      </c>
      <c r="AD2386" s="4" t="s">
        <v>2934</v>
      </c>
      <c r="AE2386" s="4" t="s">
        <v>2934</v>
      </c>
      <c r="AF2386" s="4">
        <v>8.3387320000000003</v>
      </c>
      <c r="AG2386" s="4" t="s">
        <v>2934</v>
      </c>
      <c r="AH2386" s="4" t="s">
        <v>2934</v>
      </c>
      <c r="AI2386" s="4">
        <v>1.0681</v>
      </c>
      <c r="AJ2386" s="4">
        <v>1.090015</v>
      </c>
    </row>
    <row r="2387" spans="1:36" x14ac:dyDescent="0.3">
      <c r="A2387" s="1" t="s">
        <v>949</v>
      </c>
      <c r="B2387" s="2">
        <v>4047873</v>
      </c>
      <c r="C2387" s="3" t="s">
        <v>2935</v>
      </c>
      <c r="D2387" s="4">
        <v>18483.852423200002</v>
      </c>
      <c r="E2387" s="3" t="s">
        <v>2930</v>
      </c>
      <c r="F2387" s="3" t="s">
        <v>2953</v>
      </c>
      <c r="G2387" s="3" t="s">
        <v>2954</v>
      </c>
      <c r="H2387" s="3" t="s">
        <v>3346</v>
      </c>
      <c r="I2387" s="3" t="s">
        <v>3221</v>
      </c>
      <c r="J2387" s="4">
        <v>1.9935020000000001</v>
      </c>
      <c r="K2387" s="4">
        <v>6.1222709999999996</v>
      </c>
      <c r="L2387" s="4">
        <v>-0.60061299999999995</v>
      </c>
      <c r="M2387" s="4">
        <v>0.62872300000000003</v>
      </c>
      <c r="N2387" s="4">
        <v>34.878853046594998</v>
      </c>
      <c r="O2387" s="4">
        <v>35.025541920461897</v>
      </c>
      <c r="P2387" s="4" t="s">
        <v>2934</v>
      </c>
      <c r="Q2387" s="4" t="s">
        <v>2934</v>
      </c>
      <c r="R2387" s="4" t="s">
        <v>2934</v>
      </c>
      <c r="S2387" s="3" t="s">
        <v>4691</v>
      </c>
      <c r="T2387" s="4">
        <v>486.56</v>
      </c>
      <c r="U2387" s="4">
        <v>18483.852423200002</v>
      </c>
      <c r="V2387" s="10">
        <v>19676.970422999999</v>
      </c>
      <c r="W2387" s="4">
        <v>0.85498191384413003</v>
      </c>
      <c r="X2387" s="4">
        <v>499.87</v>
      </c>
      <c r="Y2387" s="4">
        <v>391.84</v>
      </c>
      <c r="Z2387" s="4" t="s">
        <v>2934</v>
      </c>
      <c r="AA2387" s="10">
        <v>27.907403583600001</v>
      </c>
      <c r="AB2387" s="10">
        <v>28.322194061899999</v>
      </c>
      <c r="AC2387" s="4" t="s">
        <v>2934</v>
      </c>
      <c r="AD2387" s="4">
        <v>8.4312161665181993</v>
      </c>
      <c r="AE2387" s="4">
        <v>8.5406202344285997</v>
      </c>
      <c r="AF2387" s="4" t="s">
        <v>2934</v>
      </c>
      <c r="AG2387" s="4">
        <v>21.4300561678075</v>
      </c>
      <c r="AH2387" s="4">
        <v>21.667201940332401</v>
      </c>
      <c r="AI2387" s="4" t="s">
        <v>2934</v>
      </c>
      <c r="AJ2387" s="4" t="s">
        <v>2934</v>
      </c>
    </row>
    <row r="2388" spans="1:36" x14ac:dyDescent="0.3">
      <c r="A2388" s="1" t="s">
        <v>2269</v>
      </c>
      <c r="B2388" s="2">
        <v>4794937</v>
      </c>
      <c r="C2388" s="3" t="s">
        <v>2919</v>
      </c>
      <c r="D2388" s="4">
        <v>18485.563791510001</v>
      </c>
      <c r="E2388" s="3" t="s">
        <v>2945</v>
      </c>
      <c r="F2388" s="3" t="s">
        <v>3021</v>
      </c>
      <c r="G2388" s="3" t="s">
        <v>3157</v>
      </c>
      <c r="H2388" s="3" t="s">
        <v>3157</v>
      </c>
      <c r="I2388" s="3" t="s">
        <v>3599</v>
      </c>
      <c r="J2388" s="4">
        <v>2.366171</v>
      </c>
      <c r="K2388" s="4">
        <v>-19.633989</v>
      </c>
      <c r="L2388" s="4">
        <v>-12.61</v>
      </c>
      <c r="M2388" s="4">
        <v>9.1628000000000001E-2</v>
      </c>
      <c r="N2388" s="4">
        <v>29.13</v>
      </c>
      <c r="O2388" s="4">
        <v>28.908369</v>
      </c>
      <c r="P2388" s="4" t="s">
        <v>2924</v>
      </c>
      <c r="Q2388" s="4">
        <v>17.823922</v>
      </c>
      <c r="R2388" s="4">
        <v>54.656486000000001</v>
      </c>
      <c r="S2388" s="3" t="s">
        <v>6008</v>
      </c>
      <c r="T2388" s="4">
        <v>87.39</v>
      </c>
      <c r="U2388" s="4">
        <v>18485.563791510001</v>
      </c>
      <c r="V2388" s="10">
        <v>22921.563791</v>
      </c>
      <c r="W2388" s="4">
        <v>3.22691383453484</v>
      </c>
      <c r="X2388" s="4">
        <v>115.32</v>
      </c>
      <c r="Y2388" s="4">
        <v>79.390100000000004</v>
      </c>
      <c r="Z2388" s="4">
        <v>29.13</v>
      </c>
      <c r="AA2388" s="10">
        <v>10.743659409099999</v>
      </c>
      <c r="AB2388" s="10">
        <v>11.7416119826</v>
      </c>
      <c r="AC2388" s="4">
        <v>3.1550669999999998</v>
      </c>
      <c r="AD2388" s="4">
        <v>2.4023328908396002</v>
      </c>
      <c r="AE2388" s="4">
        <v>2.4797346896707002</v>
      </c>
      <c r="AF2388" s="4">
        <v>17.823922</v>
      </c>
      <c r="AG2388" s="4">
        <v>9.1141861181489006</v>
      </c>
      <c r="AH2388" s="4">
        <v>9.6712019840070997</v>
      </c>
      <c r="AI2388" s="4" t="s">
        <v>2924</v>
      </c>
      <c r="AJ2388" s="4" t="s">
        <v>2924</v>
      </c>
    </row>
    <row r="2389" spans="1:36" x14ac:dyDescent="0.3">
      <c r="A2389" s="1" t="s">
        <v>796</v>
      </c>
      <c r="B2389" s="2">
        <v>19659800</v>
      </c>
      <c r="C2389" s="3" t="s">
        <v>2919</v>
      </c>
      <c r="D2389" s="4">
        <v>18490.84386288</v>
      </c>
      <c r="E2389" s="3" t="s">
        <v>2925</v>
      </c>
      <c r="F2389" s="3" t="s">
        <v>2980</v>
      </c>
      <c r="G2389" s="3" t="s">
        <v>2981</v>
      </c>
      <c r="H2389" s="3" t="s">
        <v>2982</v>
      </c>
      <c r="I2389" s="3" t="s">
        <v>3266</v>
      </c>
      <c r="J2389" s="4">
        <v>7.5744680000000004</v>
      </c>
      <c r="K2389" s="4">
        <v>-6.0455899999999998</v>
      </c>
      <c r="L2389" s="4">
        <v>-11.875436000000001</v>
      </c>
      <c r="M2389" s="4">
        <v>-6.0223050000000002</v>
      </c>
      <c r="N2389" s="4" t="s">
        <v>2924</v>
      </c>
      <c r="O2389" s="4" t="s">
        <v>2924</v>
      </c>
      <c r="P2389" s="4">
        <v>17.166139000000001</v>
      </c>
      <c r="Q2389" s="4" t="s">
        <v>2924</v>
      </c>
      <c r="R2389" s="4">
        <v>41.597656000000001</v>
      </c>
      <c r="S2389" s="3" t="s">
        <v>4539</v>
      </c>
      <c r="T2389" s="4">
        <v>37.92</v>
      </c>
      <c r="U2389" s="4">
        <v>18490.84386288</v>
      </c>
      <c r="V2389" s="10">
        <v>18955.817862</v>
      </c>
      <c r="W2389" s="4">
        <v>0</v>
      </c>
      <c r="X2389" s="4">
        <v>49.57</v>
      </c>
      <c r="Y2389" s="4">
        <v>28.69</v>
      </c>
      <c r="Z2389" s="4" t="s">
        <v>2924</v>
      </c>
      <c r="AA2389" s="10" t="s">
        <v>2924</v>
      </c>
      <c r="AB2389" s="10" t="s">
        <v>2924</v>
      </c>
      <c r="AC2389" s="4">
        <v>4.1156550000000003</v>
      </c>
      <c r="AD2389" s="4">
        <v>3.2389086580708</v>
      </c>
      <c r="AE2389" s="4">
        <v>3.8592588596753998</v>
      </c>
      <c r="AF2389" s="4" t="s">
        <v>2924</v>
      </c>
      <c r="AG2389" s="4">
        <v>30.511425173777202</v>
      </c>
      <c r="AH2389" s="4">
        <v>68.130432653609901</v>
      </c>
      <c r="AI2389" s="4">
        <v>17.166139000000001</v>
      </c>
      <c r="AJ2389" s="4" t="s">
        <v>2924</v>
      </c>
    </row>
    <row r="2390" spans="1:36" x14ac:dyDescent="0.3">
      <c r="A2390" s="1" t="s">
        <v>2463</v>
      </c>
      <c r="B2390" s="2">
        <v>9962087</v>
      </c>
      <c r="C2390" s="3" t="s">
        <v>2935</v>
      </c>
      <c r="D2390" s="4">
        <v>18543.971371240001</v>
      </c>
      <c r="E2390" s="3" t="s">
        <v>3102</v>
      </c>
      <c r="F2390" s="3" t="s">
        <v>3103</v>
      </c>
      <c r="G2390" s="3" t="s">
        <v>3196</v>
      </c>
      <c r="H2390" s="3" t="s">
        <v>3197</v>
      </c>
      <c r="I2390" s="3" t="s">
        <v>3638</v>
      </c>
      <c r="J2390" s="4">
        <v>30.077691999999999</v>
      </c>
      <c r="K2390" s="4">
        <v>-4.5602609999999997</v>
      </c>
      <c r="L2390" s="4">
        <v>1.8245</v>
      </c>
      <c r="M2390" s="4">
        <v>-1.9246859999999999</v>
      </c>
      <c r="N2390" s="4">
        <v>21.526561999999998</v>
      </c>
      <c r="O2390" s="4">
        <v>14.762065</v>
      </c>
      <c r="P2390" s="4">
        <v>2.0021900000000001</v>
      </c>
      <c r="Q2390" s="4">
        <v>13.943966</v>
      </c>
      <c r="R2390" s="4">
        <v>12.573371</v>
      </c>
      <c r="S2390" s="3" t="s">
        <v>6201</v>
      </c>
      <c r="T2390" s="4">
        <v>11.72</v>
      </c>
      <c r="U2390" s="4">
        <v>18543.971371240001</v>
      </c>
      <c r="V2390" s="10">
        <v>15265.904511000001</v>
      </c>
      <c r="W2390" s="4">
        <v>1.16894197952218</v>
      </c>
      <c r="X2390" s="4">
        <v>15.77</v>
      </c>
      <c r="Y2390" s="5">
        <v>8.19</v>
      </c>
      <c r="Z2390" s="4">
        <v>21.526561999999998</v>
      </c>
      <c r="AA2390" s="10">
        <v>15.6466770321324</v>
      </c>
      <c r="AB2390" s="10">
        <v>18.052041847714801</v>
      </c>
      <c r="AC2390" s="4">
        <v>3.8469139999999999</v>
      </c>
      <c r="AD2390" s="4">
        <v>3.7115379854718999</v>
      </c>
      <c r="AE2390" s="4">
        <v>3.9434347124796001</v>
      </c>
      <c r="AF2390" s="4">
        <v>13.943966</v>
      </c>
      <c r="AG2390" s="4">
        <v>11.035529748551999</v>
      </c>
      <c r="AH2390" s="4">
        <v>12.3981875700172</v>
      </c>
      <c r="AI2390" s="4">
        <v>2.0021900000000001</v>
      </c>
      <c r="AJ2390" s="4">
        <v>3.221266</v>
      </c>
    </row>
    <row r="2391" spans="1:36" x14ac:dyDescent="0.3">
      <c r="A2391" s="1" t="s">
        <v>2881</v>
      </c>
      <c r="B2391" s="2">
        <v>4912608</v>
      </c>
      <c r="C2391" s="3" t="s">
        <v>2935</v>
      </c>
      <c r="D2391" s="4">
        <v>18596.022002900001</v>
      </c>
      <c r="E2391" s="3" t="s">
        <v>2925</v>
      </c>
      <c r="F2391" s="3" t="s">
        <v>2980</v>
      </c>
      <c r="G2391" s="3" t="s">
        <v>2981</v>
      </c>
      <c r="H2391" s="3" t="s">
        <v>3163</v>
      </c>
      <c r="I2391" s="3" t="s">
        <v>3164</v>
      </c>
      <c r="J2391" s="4">
        <v>15.720008999999999</v>
      </c>
      <c r="K2391" s="4">
        <v>8.2690190000000001</v>
      </c>
      <c r="L2391" s="4">
        <v>4.959384</v>
      </c>
      <c r="M2391" s="4">
        <v>1.0703990000000001</v>
      </c>
      <c r="N2391" s="4">
        <v>21.841636999999999</v>
      </c>
      <c r="O2391" s="4">
        <v>29.631865000000001</v>
      </c>
      <c r="P2391" s="4">
        <v>3.1095630000000001</v>
      </c>
      <c r="Q2391" s="4">
        <v>7.4512419999999997</v>
      </c>
      <c r="R2391" s="4">
        <v>38.017530999999998</v>
      </c>
      <c r="S2391" s="3" t="s">
        <v>6619</v>
      </c>
      <c r="T2391" s="4">
        <v>49.1</v>
      </c>
      <c r="U2391" s="4">
        <v>18596.022002900001</v>
      </c>
      <c r="V2391" s="10">
        <v>19023.022002000002</v>
      </c>
      <c r="W2391" s="4">
        <v>1.3034623217922601</v>
      </c>
      <c r="X2391" s="4">
        <v>52</v>
      </c>
      <c r="Y2391" s="4">
        <v>28.5</v>
      </c>
      <c r="Z2391" s="4">
        <v>21.841636999999999</v>
      </c>
      <c r="AA2391" s="10">
        <v>18.543696653800001</v>
      </c>
      <c r="AB2391" s="10">
        <v>20.972957272399999</v>
      </c>
      <c r="AC2391" s="5">
        <v>1.698332</v>
      </c>
      <c r="AD2391" s="4">
        <v>1.5857710678065999</v>
      </c>
      <c r="AE2391" s="4">
        <v>1.6761488374108</v>
      </c>
      <c r="AF2391" s="4">
        <v>7.4512419999999997</v>
      </c>
      <c r="AG2391" s="4">
        <v>9.1671921794587004</v>
      </c>
      <c r="AH2391" s="4">
        <v>11.3491447755442</v>
      </c>
      <c r="AI2391" s="4">
        <v>3.1095630000000001</v>
      </c>
      <c r="AJ2391" s="4">
        <v>4.7832439999999998</v>
      </c>
    </row>
    <row r="2392" spans="1:36" x14ac:dyDescent="0.3">
      <c r="A2392" s="1" t="s">
        <v>1324</v>
      </c>
      <c r="B2392" s="2">
        <v>4811052</v>
      </c>
      <c r="C2392" s="3" t="s">
        <v>2919</v>
      </c>
      <c r="D2392" s="4">
        <v>18596.782748000001</v>
      </c>
      <c r="E2392" s="3" t="s">
        <v>2920</v>
      </c>
      <c r="F2392" s="3" t="s">
        <v>2960</v>
      </c>
      <c r="G2392" s="3" t="s">
        <v>2961</v>
      </c>
      <c r="H2392" s="3" t="s">
        <v>2962</v>
      </c>
      <c r="I2392" s="3" t="s">
        <v>3263</v>
      </c>
      <c r="J2392" s="4">
        <v>22.186377</v>
      </c>
      <c r="K2392" s="4">
        <v>14.261087</v>
      </c>
      <c r="L2392" s="4">
        <v>-0.67435900000000004</v>
      </c>
      <c r="M2392" s="4">
        <v>-0.54394699999999996</v>
      </c>
      <c r="N2392" s="4">
        <v>53.024000000000001</v>
      </c>
      <c r="O2392" s="4">
        <v>88.373333000000002</v>
      </c>
      <c r="P2392" s="4">
        <v>16.633414999999999</v>
      </c>
      <c r="Q2392" s="4">
        <v>44.202778000000002</v>
      </c>
      <c r="R2392" s="4">
        <v>136.73013800000001</v>
      </c>
      <c r="S2392" s="3" t="s">
        <v>5066</v>
      </c>
      <c r="T2392" s="4">
        <v>265.12</v>
      </c>
      <c r="U2392" s="4">
        <v>18596.782748000001</v>
      </c>
      <c r="V2392" s="10">
        <v>19135.382748</v>
      </c>
      <c r="W2392" s="4">
        <v>0</v>
      </c>
      <c r="X2392" s="5">
        <v>279.77</v>
      </c>
      <c r="Y2392" s="4">
        <v>160.19</v>
      </c>
      <c r="Z2392" s="4">
        <v>53.024000000000001</v>
      </c>
      <c r="AA2392" s="10">
        <v>71.959395271800005</v>
      </c>
      <c r="AB2392" s="10">
        <v>82.475766210800003</v>
      </c>
      <c r="AC2392" s="4">
        <v>9.6453360000000004</v>
      </c>
      <c r="AD2392" s="4">
        <v>8.2174250450339006</v>
      </c>
      <c r="AE2392" s="4">
        <v>9.3123200405815005</v>
      </c>
      <c r="AF2392" s="4">
        <v>44.202778000000002</v>
      </c>
      <c r="AG2392" s="4">
        <v>36.772711423487699</v>
      </c>
      <c r="AH2392" s="4">
        <v>43.310641172075897</v>
      </c>
      <c r="AI2392" s="4">
        <v>16.633414999999999</v>
      </c>
      <c r="AJ2392" s="4">
        <v>19.236685999999999</v>
      </c>
    </row>
    <row r="2393" spans="1:36" x14ac:dyDescent="0.3">
      <c r="A2393" s="1" t="s">
        <v>1869</v>
      </c>
      <c r="B2393" s="2">
        <v>4057436</v>
      </c>
      <c r="C2393" s="3" t="s">
        <v>2935</v>
      </c>
      <c r="D2393" s="4">
        <v>18625.977997350001</v>
      </c>
      <c r="E2393" s="3" t="s">
        <v>3090</v>
      </c>
      <c r="F2393" s="3" t="s">
        <v>3090</v>
      </c>
      <c r="G2393" s="3" t="s">
        <v>3091</v>
      </c>
      <c r="H2393" s="3" t="s">
        <v>3091</v>
      </c>
      <c r="I2393" s="3" t="s">
        <v>3098</v>
      </c>
      <c r="J2393" s="4">
        <v>77.852997999999999</v>
      </c>
      <c r="K2393" s="4">
        <v>0.80026299999999995</v>
      </c>
      <c r="L2393" s="4">
        <v>-7.0178989999999999</v>
      </c>
      <c r="M2393" s="4">
        <v>1.6583749999999999</v>
      </c>
      <c r="N2393" s="4">
        <v>22.076830999999999</v>
      </c>
      <c r="O2393" s="4">
        <v>16.297412000000001</v>
      </c>
      <c r="P2393" s="4">
        <v>10.076712000000001</v>
      </c>
      <c r="Q2393" s="4">
        <v>11.793177999999999</v>
      </c>
      <c r="R2393" s="4">
        <v>13.086727</v>
      </c>
      <c r="S2393" s="3" t="s">
        <v>5609</v>
      </c>
      <c r="T2393" s="4">
        <v>91.95</v>
      </c>
      <c r="U2393" s="4">
        <v>18625.977997350001</v>
      </c>
      <c r="V2393" s="10">
        <v>29081.977997000002</v>
      </c>
      <c r="W2393" s="4">
        <v>1.7727025557368099</v>
      </c>
      <c r="X2393" s="4">
        <v>103.14</v>
      </c>
      <c r="Y2393" s="4">
        <v>50.23</v>
      </c>
      <c r="Z2393" s="4">
        <v>22.076830999999999</v>
      </c>
      <c r="AA2393" s="10">
        <v>13.1535655532</v>
      </c>
      <c r="AB2393" s="10">
        <v>14.831051819100001</v>
      </c>
      <c r="AC2393" s="4">
        <v>1.0342830000000001</v>
      </c>
      <c r="AD2393" s="4">
        <v>0.92314728583259997</v>
      </c>
      <c r="AE2393" s="4">
        <v>0.99413844178749999</v>
      </c>
      <c r="AF2393" s="4">
        <v>11.793177999999999</v>
      </c>
      <c r="AG2393" s="4">
        <v>7.8065734600674999</v>
      </c>
      <c r="AH2393" s="4">
        <v>7.9692402758726004</v>
      </c>
      <c r="AI2393" s="4">
        <v>10.076712000000001</v>
      </c>
      <c r="AJ2393" s="4" t="s">
        <v>2924</v>
      </c>
    </row>
    <row r="2394" spans="1:36" x14ac:dyDescent="0.3">
      <c r="A2394" s="1" t="s">
        <v>2419</v>
      </c>
      <c r="B2394" s="2">
        <v>4276821</v>
      </c>
      <c r="C2394" s="3" t="s">
        <v>2919</v>
      </c>
      <c r="D2394" s="4">
        <v>18726.377334600002</v>
      </c>
      <c r="E2394" s="3" t="s">
        <v>2945</v>
      </c>
      <c r="F2394" s="3" t="s">
        <v>3021</v>
      </c>
      <c r="G2394" s="3" t="s">
        <v>3157</v>
      </c>
      <c r="H2394" s="3" t="s">
        <v>3157</v>
      </c>
      <c r="I2394" s="3" t="s">
        <v>3366</v>
      </c>
      <c r="J2394" s="4">
        <v>12.502637999999999</v>
      </c>
      <c r="K2394" s="4">
        <v>-23.809978000000001</v>
      </c>
      <c r="L2394" s="4">
        <v>-8.8109500000000001</v>
      </c>
      <c r="M2394" s="4">
        <v>1.2345680000000001</v>
      </c>
      <c r="N2394" s="4">
        <v>15.918367</v>
      </c>
      <c r="O2394" s="4" t="s">
        <v>2924</v>
      </c>
      <c r="P2394" s="4">
        <v>3.43133</v>
      </c>
      <c r="Q2394" s="4">
        <v>14.720414</v>
      </c>
      <c r="R2394" s="4" t="s">
        <v>2924</v>
      </c>
      <c r="S2394" s="3" t="s">
        <v>6157</v>
      </c>
      <c r="T2394" s="4">
        <v>31.98</v>
      </c>
      <c r="U2394" s="4">
        <v>18726.377334600002</v>
      </c>
      <c r="V2394" s="10">
        <v>19230.920333999999</v>
      </c>
      <c r="W2394" s="4">
        <v>0</v>
      </c>
      <c r="X2394" s="5">
        <v>122.9</v>
      </c>
      <c r="Y2394" s="4">
        <v>17.25</v>
      </c>
      <c r="Z2394" s="4">
        <v>15.918367</v>
      </c>
      <c r="AA2394" s="10">
        <v>11.511879049599999</v>
      </c>
      <c r="AB2394" s="10">
        <v>11.511879049599999</v>
      </c>
      <c r="AC2394" s="4">
        <v>1.286964</v>
      </c>
      <c r="AD2394" s="4">
        <v>0.77421595565930001</v>
      </c>
      <c r="AE2394" s="4">
        <v>0.77421595565930001</v>
      </c>
      <c r="AF2394" s="4">
        <v>14.720414</v>
      </c>
      <c r="AG2394" s="4">
        <v>7.9700078191856996</v>
      </c>
      <c r="AH2394" s="4">
        <v>7.9700078191856996</v>
      </c>
      <c r="AI2394" s="4">
        <v>3.43133</v>
      </c>
      <c r="AJ2394" s="4">
        <v>3.43133</v>
      </c>
    </row>
    <row r="2395" spans="1:36" x14ac:dyDescent="0.3">
      <c r="A2395" s="1" t="s">
        <v>772</v>
      </c>
      <c r="B2395" s="2">
        <v>4556424</v>
      </c>
      <c r="C2395" s="3" t="s">
        <v>2919</v>
      </c>
      <c r="D2395" s="4">
        <v>18785.362112999999</v>
      </c>
      <c r="E2395" s="3" t="s">
        <v>2945</v>
      </c>
      <c r="F2395" s="3" t="s">
        <v>2946</v>
      </c>
      <c r="G2395" s="3" t="s">
        <v>2947</v>
      </c>
      <c r="H2395" s="3" t="s">
        <v>2989</v>
      </c>
      <c r="I2395" s="3" t="s">
        <v>2949</v>
      </c>
      <c r="J2395" s="4">
        <v>56.433978000000003</v>
      </c>
      <c r="K2395" s="4">
        <v>50.802658999999998</v>
      </c>
      <c r="L2395" s="4">
        <v>15.700423000000001</v>
      </c>
      <c r="M2395" s="4">
        <v>-1.4934860000000001</v>
      </c>
      <c r="N2395" s="4">
        <v>19.306622000000001</v>
      </c>
      <c r="O2395" s="4">
        <v>21.423635000000001</v>
      </c>
      <c r="P2395" s="4">
        <v>9.4416239999999991</v>
      </c>
      <c r="Q2395" s="4">
        <v>69.635794000000004</v>
      </c>
      <c r="R2395" s="4">
        <v>15.840210000000001</v>
      </c>
      <c r="S2395" s="3" t="s">
        <v>4515</v>
      </c>
      <c r="T2395" s="4">
        <v>93</v>
      </c>
      <c r="U2395" s="4">
        <v>18785.362112999999</v>
      </c>
      <c r="V2395" s="10">
        <v>17973.625112999998</v>
      </c>
      <c r="W2395" s="4">
        <v>0</v>
      </c>
      <c r="X2395" s="4">
        <v>107.8599</v>
      </c>
      <c r="Y2395" s="4">
        <v>48.7</v>
      </c>
      <c r="Z2395" s="4">
        <v>19.306622000000001</v>
      </c>
      <c r="AA2395" s="10">
        <v>25.489228745199998</v>
      </c>
      <c r="AB2395" s="10">
        <v>26.320258108299999</v>
      </c>
      <c r="AC2395" s="4">
        <v>6.1704119999999998</v>
      </c>
      <c r="AD2395" s="4">
        <v>5.8020759730776996</v>
      </c>
      <c r="AE2395" s="4">
        <v>6.069655040842</v>
      </c>
      <c r="AF2395" s="4">
        <v>69.635794000000004</v>
      </c>
      <c r="AG2395" s="4">
        <v>16.695908908884601</v>
      </c>
      <c r="AH2395" s="4">
        <v>18.582247995000401</v>
      </c>
      <c r="AI2395" s="4">
        <v>9.4416239999999991</v>
      </c>
      <c r="AJ2395" s="4">
        <v>12.950843000000001</v>
      </c>
    </row>
    <row r="2396" spans="1:36" x14ac:dyDescent="0.3">
      <c r="A2396" s="1" t="s">
        <v>326</v>
      </c>
      <c r="B2396" s="2">
        <v>4095864</v>
      </c>
      <c r="C2396" s="3" t="s">
        <v>2935</v>
      </c>
      <c r="D2396" s="4">
        <v>18820.426932089998</v>
      </c>
      <c r="E2396" s="3" t="s">
        <v>2925</v>
      </c>
      <c r="F2396" s="3" t="s">
        <v>2926</v>
      </c>
      <c r="G2396" s="3" t="s">
        <v>2927</v>
      </c>
      <c r="H2396" s="3" t="s">
        <v>3241</v>
      </c>
      <c r="I2396" s="3" t="s">
        <v>3242</v>
      </c>
      <c r="J2396" s="4">
        <v>12.455289</v>
      </c>
      <c r="K2396" s="4">
        <v>-13.915509999999999</v>
      </c>
      <c r="L2396" s="4">
        <v>-0.15878400000000001</v>
      </c>
      <c r="M2396" s="4">
        <v>2.8988900000000002</v>
      </c>
      <c r="N2396" s="4">
        <v>15.058159</v>
      </c>
      <c r="O2396" s="4">
        <v>18.431742</v>
      </c>
      <c r="P2396" s="4">
        <v>6.106833</v>
      </c>
      <c r="Q2396" s="4">
        <v>6.026605</v>
      </c>
      <c r="R2396" s="4">
        <v>18.256170000000001</v>
      </c>
      <c r="S2396" s="3" t="s">
        <v>4071</v>
      </c>
      <c r="T2396" s="4">
        <v>88.03</v>
      </c>
      <c r="U2396" s="4">
        <v>18820.426932089998</v>
      </c>
      <c r="V2396" s="10">
        <v>22069.426931999998</v>
      </c>
      <c r="W2396" s="4">
        <v>4.2712711575599203</v>
      </c>
      <c r="X2396" s="4">
        <v>103.71</v>
      </c>
      <c r="Y2396" s="4">
        <v>69.290000000000006</v>
      </c>
      <c r="Z2396" s="4">
        <v>15.058159</v>
      </c>
      <c r="AA2396" s="10">
        <v>13.5869732983</v>
      </c>
      <c r="AB2396" s="10">
        <v>14.193488054099999</v>
      </c>
      <c r="AC2396" s="4">
        <v>0.52264999999999995</v>
      </c>
      <c r="AD2396" s="4">
        <v>0.53097294018980001</v>
      </c>
      <c r="AE2396" s="4">
        <v>0.53486888105779995</v>
      </c>
      <c r="AF2396" s="4">
        <v>6.026605</v>
      </c>
      <c r="AG2396" s="4">
        <v>8.3708197752496005</v>
      </c>
      <c r="AH2396" s="4">
        <v>8.5904796641251</v>
      </c>
      <c r="AI2396" s="4">
        <v>6.106833</v>
      </c>
      <c r="AJ2396" s="4">
        <v>11.859087000000001</v>
      </c>
    </row>
    <row r="2397" spans="1:36" x14ac:dyDescent="0.3">
      <c r="A2397" s="1" t="s">
        <v>2369</v>
      </c>
      <c r="B2397" s="2">
        <v>4090270</v>
      </c>
      <c r="C2397" s="3" t="s">
        <v>2919</v>
      </c>
      <c r="D2397" s="4">
        <v>18851.243929230001</v>
      </c>
      <c r="E2397" s="3" t="s">
        <v>2936</v>
      </c>
      <c r="F2397" s="3" t="s">
        <v>2966</v>
      </c>
      <c r="G2397" s="3" t="s">
        <v>3082</v>
      </c>
      <c r="H2397" s="3" t="s">
        <v>3275</v>
      </c>
      <c r="I2397" s="3" t="s">
        <v>2949</v>
      </c>
      <c r="J2397" s="4">
        <v>24.545901000000001</v>
      </c>
      <c r="K2397" s="4">
        <v>2.9626619999999999</v>
      </c>
      <c r="L2397" s="4">
        <v>-1.6158220000000001</v>
      </c>
      <c r="M2397" s="4">
        <v>0.38248500000000002</v>
      </c>
      <c r="N2397" s="4">
        <v>27.260028999999999</v>
      </c>
      <c r="O2397" s="4">
        <v>18.229939999999999</v>
      </c>
      <c r="P2397" s="4">
        <v>2.7622119999999999</v>
      </c>
      <c r="Q2397" s="4">
        <v>12.333977000000001</v>
      </c>
      <c r="R2397" s="4">
        <v>18.502025</v>
      </c>
      <c r="S2397" s="3" t="s">
        <v>6108</v>
      </c>
      <c r="T2397" s="4">
        <v>76.11</v>
      </c>
      <c r="U2397" s="4">
        <v>18851.243929230001</v>
      </c>
      <c r="V2397" s="10">
        <v>25587.143929000002</v>
      </c>
      <c r="W2397" s="4">
        <v>1.3138877939823901</v>
      </c>
      <c r="X2397" s="4">
        <v>77.694999999999993</v>
      </c>
      <c r="Y2397" s="4">
        <v>58.79</v>
      </c>
      <c r="Z2397" s="4">
        <v>27.260028999999999</v>
      </c>
      <c r="AA2397" s="10">
        <v>13.623670926799999</v>
      </c>
      <c r="AB2397" s="10">
        <v>14.726112875</v>
      </c>
      <c r="AC2397" s="4">
        <v>4.4392069999999997</v>
      </c>
      <c r="AD2397" s="4">
        <v>4.1886738759624</v>
      </c>
      <c r="AE2397" s="4">
        <v>4.3814363742672002</v>
      </c>
      <c r="AF2397" s="4">
        <v>12.333977000000001</v>
      </c>
      <c r="AG2397" s="4">
        <v>10.5858132733776</v>
      </c>
      <c r="AH2397" s="4">
        <v>11.2679761638308</v>
      </c>
      <c r="AI2397" s="4">
        <v>2.7622119999999999</v>
      </c>
      <c r="AJ2397" s="4" t="s">
        <v>2924</v>
      </c>
    </row>
    <row r="2398" spans="1:36" x14ac:dyDescent="0.3">
      <c r="A2398" s="1" t="s">
        <v>1447</v>
      </c>
      <c r="B2398" s="2">
        <v>5726665</v>
      </c>
      <c r="C2398" s="3" t="s">
        <v>2940</v>
      </c>
      <c r="D2398" s="4">
        <v>18857.1924</v>
      </c>
      <c r="E2398" s="3" t="s">
        <v>2930</v>
      </c>
      <c r="F2398" s="3" t="s">
        <v>2953</v>
      </c>
      <c r="G2398" s="3" t="s">
        <v>2954</v>
      </c>
      <c r="H2398" s="3" t="s">
        <v>2955</v>
      </c>
      <c r="I2398" s="3"/>
      <c r="J2398" s="4">
        <v>-5.4481000000000002E-2</v>
      </c>
      <c r="K2398" s="4">
        <v>-0.50619199999999998</v>
      </c>
      <c r="L2398" s="4">
        <v>-0.35306900000000002</v>
      </c>
      <c r="M2398" s="4">
        <v>8.6383000000000001E-2</v>
      </c>
      <c r="N2398" s="4" t="s">
        <v>2934</v>
      </c>
      <c r="O2398" s="4" t="s">
        <v>2934</v>
      </c>
      <c r="P2398" s="4" t="s">
        <v>2934</v>
      </c>
      <c r="Q2398" s="4" t="s">
        <v>2934</v>
      </c>
      <c r="R2398" s="4" t="s">
        <v>2934</v>
      </c>
      <c r="S2398" s="3" t="s">
        <v>5188</v>
      </c>
      <c r="T2398" s="4">
        <v>110.07</v>
      </c>
      <c r="U2398" s="4">
        <v>18857.1924</v>
      </c>
      <c r="V2398" s="10" t="s">
        <v>2934</v>
      </c>
      <c r="W2398" s="4">
        <v>4.6528100299809196</v>
      </c>
      <c r="X2398" s="4">
        <v>110.64</v>
      </c>
      <c r="Y2398" s="4">
        <v>109.91</v>
      </c>
      <c r="Z2398" s="4" t="s">
        <v>2934</v>
      </c>
      <c r="AA2398" s="10" t="s">
        <v>2934</v>
      </c>
      <c r="AB2398" s="10" t="s">
        <v>2934</v>
      </c>
      <c r="AC2398" s="4" t="s">
        <v>2934</v>
      </c>
      <c r="AD2398" s="4" t="s">
        <v>2934</v>
      </c>
      <c r="AE2398" s="4" t="s">
        <v>2934</v>
      </c>
      <c r="AF2398" s="4" t="s">
        <v>2934</v>
      </c>
      <c r="AG2398" s="4" t="s">
        <v>2934</v>
      </c>
      <c r="AH2398" s="4" t="s">
        <v>2934</v>
      </c>
      <c r="AI2398" s="4" t="s">
        <v>2934</v>
      </c>
      <c r="AJ2398" s="4" t="s">
        <v>2934</v>
      </c>
    </row>
    <row r="2399" spans="1:36" x14ac:dyDescent="0.3">
      <c r="A2399" s="1" t="s">
        <v>1342</v>
      </c>
      <c r="B2399" s="2">
        <v>4060689</v>
      </c>
      <c r="C2399" s="3" t="s">
        <v>2935</v>
      </c>
      <c r="D2399" s="4">
        <v>18930.277504139998</v>
      </c>
      <c r="E2399" s="3" t="s">
        <v>3031</v>
      </c>
      <c r="F2399" s="3" t="s">
        <v>3031</v>
      </c>
      <c r="G2399" s="3" t="s">
        <v>3115</v>
      </c>
      <c r="H2399" s="3" t="s">
        <v>3116</v>
      </c>
      <c r="I2399" s="3" t="s">
        <v>3482</v>
      </c>
      <c r="J2399" s="4">
        <v>50.733057000000002</v>
      </c>
      <c r="K2399" s="4">
        <v>11.113377</v>
      </c>
      <c r="L2399" s="4">
        <v>-6.6632410000000002</v>
      </c>
      <c r="M2399" s="4">
        <v>7.3462E-2</v>
      </c>
      <c r="N2399" s="4">
        <v>54.49</v>
      </c>
      <c r="O2399" s="4">
        <v>23.416416000000002</v>
      </c>
      <c r="P2399" s="4">
        <v>2.1937280000000001</v>
      </c>
      <c r="Q2399" s="4">
        <v>10.64263</v>
      </c>
      <c r="R2399" s="4">
        <v>19.478987</v>
      </c>
      <c r="S2399" s="3" t="s">
        <v>5084</v>
      </c>
      <c r="T2399" s="4">
        <v>54.49</v>
      </c>
      <c r="U2399" s="4">
        <v>18930.277504139998</v>
      </c>
      <c r="V2399" s="10">
        <v>23786.277504000001</v>
      </c>
      <c r="W2399" s="4">
        <v>3.3951183703431802</v>
      </c>
      <c r="X2399" s="4">
        <v>60.36</v>
      </c>
      <c r="Y2399" s="4">
        <v>32.700000000000003</v>
      </c>
      <c r="Z2399" s="4">
        <v>54.49</v>
      </c>
      <c r="AA2399" s="10">
        <v>25.226851851799999</v>
      </c>
      <c r="AB2399" s="10">
        <v>43.7172060782</v>
      </c>
      <c r="AC2399" s="4">
        <v>1.2760879999999999</v>
      </c>
      <c r="AD2399" s="4">
        <v>1.2268434519238001</v>
      </c>
      <c r="AE2399" s="4">
        <v>1.2649530185465001</v>
      </c>
      <c r="AF2399" s="4">
        <v>10.64263</v>
      </c>
      <c r="AG2399" s="4">
        <v>9.6273434670336009</v>
      </c>
      <c r="AH2399" s="4">
        <v>11.9543615803102</v>
      </c>
      <c r="AI2399" s="4">
        <v>2.1937280000000001</v>
      </c>
      <c r="AJ2399" s="4">
        <v>3.4829020000000002</v>
      </c>
    </row>
    <row r="2400" spans="1:36" x14ac:dyDescent="0.3">
      <c r="A2400" s="1" t="s">
        <v>751</v>
      </c>
      <c r="B2400" s="2">
        <v>4193280</v>
      </c>
      <c r="C2400" s="3" t="s">
        <v>2935</v>
      </c>
      <c r="D2400" s="4">
        <v>19070.761728630001</v>
      </c>
      <c r="E2400" s="3" t="s">
        <v>2925</v>
      </c>
      <c r="F2400" s="3" t="s">
        <v>2926</v>
      </c>
      <c r="G2400" s="3" t="s">
        <v>2927</v>
      </c>
      <c r="H2400" s="3" t="s">
        <v>2928</v>
      </c>
      <c r="I2400" s="3" t="s">
        <v>2972</v>
      </c>
      <c r="J2400" s="4">
        <v>59.285471000000001</v>
      </c>
      <c r="K2400" s="4">
        <v>11.920245</v>
      </c>
      <c r="L2400" s="4">
        <v>9.5525599999999997</v>
      </c>
      <c r="M2400" s="5">
        <v>6.9985369999999998</v>
      </c>
      <c r="N2400" s="4">
        <v>16.715703999999999</v>
      </c>
      <c r="O2400" s="4">
        <v>26.907691</v>
      </c>
      <c r="P2400" s="4">
        <v>6.1493799999999998</v>
      </c>
      <c r="Q2400" s="4">
        <v>8.3144390000000001</v>
      </c>
      <c r="R2400" s="4">
        <v>76.123329999999996</v>
      </c>
      <c r="S2400" s="3" t="s">
        <v>4494</v>
      </c>
      <c r="T2400" s="4">
        <v>234.07</v>
      </c>
      <c r="U2400" s="4">
        <v>19070.761728630001</v>
      </c>
      <c r="V2400" s="10">
        <v>22101.352728000002</v>
      </c>
      <c r="W2400" s="4">
        <v>1.87977955312513</v>
      </c>
      <c r="X2400" s="5">
        <v>239.3</v>
      </c>
      <c r="Y2400" s="4">
        <v>137.06</v>
      </c>
      <c r="Z2400" s="4">
        <v>16.715703999999999</v>
      </c>
      <c r="AA2400" s="10">
        <v>16.212079235299999</v>
      </c>
      <c r="AB2400" s="10">
        <v>16.828478498999999</v>
      </c>
      <c r="AC2400" s="4">
        <v>1.6462380000000001</v>
      </c>
      <c r="AD2400" s="4">
        <v>1.6140986235985</v>
      </c>
      <c r="AE2400" s="4">
        <v>1.6606277847507001</v>
      </c>
      <c r="AF2400" s="4">
        <v>8.3144390000000001</v>
      </c>
      <c r="AG2400" s="4">
        <v>11.3907799949327</v>
      </c>
      <c r="AH2400" s="4">
        <v>11.756031556449001</v>
      </c>
      <c r="AI2400" s="4">
        <v>6.1493799999999998</v>
      </c>
      <c r="AJ2400" s="4">
        <v>6.8226069999999996</v>
      </c>
    </row>
    <row r="2401" spans="1:36" x14ac:dyDescent="0.3">
      <c r="A2401" s="1" t="s">
        <v>2758</v>
      </c>
      <c r="B2401" s="2">
        <v>5827239</v>
      </c>
      <c r="C2401" s="3" t="s">
        <v>2935</v>
      </c>
      <c r="D2401" s="4">
        <v>19167.512678480001</v>
      </c>
      <c r="E2401" s="3" t="s">
        <v>2925</v>
      </c>
      <c r="F2401" s="3" t="s">
        <v>2980</v>
      </c>
      <c r="G2401" s="3" t="s">
        <v>2981</v>
      </c>
      <c r="H2401" s="3" t="s">
        <v>3059</v>
      </c>
      <c r="I2401" s="3" t="s">
        <v>3717</v>
      </c>
      <c r="J2401" s="4">
        <v>70.153256999999996</v>
      </c>
      <c r="K2401" s="4">
        <v>27.067239000000001</v>
      </c>
      <c r="L2401" s="4">
        <v>-4.3918189999999999</v>
      </c>
      <c r="M2401" s="4">
        <v>-3.9368379999999998</v>
      </c>
      <c r="N2401" s="4" t="s">
        <v>2924</v>
      </c>
      <c r="O2401" s="4">
        <v>10.199816</v>
      </c>
      <c r="P2401" s="4" t="s">
        <v>2924</v>
      </c>
      <c r="Q2401" s="4">
        <v>17.715886999999999</v>
      </c>
      <c r="R2401" s="4">
        <v>17.372758000000001</v>
      </c>
      <c r="S2401" s="3" t="s">
        <v>6496</v>
      </c>
      <c r="T2401" s="4">
        <v>44.41</v>
      </c>
      <c r="U2401" s="4">
        <v>19167.512678480001</v>
      </c>
      <c r="V2401" s="10">
        <v>22087.459677999999</v>
      </c>
      <c r="W2401" s="4">
        <v>0</v>
      </c>
      <c r="X2401" s="4">
        <v>47.624499999999998</v>
      </c>
      <c r="Y2401" s="4">
        <v>25.71</v>
      </c>
      <c r="Z2401" s="4" t="s">
        <v>2924</v>
      </c>
      <c r="AA2401" s="10">
        <v>21.137553545900001</v>
      </c>
      <c r="AB2401" s="10">
        <v>30.818661910700001</v>
      </c>
      <c r="AC2401" s="4">
        <v>4.3274100000000004</v>
      </c>
      <c r="AD2401" s="4">
        <v>3.6678713821000999</v>
      </c>
      <c r="AE2401" s="4">
        <v>4.1487008828723999</v>
      </c>
      <c r="AF2401" s="4">
        <v>17.715886999999999</v>
      </c>
      <c r="AG2401" s="4">
        <v>14.144092223940101</v>
      </c>
      <c r="AH2401" s="4">
        <v>16.459042292800099</v>
      </c>
      <c r="AI2401" s="4" t="s">
        <v>2924</v>
      </c>
      <c r="AJ2401" s="4" t="s">
        <v>2924</v>
      </c>
    </row>
    <row r="2402" spans="1:36" x14ac:dyDescent="0.3">
      <c r="A2402" s="1" t="s">
        <v>573</v>
      </c>
      <c r="B2402" s="2">
        <v>1019881</v>
      </c>
      <c r="C2402" s="3" t="s">
        <v>2935</v>
      </c>
      <c r="D2402" s="4">
        <v>19223.357249460001</v>
      </c>
      <c r="E2402" s="3" t="s">
        <v>2930</v>
      </c>
      <c r="F2402" s="3" t="s">
        <v>2931</v>
      </c>
      <c r="G2402" s="3" t="s">
        <v>2931</v>
      </c>
      <c r="H2402" s="3" t="s">
        <v>2932</v>
      </c>
      <c r="I2402" s="3" t="s">
        <v>2933</v>
      </c>
      <c r="J2402" s="4">
        <v>31.623415999999999</v>
      </c>
      <c r="K2402" s="4">
        <v>6.9117649999999999</v>
      </c>
      <c r="L2402" s="4">
        <v>-9.4269099999999995</v>
      </c>
      <c r="M2402" s="4">
        <v>0.39125399999999999</v>
      </c>
      <c r="N2402" s="4">
        <v>17.1732283464567</v>
      </c>
      <c r="O2402" s="4">
        <v>10.280462</v>
      </c>
      <c r="P2402" s="4">
        <v>0.85102199999999995</v>
      </c>
      <c r="Q2402" s="4" t="s">
        <v>2934</v>
      </c>
      <c r="R2402" s="4" t="s">
        <v>2934</v>
      </c>
      <c r="S2402" s="3" t="s">
        <v>4316</v>
      </c>
      <c r="T2402" s="4">
        <v>43.62</v>
      </c>
      <c r="U2402" s="4">
        <v>19223.357249460001</v>
      </c>
      <c r="V2402" s="10" t="s">
        <v>2934</v>
      </c>
      <c r="W2402" s="4">
        <v>3.8514442916093499</v>
      </c>
      <c r="X2402" s="4">
        <v>49.25</v>
      </c>
      <c r="Y2402" s="4">
        <v>30.24</v>
      </c>
      <c r="Z2402" s="4">
        <v>21.81</v>
      </c>
      <c r="AA2402" s="10">
        <v>12.3053486797</v>
      </c>
      <c r="AB2402" s="10">
        <v>13.608837944999999</v>
      </c>
      <c r="AC2402" s="4" t="s">
        <v>2934</v>
      </c>
      <c r="AD2402" s="4" t="s">
        <v>2934</v>
      </c>
      <c r="AE2402" s="4" t="s">
        <v>2934</v>
      </c>
      <c r="AF2402" s="4" t="s">
        <v>2934</v>
      </c>
      <c r="AG2402" s="4" t="s">
        <v>2934</v>
      </c>
      <c r="AH2402" s="4" t="s">
        <v>2934</v>
      </c>
      <c r="AI2402" s="4">
        <v>0.85102199999999995</v>
      </c>
      <c r="AJ2402" s="4">
        <v>1.3397220000000001</v>
      </c>
    </row>
    <row r="2403" spans="1:36" x14ac:dyDescent="0.3">
      <c r="A2403" s="1" t="s">
        <v>1550</v>
      </c>
      <c r="B2403" s="2">
        <v>4069312</v>
      </c>
      <c r="C2403" s="3" t="s">
        <v>2935</v>
      </c>
      <c r="D2403" s="4">
        <v>19272.994912229999</v>
      </c>
      <c r="E2403" s="3" t="s">
        <v>2920</v>
      </c>
      <c r="F2403" s="3" t="s">
        <v>2960</v>
      </c>
      <c r="G2403" s="3" t="s">
        <v>2973</v>
      </c>
      <c r="H2403" s="3" t="s">
        <v>3004</v>
      </c>
      <c r="I2403" s="3" t="s">
        <v>3465</v>
      </c>
      <c r="J2403" s="4">
        <v>1.3814949999999999</v>
      </c>
      <c r="K2403" s="4">
        <v>3.7505630000000001</v>
      </c>
      <c r="L2403" s="4">
        <v>-4.8399749999999999</v>
      </c>
      <c r="M2403" s="4">
        <v>0.79611600000000005</v>
      </c>
      <c r="N2403" s="4">
        <v>46.085999999999999</v>
      </c>
      <c r="O2403" s="4">
        <v>23.003893000000001</v>
      </c>
      <c r="P2403" s="4">
        <v>2.360649</v>
      </c>
      <c r="Q2403" s="4">
        <v>13.071914</v>
      </c>
      <c r="R2403" s="4">
        <v>31.32835</v>
      </c>
      <c r="S2403" s="3" t="s">
        <v>5291</v>
      </c>
      <c r="T2403" s="4">
        <v>230.43</v>
      </c>
      <c r="U2403" s="4">
        <v>19272.994912229999</v>
      </c>
      <c r="V2403" s="10">
        <v>25547.094912</v>
      </c>
      <c r="W2403" s="4">
        <v>1.2498372607733399</v>
      </c>
      <c r="X2403" s="4">
        <v>247.99</v>
      </c>
      <c r="Y2403" s="4">
        <v>191.97</v>
      </c>
      <c r="Z2403" s="4">
        <v>46.085999999999999</v>
      </c>
      <c r="AA2403" s="10">
        <v>15.024842533499999</v>
      </c>
      <c r="AB2403" s="10">
        <v>15.8730814774</v>
      </c>
      <c r="AC2403" s="4">
        <v>2.009557</v>
      </c>
      <c r="AD2403" s="4">
        <v>1.8718373277925999</v>
      </c>
      <c r="AE2403" s="4">
        <v>1.9686374822326</v>
      </c>
      <c r="AF2403" s="4">
        <v>13.071914</v>
      </c>
      <c r="AG2403" s="4">
        <v>10.9856046035563</v>
      </c>
      <c r="AH2403" s="4">
        <v>11.677011768946199</v>
      </c>
      <c r="AI2403" s="4">
        <v>2.360649</v>
      </c>
      <c r="AJ2403" s="4" t="s">
        <v>2924</v>
      </c>
    </row>
    <row r="2404" spans="1:36" x14ac:dyDescent="0.3">
      <c r="A2404" s="1" t="s">
        <v>1574</v>
      </c>
      <c r="B2404" s="2">
        <v>4276840</v>
      </c>
      <c r="C2404" s="3" t="s">
        <v>2935</v>
      </c>
      <c r="D2404" s="4">
        <v>19279.749919409998</v>
      </c>
      <c r="E2404" s="3" t="s">
        <v>2936</v>
      </c>
      <c r="F2404" s="3" t="s">
        <v>2966</v>
      </c>
      <c r="G2404" s="3" t="s">
        <v>3082</v>
      </c>
      <c r="H2404" s="3" t="s">
        <v>3118</v>
      </c>
      <c r="I2404" s="3" t="s">
        <v>3262</v>
      </c>
      <c r="J2404" s="10">
        <v>33.490392</v>
      </c>
      <c r="K2404" s="10">
        <v>-9.5354369999999999</v>
      </c>
      <c r="L2404" s="10">
        <v>-11.880222</v>
      </c>
      <c r="M2404" s="11">
        <v>-0.22097900000000001</v>
      </c>
      <c r="N2404" s="4">
        <v>16.545287999999999</v>
      </c>
      <c r="O2404" s="4">
        <v>15.588521</v>
      </c>
      <c r="P2404" s="4">
        <v>4.175529</v>
      </c>
      <c r="Q2404" s="4">
        <v>10.280936000000001</v>
      </c>
      <c r="R2404" s="4">
        <v>18.378885</v>
      </c>
      <c r="S2404" s="3" t="s">
        <v>5315</v>
      </c>
      <c r="T2404" s="4">
        <v>144.49</v>
      </c>
      <c r="U2404" s="4">
        <v>19279.749919409998</v>
      </c>
      <c r="V2404" s="10">
        <v>23283.749919000002</v>
      </c>
      <c r="W2404" s="4">
        <v>1.1073430687244801</v>
      </c>
      <c r="X2404" s="4">
        <v>202.8999</v>
      </c>
      <c r="Y2404" s="4">
        <v>106.38</v>
      </c>
      <c r="Z2404" s="4">
        <v>16.545287999999999</v>
      </c>
      <c r="AA2404" s="10">
        <v>14.116968891599999</v>
      </c>
      <c r="AB2404" s="10">
        <v>14.291083527</v>
      </c>
      <c r="AC2404" s="4">
        <v>1.430469</v>
      </c>
      <c r="AD2404" s="4">
        <v>1.38540086675</v>
      </c>
      <c r="AE2404" s="4">
        <v>1.4176185432357</v>
      </c>
      <c r="AF2404" s="4">
        <v>10.280936000000001</v>
      </c>
      <c r="AG2404" s="4">
        <v>10.947792059022801</v>
      </c>
      <c r="AH2404" s="4">
        <v>10.922466690903599</v>
      </c>
      <c r="AI2404" s="4">
        <v>4.175529</v>
      </c>
      <c r="AJ2404" s="4" t="s">
        <v>2924</v>
      </c>
    </row>
    <row r="2405" spans="1:36" x14ac:dyDescent="0.3">
      <c r="A2405" s="1" t="s">
        <v>316</v>
      </c>
      <c r="B2405" s="2">
        <v>4810824</v>
      </c>
      <c r="C2405" s="3" t="s">
        <v>2919</v>
      </c>
      <c r="D2405" s="4">
        <v>19365.505627139999</v>
      </c>
      <c r="E2405" s="3" t="s">
        <v>2920</v>
      </c>
      <c r="F2405" s="3" t="s">
        <v>2921</v>
      </c>
      <c r="G2405" s="3" t="s">
        <v>2941</v>
      </c>
      <c r="H2405" s="3" t="s">
        <v>2941</v>
      </c>
      <c r="I2405" s="3" t="s">
        <v>2942</v>
      </c>
      <c r="J2405" s="4">
        <v>0.84830300000000003</v>
      </c>
      <c r="K2405" s="4">
        <v>-16.724658999999999</v>
      </c>
      <c r="L2405" s="4">
        <v>-11.772410000000001</v>
      </c>
      <c r="M2405" s="4">
        <v>3.0538240000000001</v>
      </c>
      <c r="N2405" s="4" t="s">
        <v>2924</v>
      </c>
      <c r="O2405" s="4" t="s">
        <v>2924</v>
      </c>
      <c r="P2405" s="4">
        <v>5.6275029999999999</v>
      </c>
      <c r="Q2405" s="4" t="s">
        <v>2924</v>
      </c>
      <c r="R2405" s="4" t="s">
        <v>2924</v>
      </c>
      <c r="S2405" s="3" t="s">
        <v>4061</v>
      </c>
      <c r="T2405" s="4">
        <v>181.89</v>
      </c>
      <c r="U2405" s="4">
        <v>19365.505627139999</v>
      </c>
      <c r="V2405" s="10">
        <v>17703.393627000001</v>
      </c>
      <c r="W2405" s="4">
        <v>0</v>
      </c>
      <c r="X2405" s="4">
        <v>248.16</v>
      </c>
      <c r="Y2405" s="4">
        <v>126.96810000000001</v>
      </c>
      <c r="Z2405" s="4" t="s">
        <v>2924</v>
      </c>
      <c r="AA2405" s="10" t="s">
        <v>2924</v>
      </c>
      <c r="AB2405" s="10" t="s">
        <v>2924</v>
      </c>
      <c r="AC2405" s="4">
        <v>5.2825379999999997</v>
      </c>
      <c r="AD2405" s="4">
        <v>4.0295052618209999</v>
      </c>
      <c r="AE2405" s="4">
        <v>4.7769070561808</v>
      </c>
      <c r="AF2405" s="4" t="s">
        <v>2924</v>
      </c>
      <c r="AG2405" s="4" t="s">
        <v>2924</v>
      </c>
      <c r="AH2405" s="4" t="s">
        <v>2924</v>
      </c>
      <c r="AI2405" s="4">
        <v>5.6275029999999999</v>
      </c>
      <c r="AJ2405" s="4">
        <v>5.8341370000000001</v>
      </c>
    </row>
    <row r="2406" spans="1:36" x14ac:dyDescent="0.3">
      <c r="A2406" s="1" t="s">
        <v>1147</v>
      </c>
      <c r="B2406" s="2">
        <v>13974567</v>
      </c>
      <c r="C2406" s="3" t="s">
        <v>2919</v>
      </c>
      <c r="D2406" s="4">
        <v>19369.87</v>
      </c>
      <c r="E2406" s="3" t="s">
        <v>2936</v>
      </c>
      <c r="F2406" s="3" t="s">
        <v>3056</v>
      </c>
      <c r="G2406" s="3" t="s">
        <v>3166</v>
      </c>
      <c r="H2406" s="3" t="s">
        <v>3212</v>
      </c>
      <c r="I2406" s="3" t="s">
        <v>3478</v>
      </c>
      <c r="J2406" s="4">
        <v>42.729970000000002</v>
      </c>
      <c r="K2406" s="4">
        <v>24.935065000000002</v>
      </c>
      <c r="L2406" s="4">
        <v>-7.1428570000000002</v>
      </c>
      <c r="M2406" s="4">
        <v>-1.836735</v>
      </c>
      <c r="N2406" s="4" t="s">
        <v>2924</v>
      </c>
      <c r="O2406" s="4">
        <v>39.752065999999999</v>
      </c>
      <c r="P2406" s="4">
        <v>3.0462319999999998</v>
      </c>
      <c r="Q2406" s="4" t="s">
        <v>2924</v>
      </c>
      <c r="R2406" s="4">
        <v>11.904702</v>
      </c>
      <c r="S2406" s="3" t="s">
        <v>4889</v>
      </c>
      <c r="T2406" s="5">
        <v>4.8099999999999996</v>
      </c>
      <c r="U2406" s="4">
        <v>19369.87</v>
      </c>
      <c r="V2406" s="10">
        <v>13944.87</v>
      </c>
      <c r="W2406" s="4">
        <v>0</v>
      </c>
      <c r="X2406" s="4">
        <v>5.72</v>
      </c>
      <c r="Y2406" s="5">
        <v>2.9</v>
      </c>
      <c r="Z2406" s="4" t="s">
        <v>2924</v>
      </c>
      <c r="AA2406" s="10">
        <v>160.3333333333</v>
      </c>
      <c r="AB2406" s="10" t="s">
        <v>2924</v>
      </c>
      <c r="AC2406" s="4">
        <v>5.1916869999999999</v>
      </c>
      <c r="AD2406" s="4">
        <v>4.0945680504614996</v>
      </c>
      <c r="AE2406" s="4">
        <v>4.9826571721145001</v>
      </c>
      <c r="AF2406" s="4" t="s">
        <v>2924</v>
      </c>
      <c r="AG2406" s="4">
        <v>27.0782955486129</v>
      </c>
      <c r="AH2406" s="4">
        <v>44.415155401302698</v>
      </c>
      <c r="AI2406" s="4">
        <v>3.0462319999999998</v>
      </c>
      <c r="AJ2406" s="4">
        <v>3.5762079999999998</v>
      </c>
    </row>
    <row r="2407" spans="1:36" x14ac:dyDescent="0.3">
      <c r="A2407" s="1" t="s">
        <v>1436</v>
      </c>
      <c r="B2407" s="2">
        <v>5728328</v>
      </c>
      <c r="C2407" s="3" t="s">
        <v>2940</v>
      </c>
      <c r="D2407" s="4">
        <v>19427.328000000001</v>
      </c>
      <c r="E2407" s="3" t="s">
        <v>2930</v>
      </c>
      <c r="F2407" s="3" t="s">
        <v>2953</v>
      </c>
      <c r="G2407" s="3" t="s">
        <v>2954</v>
      </c>
      <c r="H2407" s="3" t="s">
        <v>2955</v>
      </c>
      <c r="I2407" s="3"/>
      <c r="J2407" s="4">
        <v>16.969636999999999</v>
      </c>
      <c r="K2407" s="4">
        <v>-0.43492799999999998</v>
      </c>
      <c r="L2407" s="4">
        <v>-1.5791649999999999</v>
      </c>
      <c r="M2407" s="4">
        <v>0.77886900000000003</v>
      </c>
      <c r="N2407" s="4" t="s">
        <v>2934</v>
      </c>
      <c r="O2407" s="4" t="s">
        <v>2934</v>
      </c>
      <c r="P2407" s="4" t="s">
        <v>2934</v>
      </c>
      <c r="Q2407" s="4" t="s">
        <v>2934</v>
      </c>
      <c r="R2407" s="4" t="s">
        <v>2934</v>
      </c>
      <c r="S2407" s="3" t="s">
        <v>5178</v>
      </c>
      <c r="T2407" s="4">
        <v>119.04</v>
      </c>
      <c r="U2407" s="4">
        <v>19427.328000000001</v>
      </c>
      <c r="V2407" s="10" t="s">
        <v>2934</v>
      </c>
      <c r="W2407" s="4">
        <v>1.7913256048387101</v>
      </c>
      <c r="X2407" s="4">
        <v>123.58</v>
      </c>
      <c r="Y2407" s="4">
        <v>99.26</v>
      </c>
      <c r="Z2407" s="4" t="s">
        <v>2934</v>
      </c>
      <c r="AA2407" s="10" t="s">
        <v>2934</v>
      </c>
      <c r="AB2407" s="10" t="s">
        <v>2934</v>
      </c>
      <c r="AC2407" s="4" t="s">
        <v>2934</v>
      </c>
      <c r="AD2407" s="4" t="s">
        <v>2934</v>
      </c>
      <c r="AE2407" s="4" t="s">
        <v>2934</v>
      </c>
      <c r="AF2407" s="4" t="s">
        <v>2934</v>
      </c>
      <c r="AG2407" s="4" t="s">
        <v>2934</v>
      </c>
      <c r="AH2407" s="4" t="s">
        <v>2934</v>
      </c>
      <c r="AI2407" s="4" t="s">
        <v>2934</v>
      </c>
      <c r="AJ2407" s="4" t="s">
        <v>2934</v>
      </c>
    </row>
    <row r="2408" spans="1:36" x14ac:dyDescent="0.3">
      <c r="A2408" s="1" t="s">
        <v>2704</v>
      </c>
      <c r="B2408" s="2">
        <v>5730736</v>
      </c>
      <c r="C2408" s="3" t="s">
        <v>2940</v>
      </c>
      <c r="D2408" s="4">
        <v>19474.87927944</v>
      </c>
      <c r="E2408" s="3" t="s">
        <v>2930</v>
      </c>
      <c r="F2408" s="3" t="s">
        <v>2953</v>
      </c>
      <c r="G2408" s="3" t="s">
        <v>2954</v>
      </c>
      <c r="H2408" s="3" t="s">
        <v>2955</v>
      </c>
      <c r="I2408" s="3"/>
      <c r="J2408" s="4">
        <v>-2.4158759999999999</v>
      </c>
      <c r="K2408" s="4">
        <v>-4.3753960000000003</v>
      </c>
      <c r="L2408" s="4">
        <v>-2.1837840000000002</v>
      </c>
      <c r="M2408" s="4">
        <v>-0.65876199999999996</v>
      </c>
      <c r="N2408" s="4" t="s">
        <v>2934</v>
      </c>
      <c r="O2408" s="4" t="s">
        <v>2934</v>
      </c>
      <c r="P2408" s="4" t="s">
        <v>2934</v>
      </c>
      <c r="Q2408" s="4" t="s">
        <v>2934</v>
      </c>
      <c r="R2408" s="4" t="s">
        <v>2934</v>
      </c>
      <c r="S2408" s="3" t="s">
        <v>6442</v>
      </c>
      <c r="T2408" s="4">
        <v>45.24</v>
      </c>
      <c r="U2408" s="4">
        <v>19474.87927944</v>
      </c>
      <c r="V2408" s="10" t="s">
        <v>2934</v>
      </c>
      <c r="W2408" s="4">
        <v>4.0371352785145902</v>
      </c>
      <c r="X2408" s="4">
        <v>47.59</v>
      </c>
      <c r="Y2408" s="4">
        <v>44.04</v>
      </c>
      <c r="Z2408" s="4" t="s">
        <v>2934</v>
      </c>
      <c r="AA2408" s="10" t="s">
        <v>2934</v>
      </c>
      <c r="AB2408" s="10" t="s">
        <v>2934</v>
      </c>
      <c r="AC2408" s="4" t="s">
        <v>2934</v>
      </c>
      <c r="AD2408" s="4" t="s">
        <v>2934</v>
      </c>
      <c r="AE2408" s="4" t="s">
        <v>2934</v>
      </c>
      <c r="AF2408" s="4" t="s">
        <v>2934</v>
      </c>
      <c r="AG2408" s="4" t="s">
        <v>2934</v>
      </c>
      <c r="AH2408" s="4" t="s">
        <v>2934</v>
      </c>
      <c r="AI2408" s="4" t="s">
        <v>2934</v>
      </c>
      <c r="AJ2408" s="4" t="s">
        <v>2934</v>
      </c>
    </row>
    <row r="2409" spans="1:36" x14ac:dyDescent="0.3">
      <c r="A2409" s="1" t="s">
        <v>1332</v>
      </c>
      <c r="B2409" s="2">
        <v>4153870</v>
      </c>
      <c r="C2409" s="3" t="s">
        <v>2919</v>
      </c>
      <c r="D2409" s="4">
        <v>19489.355141</v>
      </c>
      <c r="E2409" s="3" t="s">
        <v>2930</v>
      </c>
      <c r="F2409" s="3" t="s">
        <v>2953</v>
      </c>
      <c r="G2409" s="3" t="s">
        <v>2954</v>
      </c>
      <c r="H2409" s="3" t="s">
        <v>3244</v>
      </c>
      <c r="I2409" s="3" t="s">
        <v>3155</v>
      </c>
      <c r="J2409" s="4">
        <v>115.922799</v>
      </c>
      <c r="K2409" s="4">
        <v>30.153421000000002</v>
      </c>
      <c r="L2409" s="4">
        <v>-6.4345829999999999</v>
      </c>
      <c r="M2409" s="4">
        <v>1.750796</v>
      </c>
      <c r="N2409" s="4">
        <v>27.911076443057699</v>
      </c>
      <c r="O2409" s="4">
        <v>2.1184140616845002</v>
      </c>
      <c r="P2409" s="4">
        <v>4.701371</v>
      </c>
      <c r="Q2409" s="4" t="s">
        <v>2934</v>
      </c>
      <c r="R2409" s="4" t="s">
        <v>2934</v>
      </c>
      <c r="S2409" s="3" t="s">
        <v>5074</v>
      </c>
      <c r="T2409" s="4">
        <v>179</v>
      </c>
      <c r="U2409" s="4">
        <v>19489.355141</v>
      </c>
      <c r="V2409" s="10" t="s">
        <v>2934</v>
      </c>
      <c r="W2409" s="4">
        <v>0.55894024928735098</v>
      </c>
      <c r="X2409" s="4">
        <v>193.42</v>
      </c>
      <c r="Y2409" s="4">
        <v>82.26</v>
      </c>
      <c r="Z2409" s="4">
        <v>27.881620000000002</v>
      </c>
      <c r="AA2409" s="10">
        <v>26.0382573278</v>
      </c>
      <c r="AB2409" s="10">
        <v>26.368083717899999</v>
      </c>
      <c r="AC2409" s="4" t="s">
        <v>2934</v>
      </c>
      <c r="AD2409" s="4" t="s">
        <v>2934</v>
      </c>
      <c r="AE2409" s="4" t="s">
        <v>2934</v>
      </c>
      <c r="AF2409" s="4" t="s">
        <v>2934</v>
      </c>
      <c r="AG2409" s="4" t="s">
        <v>2934</v>
      </c>
      <c r="AH2409" s="4" t="s">
        <v>2934</v>
      </c>
      <c r="AI2409" s="4">
        <v>4.701371</v>
      </c>
      <c r="AJ2409" s="4">
        <v>4.701371</v>
      </c>
    </row>
    <row r="2410" spans="1:36" x14ac:dyDescent="0.3">
      <c r="A2410" s="1" t="s">
        <v>989</v>
      </c>
      <c r="B2410" s="2">
        <v>4211343</v>
      </c>
      <c r="C2410" s="3" t="s">
        <v>2919</v>
      </c>
      <c r="D2410" s="4">
        <v>19551.953595160001</v>
      </c>
      <c r="E2410" s="3" t="s">
        <v>2945</v>
      </c>
      <c r="F2410" s="3" t="s">
        <v>2990</v>
      </c>
      <c r="G2410" s="3" t="s">
        <v>2990</v>
      </c>
      <c r="H2410" s="3" t="s">
        <v>3029</v>
      </c>
      <c r="I2410" s="3" t="s">
        <v>3030</v>
      </c>
      <c r="J2410" s="18">
        <v>6.0076619999999998</v>
      </c>
      <c r="K2410" s="18">
        <v>-28.590420000000002</v>
      </c>
      <c r="L2410" s="18">
        <v>-5.161759</v>
      </c>
      <c r="M2410" s="18">
        <v>0.13158600000000001</v>
      </c>
      <c r="N2410" s="4">
        <v>16.602727000000002</v>
      </c>
      <c r="O2410" s="4" t="s">
        <v>2924</v>
      </c>
      <c r="P2410" s="4">
        <v>2.574792</v>
      </c>
      <c r="Q2410" s="4">
        <v>10.941976</v>
      </c>
      <c r="R2410" s="4" t="s">
        <v>2924</v>
      </c>
      <c r="S2410" s="3" t="s">
        <v>4731</v>
      </c>
      <c r="T2410" s="5">
        <v>182.63</v>
      </c>
      <c r="U2410" s="4">
        <v>19551.953595160001</v>
      </c>
      <c r="V2410" s="10">
        <v>18976.275594999999</v>
      </c>
      <c r="W2410" s="4">
        <v>0</v>
      </c>
      <c r="X2410" s="18">
        <v>306.76990000000001</v>
      </c>
      <c r="Y2410" s="18">
        <v>135.88</v>
      </c>
      <c r="Z2410" s="4">
        <v>16.602727000000002</v>
      </c>
      <c r="AA2410" s="10">
        <v>9.4617138119999993</v>
      </c>
      <c r="AB2410" s="10">
        <v>13.7892657704</v>
      </c>
      <c r="AC2410" s="4">
        <v>4.9278649999999997</v>
      </c>
      <c r="AD2410" s="4">
        <v>3.5162798083122002</v>
      </c>
      <c r="AE2410" s="4">
        <v>4.4782140140811997</v>
      </c>
      <c r="AF2410" s="4">
        <v>10.941976</v>
      </c>
      <c r="AG2410" s="4">
        <v>6.9405248143384002</v>
      </c>
      <c r="AH2410" s="4">
        <v>9.8584499648538007</v>
      </c>
      <c r="AI2410" s="4">
        <v>2.574792</v>
      </c>
      <c r="AJ2410" s="4">
        <v>2.604349</v>
      </c>
    </row>
    <row r="2411" spans="1:36" x14ac:dyDescent="0.3">
      <c r="A2411" s="1" t="s">
        <v>2734</v>
      </c>
      <c r="B2411" s="2">
        <v>4087927</v>
      </c>
      <c r="C2411" s="3" t="s">
        <v>2919</v>
      </c>
      <c r="D2411" s="4">
        <v>19599.595000000001</v>
      </c>
      <c r="E2411" s="3" t="s">
        <v>2945</v>
      </c>
      <c r="F2411" s="3" t="s">
        <v>2946</v>
      </c>
      <c r="G2411" s="3" t="s">
        <v>2984</v>
      </c>
      <c r="H2411" s="3" t="s">
        <v>3061</v>
      </c>
      <c r="I2411" s="3" t="s">
        <v>3063</v>
      </c>
      <c r="J2411" s="4">
        <v>-0.97591799999999995</v>
      </c>
      <c r="K2411" s="4">
        <v>6.9817460000000002</v>
      </c>
      <c r="L2411" s="4">
        <v>6.4290560000000001</v>
      </c>
      <c r="M2411" s="4">
        <v>2.569906</v>
      </c>
      <c r="N2411" s="4">
        <v>25.493749999999999</v>
      </c>
      <c r="O2411" s="4">
        <v>23.881733000000001</v>
      </c>
      <c r="P2411" s="4" t="s">
        <v>2924</v>
      </c>
      <c r="Q2411" s="4">
        <v>19.056918</v>
      </c>
      <c r="R2411" s="4">
        <v>26.776482999999999</v>
      </c>
      <c r="S2411" s="3" t="s">
        <v>6472</v>
      </c>
      <c r="T2411" s="4">
        <v>203.95</v>
      </c>
      <c r="U2411" s="4">
        <v>19599.595000000001</v>
      </c>
      <c r="V2411" s="10">
        <v>20756.794999999998</v>
      </c>
      <c r="W2411" s="4">
        <v>0</v>
      </c>
      <c r="X2411" s="4">
        <v>208.035</v>
      </c>
      <c r="Y2411" s="4">
        <v>167.04499999999999</v>
      </c>
      <c r="Z2411" s="4">
        <v>25.493749999999999</v>
      </c>
      <c r="AA2411" s="10">
        <v>24.250891795400001</v>
      </c>
      <c r="AB2411" s="10">
        <v>25.398505603899999</v>
      </c>
      <c r="AC2411" s="4">
        <v>13.457466</v>
      </c>
      <c r="AD2411" s="4">
        <v>13.014487875753399</v>
      </c>
      <c r="AE2411" s="4">
        <v>13.3277681523578</v>
      </c>
      <c r="AF2411" s="4">
        <v>19.056918</v>
      </c>
      <c r="AG2411" s="4">
        <v>17.405831317154</v>
      </c>
      <c r="AH2411" s="4">
        <v>18.416141205828701</v>
      </c>
      <c r="AI2411" s="4" t="s">
        <v>2924</v>
      </c>
      <c r="AJ2411" s="4" t="s">
        <v>2924</v>
      </c>
    </row>
    <row r="2412" spans="1:36" x14ac:dyDescent="0.3">
      <c r="A2412" s="1" t="s">
        <v>1386</v>
      </c>
      <c r="B2412" s="2">
        <v>4426247</v>
      </c>
      <c r="C2412" s="3" t="s">
        <v>2935</v>
      </c>
      <c r="D2412" s="4">
        <v>19664.635843799999</v>
      </c>
      <c r="E2412" s="3" t="s">
        <v>2976</v>
      </c>
      <c r="F2412" s="3" t="s">
        <v>2977</v>
      </c>
      <c r="G2412" s="3" t="s">
        <v>3127</v>
      </c>
      <c r="H2412" s="3" t="s">
        <v>3128</v>
      </c>
      <c r="I2412" s="3" t="s">
        <v>3383</v>
      </c>
      <c r="J2412" s="4">
        <v>-5.8926999999999996</v>
      </c>
      <c r="K2412" s="4">
        <v>-8.2857140000000005</v>
      </c>
      <c r="L2412" s="4">
        <v>-7.2522390000000003</v>
      </c>
      <c r="M2412" s="4">
        <v>-0.124456</v>
      </c>
      <c r="N2412" s="4">
        <v>45.2112676056338</v>
      </c>
      <c r="O2412" s="4">
        <v>18.960425000000001</v>
      </c>
      <c r="P2412" s="4">
        <v>1.9830730000000001</v>
      </c>
      <c r="Q2412" s="4">
        <v>19.574619999999999</v>
      </c>
      <c r="R2412" s="4">
        <v>24.107620000000001</v>
      </c>
      <c r="S2412" s="3" t="s">
        <v>5128</v>
      </c>
      <c r="T2412" s="4">
        <v>32.1</v>
      </c>
      <c r="U2412" s="4">
        <v>19664.635843799999</v>
      </c>
      <c r="V2412" s="10">
        <v>27686.811842999999</v>
      </c>
      <c r="W2412" s="4">
        <v>3.6137071651090298</v>
      </c>
      <c r="X2412" s="4">
        <v>37.799999999999997</v>
      </c>
      <c r="Y2412" s="4">
        <v>31.01</v>
      </c>
      <c r="Z2412" s="4" t="s">
        <v>2934</v>
      </c>
      <c r="AA2412" s="10">
        <v>43.220681297900001</v>
      </c>
      <c r="AB2412" s="10">
        <v>46.784818982099999</v>
      </c>
      <c r="AC2412" s="4">
        <v>10.838179</v>
      </c>
      <c r="AD2412" s="4">
        <v>10.236819748222899</v>
      </c>
      <c r="AE2412" s="4">
        <v>10.601638696247999</v>
      </c>
      <c r="AF2412" s="4">
        <v>19.574619999999999</v>
      </c>
      <c r="AG2412" s="4">
        <v>18.361236923904599</v>
      </c>
      <c r="AH2412" s="4">
        <v>18.767074373458001</v>
      </c>
      <c r="AI2412" s="4">
        <v>1.9830730000000001</v>
      </c>
      <c r="AJ2412" s="4">
        <v>2.0361560000000001</v>
      </c>
    </row>
    <row r="2413" spans="1:36" x14ac:dyDescent="0.3">
      <c r="A2413" s="1" t="s">
        <v>1413</v>
      </c>
      <c r="B2413" s="2">
        <v>5721850</v>
      </c>
      <c r="C2413" s="3" t="s">
        <v>2940</v>
      </c>
      <c r="D2413" s="4">
        <v>19856.8485</v>
      </c>
      <c r="E2413" s="3" t="s">
        <v>2930</v>
      </c>
      <c r="F2413" s="3" t="s">
        <v>2953</v>
      </c>
      <c r="G2413" s="3" t="s">
        <v>2954</v>
      </c>
      <c r="H2413" s="3" t="s">
        <v>2955</v>
      </c>
      <c r="I2413" s="3"/>
      <c r="J2413" s="4">
        <v>10.885806000000001</v>
      </c>
      <c r="K2413" s="4">
        <v>-1.702933</v>
      </c>
      <c r="L2413" s="4">
        <v>-6.2650360000000003</v>
      </c>
      <c r="M2413" s="4">
        <v>0.52676800000000001</v>
      </c>
      <c r="N2413" s="4">
        <v>5.2085999999999997</v>
      </c>
      <c r="O2413" s="4" t="s">
        <v>2934</v>
      </c>
      <c r="P2413" s="4">
        <v>1.033717</v>
      </c>
      <c r="Q2413" s="4" t="s">
        <v>2934</v>
      </c>
      <c r="R2413" s="4" t="s">
        <v>2934</v>
      </c>
      <c r="S2413" s="3" t="s">
        <v>5155</v>
      </c>
      <c r="T2413" s="4">
        <v>93.51</v>
      </c>
      <c r="U2413" s="4">
        <v>19856.8485</v>
      </c>
      <c r="V2413" s="10">
        <v>19900.019489999999</v>
      </c>
      <c r="W2413" s="4">
        <v>2.3344571611937099</v>
      </c>
      <c r="X2413" s="4">
        <v>100.285</v>
      </c>
      <c r="Y2413" s="4">
        <v>82.41</v>
      </c>
      <c r="Z2413" s="4">
        <v>5.2085999999999997</v>
      </c>
      <c r="AA2413" s="10" t="s">
        <v>2934</v>
      </c>
      <c r="AB2413" s="10" t="s">
        <v>2934</v>
      </c>
      <c r="AC2413" s="4">
        <v>65.907404</v>
      </c>
      <c r="AD2413" s="4" t="s">
        <v>2934</v>
      </c>
      <c r="AE2413" s="4" t="s">
        <v>2934</v>
      </c>
      <c r="AF2413" s="4" t="s">
        <v>2934</v>
      </c>
      <c r="AG2413" s="4" t="s">
        <v>2934</v>
      </c>
      <c r="AH2413" s="4" t="s">
        <v>2934</v>
      </c>
      <c r="AI2413" s="4">
        <v>1.033717</v>
      </c>
      <c r="AJ2413" s="4">
        <v>1.033717</v>
      </c>
    </row>
    <row r="2414" spans="1:36" x14ac:dyDescent="0.3">
      <c r="A2414" s="1" t="s">
        <v>1445</v>
      </c>
      <c r="B2414" s="2">
        <v>5724456</v>
      </c>
      <c r="C2414" s="3" t="s">
        <v>2940</v>
      </c>
      <c r="D2414" s="4">
        <v>19937.645</v>
      </c>
      <c r="E2414" s="3" t="s">
        <v>2930</v>
      </c>
      <c r="F2414" s="3" t="s">
        <v>2953</v>
      </c>
      <c r="G2414" s="3" t="s">
        <v>2954</v>
      </c>
      <c r="H2414" s="3" t="s">
        <v>2955</v>
      </c>
      <c r="I2414" s="3"/>
      <c r="J2414" s="4">
        <v>12.566115</v>
      </c>
      <c r="K2414" s="4">
        <v>-2.0706549999999999</v>
      </c>
      <c r="L2414" s="4">
        <v>-7.8432740000000001</v>
      </c>
      <c r="M2414" s="4">
        <v>0.44914700000000002</v>
      </c>
      <c r="N2414" s="4">
        <v>22.629052000000001</v>
      </c>
      <c r="O2414" s="4" t="s">
        <v>2934</v>
      </c>
      <c r="P2414" s="4">
        <v>1.105035</v>
      </c>
      <c r="Q2414" s="4" t="s">
        <v>2934</v>
      </c>
      <c r="R2414" s="4" t="s">
        <v>2934</v>
      </c>
      <c r="S2414" s="3" t="s">
        <v>5186</v>
      </c>
      <c r="T2414" s="5">
        <v>131.94999999999999</v>
      </c>
      <c r="U2414" s="4">
        <v>19937.645</v>
      </c>
      <c r="V2414" s="10">
        <v>19872.929629999999</v>
      </c>
      <c r="W2414" s="4">
        <v>3.99070860174308</v>
      </c>
      <c r="X2414" s="4">
        <v>144.09</v>
      </c>
      <c r="Y2414" s="4">
        <v>112.42</v>
      </c>
      <c r="Z2414" s="4">
        <v>22.629052000000001</v>
      </c>
      <c r="AA2414" s="10" t="s">
        <v>2934</v>
      </c>
      <c r="AB2414" s="10" t="s">
        <v>2934</v>
      </c>
      <c r="AC2414" s="4">
        <v>23.897738</v>
      </c>
      <c r="AD2414" s="4" t="s">
        <v>2934</v>
      </c>
      <c r="AE2414" s="4" t="s">
        <v>2934</v>
      </c>
      <c r="AF2414" s="4" t="s">
        <v>2934</v>
      </c>
      <c r="AG2414" s="4" t="s">
        <v>2934</v>
      </c>
      <c r="AH2414" s="4" t="s">
        <v>2934</v>
      </c>
      <c r="AI2414" s="4">
        <v>1.105035</v>
      </c>
      <c r="AJ2414" s="4">
        <v>1.105035</v>
      </c>
    </row>
    <row r="2415" spans="1:36" x14ac:dyDescent="0.3">
      <c r="A2415" s="1" t="s">
        <v>2057</v>
      </c>
      <c r="B2415" s="2">
        <v>4551175</v>
      </c>
      <c r="C2415" s="3" t="s">
        <v>2935</v>
      </c>
      <c r="D2415" s="4">
        <v>19977.423270120002</v>
      </c>
      <c r="E2415" s="3" t="s">
        <v>3102</v>
      </c>
      <c r="F2415" s="3" t="s">
        <v>3103</v>
      </c>
      <c r="G2415" s="3" t="s">
        <v>3104</v>
      </c>
      <c r="H2415" s="3" t="s">
        <v>3104</v>
      </c>
      <c r="I2415" s="3" t="s">
        <v>3221</v>
      </c>
      <c r="J2415" s="4">
        <v>-20.194383999999999</v>
      </c>
      <c r="K2415" s="4">
        <v>-8.9901479999999996</v>
      </c>
      <c r="L2415" s="4">
        <v>-2.506596</v>
      </c>
      <c r="M2415" s="4">
        <v>0.237369</v>
      </c>
      <c r="N2415" s="4">
        <v>94.743589999999998</v>
      </c>
      <c r="O2415" s="4">
        <v>21.250899</v>
      </c>
      <c r="P2415" s="5">
        <v>6.8952650000000002</v>
      </c>
      <c r="Q2415" s="4">
        <v>81.831487999999993</v>
      </c>
      <c r="R2415" s="4">
        <v>20.881516000000001</v>
      </c>
      <c r="S2415" s="3" t="s">
        <v>5796</v>
      </c>
      <c r="T2415" s="4">
        <v>29.56</v>
      </c>
      <c r="U2415" s="4">
        <v>19977.423270120002</v>
      </c>
      <c r="V2415" s="10">
        <v>17689.26727</v>
      </c>
      <c r="W2415" s="4">
        <v>0</v>
      </c>
      <c r="X2415" s="4">
        <v>45.185000000000002</v>
      </c>
      <c r="Y2415" s="4">
        <v>27</v>
      </c>
      <c r="Z2415" s="4">
        <v>94.743589999999998</v>
      </c>
      <c r="AA2415" s="10">
        <v>17.434385137100001</v>
      </c>
      <c r="AB2415" s="10">
        <v>19.452743521199999</v>
      </c>
      <c r="AC2415" s="4">
        <v>5.0929310000000001</v>
      </c>
      <c r="AD2415" s="4">
        <v>4.4168270327602999</v>
      </c>
      <c r="AE2415" s="4">
        <v>4.8701331990901</v>
      </c>
      <c r="AF2415" s="4">
        <v>81.831487999999993</v>
      </c>
      <c r="AG2415" s="4">
        <v>15.839671944925399</v>
      </c>
      <c r="AH2415" s="4">
        <v>18.151195408339198</v>
      </c>
      <c r="AI2415" s="5">
        <v>6.8952650000000002</v>
      </c>
      <c r="AJ2415" s="4">
        <v>7.1712759999999998</v>
      </c>
    </row>
    <row r="2416" spans="1:36" x14ac:dyDescent="0.3">
      <c r="A2416" s="1" t="s">
        <v>588</v>
      </c>
      <c r="B2416" s="2">
        <v>4004172</v>
      </c>
      <c r="C2416" s="3" t="s">
        <v>2935</v>
      </c>
      <c r="D2416" s="4">
        <v>20036.5130469</v>
      </c>
      <c r="E2416" s="3" t="s">
        <v>3090</v>
      </c>
      <c r="F2416" s="3" t="s">
        <v>3090</v>
      </c>
      <c r="G2416" s="3" t="s">
        <v>3122</v>
      </c>
      <c r="H2416" s="3" t="s">
        <v>3122</v>
      </c>
      <c r="I2416" s="3" t="s">
        <v>3092</v>
      </c>
      <c r="J2416" s="4">
        <v>15.481316</v>
      </c>
      <c r="K2416" s="4">
        <v>-4.7848930000000003</v>
      </c>
      <c r="L2416" s="4">
        <v>-4.8659379999999999</v>
      </c>
      <c r="M2416" s="4">
        <v>0.67557400000000001</v>
      </c>
      <c r="N2416" s="4">
        <v>22.353332999999999</v>
      </c>
      <c r="O2416" s="4" t="s">
        <v>2924</v>
      </c>
      <c r="P2416" s="4">
        <v>2.5405359999999999</v>
      </c>
      <c r="Q2416" s="4">
        <v>12.720332000000001</v>
      </c>
      <c r="R2416" s="4" t="s">
        <v>2924</v>
      </c>
      <c r="S2416" s="3" t="s">
        <v>4331</v>
      </c>
      <c r="T2416" s="4">
        <v>67.06</v>
      </c>
      <c r="U2416" s="4">
        <v>20036.5130469</v>
      </c>
      <c r="V2416" s="10">
        <v>36545.513046</v>
      </c>
      <c r="W2416" s="4">
        <v>3.0718759320011899</v>
      </c>
      <c r="X2416" s="4">
        <v>72.400000000000006</v>
      </c>
      <c r="Y2416" s="4">
        <v>55.1</v>
      </c>
      <c r="Z2416" s="4">
        <v>22.353332999999999</v>
      </c>
      <c r="AA2416" s="10">
        <v>19.4320486815</v>
      </c>
      <c r="AB2416" s="10">
        <v>20.093184916599999</v>
      </c>
      <c r="AC2416" s="4">
        <v>4.8883780000000003</v>
      </c>
      <c r="AD2416" s="4">
        <v>4.4323484007129998</v>
      </c>
      <c r="AE2416" s="4">
        <v>4.7205475161484998</v>
      </c>
      <c r="AF2416" s="4">
        <v>12.720332000000001</v>
      </c>
      <c r="AG2416" s="4">
        <v>13.5261368507532</v>
      </c>
      <c r="AH2416" s="4">
        <v>12.6654294029917</v>
      </c>
      <c r="AI2416" s="4">
        <v>2.5405359999999999</v>
      </c>
      <c r="AJ2416" s="4">
        <v>2.5405359999999999</v>
      </c>
    </row>
    <row r="2417" spans="1:36" x14ac:dyDescent="0.3">
      <c r="A2417" s="1" t="s">
        <v>2884</v>
      </c>
      <c r="B2417" s="2">
        <v>4376897</v>
      </c>
      <c r="C2417" s="3" t="s">
        <v>2919</v>
      </c>
      <c r="D2417" s="4">
        <v>20068.241493959998</v>
      </c>
      <c r="E2417" s="3" t="s">
        <v>2945</v>
      </c>
      <c r="F2417" s="3" t="s">
        <v>3021</v>
      </c>
      <c r="G2417" s="3" t="s">
        <v>3027</v>
      </c>
      <c r="H2417" s="3" t="s">
        <v>3028</v>
      </c>
      <c r="I2417" s="3" t="s">
        <v>3181</v>
      </c>
      <c r="J2417" s="4">
        <v>42.344419000000002</v>
      </c>
      <c r="K2417" s="4">
        <v>5.5534460000000001</v>
      </c>
      <c r="L2417" s="4">
        <v>-4.1109059999999999</v>
      </c>
      <c r="M2417" s="4">
        <v>-1.0100750000000001</v>
      </c>
      <c r="N2417" s="4">
        <v>52.834057999999999</v>
      </c>
      <c r="O2417" s="4">
        <v>26.066595</v>
      </c>
      <c r="P2417" s="4">
        <v>5.861872</v>
      </c>
      <c r="Q2417" s="4">
        <v>24.473704000000001</v>
      </c>
      <c r="R2417" s="4">
        <v>28.974194000000001</v>
      </c>
      <c r="S2417" s="3" t="s">
        <v>6622</v>
      </c>
      <c r="T2417" s="4">
        <v>389.07</v>
      </c>
      <c r="U2417" s="4">
        <v>20068.241493959998</v>
      </c>
      <c r="V2417" s="10">
        <v>21763.241493000001</v>
      </c>
      <c r="W2417" s="4">
        <v>0</v>
      </c>
      <c r="X2417" s="4">
        <v>413.435</v>
      </c>
      <c r="Y2417" s="4">
        <v>233.95</v>
      </c>
      <c r="Z2417" s="4">
        <v>52.834057999999999</v>
      </c>
      <c r="AA2417" s="10">
        <v>25.074436410000001</v>
      </c>
      <c r="AB2417" s="10">
        <v>28.902554258599999</v>
      </c>
      <c r="AC2417" s="4">
        <v>4.6742359999999996</v>
      </c>
      <c r="AD2417" s="4">
        <v>4.1325013557750001</v>
      </c>
      <c r="AE2417" s="4">
        <v>4.3831788398932003</v>
      </c>
      <c r="AF2417" s="4">
        <v>24.473704000000001</v>
      </c>
      <c r="AG2417" s="4">
        <v>18.799946867826101</v>
      </c>
      <c r="AH2417" s="4">
        <v>20.733445269322999</v>
      </c>
      <c r="AI2417" s="4">
        <v>5.861872</v>
      </c>
      <c r="AJ2417" s="4" t="s">
        <v>2924</v>
      </c>
    </row>
    <row r="2418" spans="1:36" x14ac:dyDescent="0.3">
      <c r="A2418" s="1" t="s">
        <v>2502</v>
      </c>
      <c r="B2418" s="2">
        <v>4091914</v>
      </c>
      <c r="C2418" s="3" t="s">
        <v>2935</v>
      </c>
      <c r="D2418" s="4">
        <v>20176.354834000002</v>
      </c>
      <c r="E2418" s="3" t="s">
        <v>3006</v>
      </c>
      <c r="F2418" s="3" t="s">
        <v>3235</v>
      </c>
      <c r="G2418" s="3" t="s">
        <v>3326</v>
      </c>
      <c r="H2418" s="3" t="s">
        <v>3326</v>
      </c>
      <c r="I2418" s="3" t="s">
        <v>3410</v>
      </c>
      <c r="J2418" s="4">
        <v>14.313767</v>
      </c>
      <c r="K2418" s="4">
        <v>-0.25700699999999999</v>
      </c>
      <c r="L2418" s="4">
        <v>-2.4828000000000001</v>
      </c>
      <c r="M2418" s="4">
        <v>-0.87569900000000001</v>
      </c>
      <c r="N2418" s="4">
        <v>81.5</v>
      </c>
      <c r="O2418" s="4">
        <v>30.241187</v>
      </c>
      <c r="P2418" s="4" t="s">
        <v>2924</v>
      </c>
      <c r="Q2418" s="4">
        <v>14.583003</v>
      </c>
      <c r="R2418" s="4">
        <v>38.916862000000002</v>
      </c>
      <c r="S2418" s="3" t="s">
        <v>6240</v>
      </c>
      <c r="T2418" s="5">
        <v>163</v>
      </c>
      <c r="U2418" s="4">
        <v>20176.354834000002</v>
      </c>
      <c r="V2418" s="10">
        <v>22946.354834000002</v>
      </c>
      <c r="W2418" s="4">
        <v>2.9938650306748502</v>
      </c>
      <c r="X2418" s="4">
        <v>171.37</v>
      </c>
      <c r="Y2418" s="5">
        <v>127.6</v>
      </c>
      <c r="Z2418" s="4">
        <v>81.5</v>
      </c>
      <c r="AA2418" s="10">
        <v>23.643062284199999</v>
      </c>
      <c r="AB2418" s="10">
        <v>23.822155188899998</v>
      </c>
      <c r="AC2418" s="4">
        <v>3.0722119999999999</v>
      </c>
      <c r="AD2418" s="4">
        <v>3.2422150893149002</v>
      </c>
      <c r="AE2418" s="4">
        <v>3.2536957414124998</v>
      </c>
      <c r="AF2418" s="4">
        <v>14.583003</v>
      </c>
      <c r="AG2418" s="4">
        <v>16.189304862628699</v>
      </c>
      <c r="AH2418" s="4">
        <v>16.174062271855298</v>
      </c>
      <c r="AI2418" s="4" t="s">
        <v>2924</v>
      </c>
      <c r="AJ2418" s="4" t="s">
        <v>2924</v>
      </c>
    </row>
    <row r="2419" spans="1:36" x14ac:dyDescent="0.3">
      <c r="A2419" s="1" t="s">
        <v>1972</v>
      </c>
      <c r="B2419" s="2">
        <v>4062146</v>
      </c>
      <c r="C2419" s="3" t="s">
        <v>2935</v>
      </c>
      <c r="D2419" s="4">
        <v>20249.44657213</v>
      </c>
      <c r="E2419" s="3" t="s">
        <v>3031</v>
      </c>
      <c r="F2419" s="3" t="s">
        <v>3031</v>
      </c>
      <c r="G2419" s="3" t="s">
        <v>3115</v>
      </c>
      <c r="H2419" s="3" t="s">
        <v>3116</v>
      </c>
      <c r="I2419" s="3" t="s">
        <v>3618</v>
      </c>
      <c r="J2419" s="4">
        <v>39.395986000000001</v>
      </c>
      <c r="K2419" s="4">
        <v>5.2804820000000001</v>
      </c>
      <c r="L2419" s="4">
        <v>-8.0718940000000003</v>
      </c>
      <c r="M2419" s="4">
        <v>-0.39038499999999998</v>
      </c>
      <c r="N2419" s="4">
        <v>28.38625</v>
      </c>
      <c r="O2419" s="4">
        <v>34.200301000000003</v>
      </c>
      <c r="P2419" s="4">
        <v>4.7495450000000003</v>
      </c>
      <c r="Q2419" s="4">
        <v>12.55438</v>
      </c>
      <c r="R2419" s="4">
        <v>45.047505999999998</v>
      </c>
      <c r="S2419" s="3" t="s">
        <v>5712</v>
      </c>
      <c r="T2419" s="4">
        <v>227.09</v>
      </c>
      <c r="U2419" s="4">
        <v>20249.44657213</v>
      </c>
      <c r="V2419" s="10">
        <v>22162.246572</v>
      </c>
      <c r="W2419" s="4">
        <v>2.2017702232595</v>
      </c>
      <c r="X2419" s="4">
        <v>250.82</v>
      </c>
      <c r="Y2419" s="4">
        <v>159.57</v>
      </c>
      <c r="Z2419" s="4">
        <v>28.38625</v>
      </c>
      <c r="AA2419" s="10">
        <v>20.2858546607</v>
      </c>
      <c r="AB2419" s="10">
        <v>24.965232925599999</v>
      </c>
      <c r="AC2419" s="4">
        <v>2.7109450000000002</v>
      </c>
      <c r="AD2419" s="4">
        <v>2.4749090291766001</v>
      </c>
      <c r="AE2419" s="4">
        <v>2.6501050724119999</v>
      </c>
      <c r="AF2419" s="4">
        <v>12.55438</v>
      </c>
      <c r="AG2419" s="4">
        <v>11.6642654041906</v>
      </c>
      <c r="AH2419" s="4">
        <v>13.345960149281099</v>
      </c>
      <c r="AI2419" s="4">
        <v>4.7495450000000003</v>
      </c>
      <c r="AJ2419" s="4">
        <v>6.4494049999999996</v>
      </c>
    </row>
    <row r="2420" spans="1:36" x14ac:dyDescent="0.3">
      <c r="A2420" s="1" t="s">
        <v>54</v>
      </c>
      <c r="B2420" s="2">
        <v>26472629</v>
      </c>
      <c r="C2420" s="3" t="s">
        <v>2919</v>
      </c>
      <c r="D2420" s="4">
        <v>20300.586110079999</v>
      </c>
      <c r="E2420" s="3" t="s">
        <v>2930</v>
      </c>
      <c r="F2420" s="3" t="s">
        <v>2953</v>
      </c>
      <c r="G2420" s="3" t="s">
        <v>2953</v>
      </c>
      <c r="H2420" s="3" t="s">
        <v>3040</v>
      </c>
      <c r="I2420" s="3" t="s">
        <v>3041</v>
      </c>
      <c r="J2420" s="4">
        <v>31.542532000000001</v>
      </c>
      <c r="K2420" s="4">
        <v>57.045675000000003</v>
      </c>
      <c r="L2420" s="4">
        <v>-5.4556089999999999</v>
      </c>
      <c r="M2420" s="4">
        <v>-1.523461</v>
      </c>
      <c r="N2420" s="4" t="s">
        <v>2924</v>
      </c>
      <c r="O2420" s="4">
        <v>53.245469999999997</v>
      </c>
      <c r="P2420" s="4">
        <v>7.1575680000000004</v>
      </c>
      <c r="Q2420" s="4" t="s">
        <v>2924</v>
      </c>
      <c r="R2420" s="4">
        <v>266.03782100000001</v>
      </c>
      <c r="S2420" s="3" t="s">
        <v>3801</v>
      </c>
      <c r="T2420" s="4">
        <v>64.64</v>
      </c>
      <c r="U2420" s="4">
        <v>20300.586110079999</v>
      </c>
      <c r="V2420" s="10">
        <v>25525.697110000001</v>
      </c>
      <c r="W2420" s="4">
        <v>0</v>
      </c>
      <c r="X2420" s="4">
        <v>73.34</v>
      </c>
      <c r="Y2420" s="4">
        <v>22.25</v>
      </c>
      <c r="Z2420" s="4" t="s">
        <v>2924</v>
      </c>
      <c r="AA2420" s="10" t="s">
        <v>2924</v>
      </c>
      <c r="AB2420" s="10" t="s">
        <v>2924</v>
      </c>
      <c r="AC2420" s="4">
        <v>10.109463</v>
      </c>
      <c r="AD2420" s="4">
        <v>7.8105161803926002</v>
      </c>
      <c r="AE2420" s="4">
        <v>8.2372919909436995</v>
      </c>
      <c r="AF2420" s="4" t="s">
        <v>2924</v>
      </c>
      <c r="AG2420" s="4" t="s">
        <v>2924</v>
      </c>
      <c r="AH2420" s="4" t="s">
        <v>2924</v>
      </c>
      <c r="AI2420" s="4">
        <v>7.1575680000000004</v>
      </c>
      <c r="AJ2420" s="4">
        <v>8.8803409999999996</v>
      </c>
    </row>
    <row r="2421" spans="1:36" x14ac:dyDescent="0.3">
      <c r="A2421" s="1" t="s">
        <v>2834</v>
      </c>
      <c r="B2421" s="2">
        <v>4006248</v>
      </c>
      <c r="C2421" s="3" t="s">
        <v>2935</v>
      </c>
      <c r="D2421" s="4">
        <v>20337.030180000002</v>
      </c>
      <c r="E2421" s="3" t="s">
        <v>2976</v>
      </c>
      <c r="F2421" s="3" t="s">
        <v>2977</v>
      </c>
      <c r="G2421" s="3" t="s">
        <v>3133</v>
      </c>
      <c r="H2421" s="3" t="s">
        <v>3626</v>
      </c>
      <c r="I2421" s="3" t="s">
        <v>3728</v>
      </c>
      <c r="J2421" s="4">
        <v>-19.499569000000001</v>
      </c>
      <c r="K2421" s="4">
        <v>-17.066666999999999</v>
      </c>
      <c r="L2421" s="4">
        <v>-13.477589</v>
      </c>
      <c r="M2421" s="5">
        <v>1.7818179999999999</v>
      </c>
      <c r="N2421" s="4">
        <v>37.824324324324301</v>
      </c>
      <c r="O2421" s="4">
        <v>28.102409999999999</v>
      </c>
      <c r="P2421" s="4">
        <v>2.0491980000000001</v>
      </c>
      <c r="Q2421" s="4">
        <v>19.539311999999999</v>
      </c>
      <c r="R2421" s="4">
        <v>37.009841999999999</v>
      </c>
      <c r="S2421" s="3" t="s">
        <v>6572</v>
      </c>
      <c r="T2421" s="4">
        <v>27.99</v>
      </c>
      <c r="U2421" s="4">
        <v>20337.030180000002</v>
      </c>
      <c r="V2421" s="10">
        <v>24556.030180000002</v>
      </c>
      <c r="W2421" s="4">
        <v>2.8581636298678101</v>
      </c>
      <c r="X2421" s="4">
        <v>36.270000000000003</v>
      </c>
      <c r="Y2421" s="4">
        <v>26.73</v>
      </c>
      <c r="Z2421" s="4" t="s">
        <v>2934</v>
      </c>
      <c r="AA2421" s="10">
        <v>38.994148787900002</v>
      </c>
      <c r="AB2421" s="10">
        <v>59.051878731599999</v>
      </c>
      <c r="AC2421" s="4">
        <v>3.4153030000000002</v>
      </c>
      <c r="AD2421" s="4">
        <v>3.2519319088461001</v>
      </c>
      <c r="AE2421" s="4">
        <v>3.4530993509939001</v>
      </c>
      <c r="AF2421" s="4">
        <v>19.539311999999999</v>
      </c>
      <c r="AG2421" s="4">
        <v>16.5374170251139</v>
      </c>
      <c r="AH2421" s="4">
        <v>19.577104433893801</v>
      </c>
      <c r="AI2421" s="4">
        <v>2.0491980000000001</v>
      </c>
      <c r="AJ2421" s="4">
        <v>2.0491980000000001</v>
      </c>
    </row>
    <row r="2422" spans="1:36" x14ac:dyDescent="0.3">
      <c r="A2422" s="1" t="s">
        <v>2352</v>
      </c>
      <c r="B2422" s="2">
        <v>4121199</v>
      </c>
      <c r="C2422" s="3" t="s">
        <v>2935</v>
      </c>
      <c r="D2422" s="4">
        <v>20415.054934759999</v>
      </c>
      <c r="E2422" s="3" t="s">
        <v>2936</v>
      </c>
      <c r="F2422" s="3" t="s">
        <v>3056</v>
      </c>
      <c r="G2422" s="3" t="s">
        <v>3064</v>
      </c>
      <c r="H2422" s="3" t="s">
        <v>3064</v>
      </c>
      <c r="I2422" s="3" t="s">
        <v>3065</v>
      </c>
      <c r="J2422" s="4">
        <v>17.867035999999999</v>
      </c>
      <c r="K2422" s="4">
        <v>15.272603999999999</v>
      </c>
      <c r="L2422" s="4">
        <v>5.1915950000000004</v>
      </c>
      <c r="M2422" s="4">
        <v>2.2836539999999999</v>
      </c>
      <c r="N2422" s="4" t="s">
        <v>2934</v>
      </c>
      <c r="O2422" s="4" t="s">
        <v>2924</v>
      </c>
      <c r="P2422" s="4">
        <v>1.960942</v>
      </c>
      <c r="Q2422" s="4">
        <v>5.225352</v>
      </c>
      <c r="R2422" s="4" t="s">
        <v>2924</v>
      </c>
      <c r="S2422" s="3" t="s">
        <v>6091</v>
      </c>
      <c r="T2422" s="4">
        <v>34.04</v>
      </c>
      <c r="U2422" s="4">
        <v>20415.054934759999</v>
      </c>
      <c r="V2422" s="10">
        <v>20128.054934</v>
      </c>
      <c r="W2422" s="4">
        <v>2.1151586368977702</v>
      </c>
      <c r="X2422" s="4">
        <v>36.119999999999997</v>
      </c>
      <c r="Y2422" s="4">
        <v>23.58</v>
      </c>
      <c r="Z2422" s="4" t="s">
        <v>2934</v>
      </c>
      <c r="AA2422" s="10">
        <v>21.725810569299998</v>
      </c>
      <c r="AB2422" s="10">
        <v>43.8512869399</v>
      </c>
      <c r="AC2422" s="4">
        <v>0.73524500000000004</v>
      </c>
      <c r="AD2422" s="4">
        <v>0.70920796970840005</v>
      </c>
      <c r="AE2422" s="4">
        <v>0.73281691493459999</v>
      </c>
      <c r="AF2422" s="4">
        <v>5.225352</v>
      </c>
      <c r="AG2422" s="4">
        <v>7.7091402830664997</v>
      </c>
      <c r="AH2422" s="4">
        <v>10.1219502768495</v>
      </c>
      <c r="AI2422" s="4">
        <v>1.960942</v>
      </c>
      <c r="AJ2422" s="4">
        <v>2.2333029999999998</v>
      </c>
    </row>
    <row r="2423" spans="1:36" x14ac:dyDescent="0.3">
      <c r="A2423" s="1" t="s">
        <v>745</v>
      </c>
      <c r="B2423" s="2">
        <v>4010561</v>
      </c>
      <c r="C2423" s="3" t="s">
        <v>2935</v>
      </c>
      <c r="D2423" s="4">
        <v>20495.28</v>
      </c>
      <c r="E2423" s="3" t="s">
        <v>3093</v>
      </c>
      <c r="F2423" s="3" t="s">
        <v>3093</v>
      </c>
      <c r="G2423" s="3" t="s">
        <v>3094</v>
      </c>
      <c r="H2423" s="3" t="s">
        <v>3147</v>
      </c>
      <c r="I2423" s="3" t="s">
        <v>3148</v>
      </c>
      <c r="J2423" s="4">
        <v>-31.125827999999998</v>
      </c>
      <c r="K2423" s="4">
        <v>-19.917864999999999</v>
      </c>
      <c r="L2423" s="4">
        <v>-17.547568999999999</v>
      </c>
      <c r="M2423" s="4">
        <v>1.397465</v>
      </c>
      <c r="N2423" s="4">
        <v>6.24</v>
      </c>
      <c r="O2423" s="4" t="s">
        <v>2924</v>
      </c>
      <c r="P2423" s="4">
        <v>1.437921</v>
      </c>
      <c r="Q2423" s="4">
        <v>3.8467959999999999</v>
      </c>
      <c r="R2423" s="4" t="s">
        <v>2924</v>
      </c>
      <c r="S2423" s="3" t="s">
        <v>4488</v>
      </c>
      <c r="T2423" s="4">
        <v>31.2</v>
      </c>
      <c r="U2423" s="4">
        <v>20495.28</v>
      </c>
      <c r="V2423" s="10">
        <v>29320.28</v>
      </c>
      <c r="W2423" s="4">
        <v>2.8205128205128198</v>
      </c>
      <c r="X2423" s="4">
        <v>55.09</v>
      </c>
      <c r="Y2423" s="4">
        <v>30.389800000000001</v>
      </c>
      <c r="Z2423" s="4">
        <v>6.24</v>
      </c>
      <c r="AA2423" s="10">
        <v>7.2344470981000004</v>
      </c>
      <c r="AB2423" s="10">
        <v>6.5585211374999997</v>
      </c>
      <c r="AC2423" s="4">
        <v>2.018052</v>
      </c>
      <c r="AD2423" s="4">
        <v>1.7412378505577</v>
      </c>
      <c r="AE2423" s="4">
        <v>1.8705370923172</v>
      </c>
      <c r="AF2423" s="4">
        <v>3.8467959999999999</v>
      </c>
      <c r="AG2423" s="4">
        <v>3.7066123955696999</v>
      </c>
      <c r="AH2423" s="4">
        <v>3.9056594829882001</v>
      </c>
      <c r="AI2423" s="4">
        <v>1.437921</v>
      </c>
      <c r="AJ2423" s="4">
        <v>1.518027</v>
      </c>
    </row>
    <row r="2424" spans="1:36" x14ac:dyDescent="0.3">
      <c r="A2424" s="1" t="s">
        <v>2634</v>
      </c>
      <c r="B2424" s="2">
        <v>4107935</v>
      </c>
      <c r="C2424" s="3" t="s">
        <v>2919</v>
      </c>
      <c r="D2424" s="4">
        <v>20503.6176767</v>
      </c>
      <c r="E2424" s="3" t="s">
        <v>2925</v>
      </c>
      <c r="F2424" s="3" t="s">
        <v>2926</v>
      </c>
      <c r="G2424" s="3" t="s">
        <v>2927</v>
      </c>
      <c r="H2424" s="3" t="s">
        <v>2928</v>
      </c>
      <c r="I2424" s="3" t="s">
        <v>3609</v>
      </c>
      <c r="J2424" s="4">
        <v>-9.7634650000000001</v>
      </c>
      <c r="K2424" s="4">
        <v>9.4403600000000001</v>
      </c>
      <c r="L2424" s="4">
        <v>17.828115</v>
      </c>
      <c r="M2424" s="4">
        <v>2.8231899999999999</v>
      </c>
      <c r="N2424" s="4">
        <v>17.654927000000001</v>
      </c>
      <c r="O2424" s="4">
        <v>21.207252</v>
      </c>
      <c r="P2424" s="4">
        <v>8.840878</v>
      </c>
      <c r="Q2424" s="4">
        <v>9.8967139999999993</v>
      </c>
      <c r="R2424" s="4">
        <v>30.901997999999999</v>
      </c>
      <c r="S2424" s="3" t="s">
        <v>6372</v>
      </c>
      <c r="T2424" s="4">
        <v>442.15</v>
      </c>
      <c r="U2424" s="4">
        <v>20503.6176767</v>
      </c>
      <c r="V2424" s="10">
        <v>22466.837675999999</v>
      </c>
      <c r="W2424" s="4">
        <v>0</v>
      </c>
      <c r="X2424" s="4">
        <v>574.76</v>
      </c>
      <c r="Y2424" s="4">
        <v>318.17</v>
      </c>
      <c r="Z2424" s="4">
        <v>17.654927000000001</v>
      </c>
      <c r="AA2424" s="10">
        <v>19.112644214700001</v>
      </c>
      <c r="AB2424" s="10">
        <v>18.681736558499999</v>
      </c>
      <c r="AC2424" s="4">
        <v>1.977309</v>
      </c>
      <c r="AD2424" s="4">
        <v>1.9575346762429999</v>
      </c>
      <c r="AE2424" s="4">
        <v>2.0058132324693001</v>
      </c>
      <c r="AF2424" s="4">
        <v>9.8967139999999993</v>
      </c>
      <c r="AG2424" s="4">
        <v>13.4259038428947</v>
      </c>
      <c r="AH2424" s="4">
        <v>12.9722146146729</v>
      </c>
      <c r="AI2424" s="4">
        <v>8.840878</v>
      </c>
      <c r="AJ2424" s="4">
        <v>8.8833300000000008</v>
      </c>
    </row>
    <row r="2425" spans="1:36" x14ac:dyDescent="0.3">
      <c r="A2425" s="1" t="s">
        <v>2387</v>
      </c>
      <c r="B2425" s="2">
        <v>4810920</v>
      </c>
      <c r="C2425" s="3" t="s">
        <v>2935</v>
      </c>
      <c r="D2425" s="4">
        <v>20529.149869460001</v>
      </c>
      <c r="E2425" s="3" t="s">
        <v>2920</v>
      </c>
      <c r="F2425" s="3" t="s">
        <v>2960</v>
      </c>
      <c r="G2425" s="3" t="s">
        <v>2961</v>
      </c>
      <c r="H2425" s="3" t="s">
        <v>2962</v>
      </c>
      <c r="I2425" s="3" t="s">
        <v>2963</v>
      </c>
      <c r="J2425" s="4">
        <v>-5.3991360000000004</v>
      </c>
      <c r="K2425" s="4">
        <v>-12.997280999999999</v>
      </c>
      <c r="L2425" s="4">
        <v>-4.3638199999999996</v>
      </c>
      <c r="M2425" s="4">
        <v>0.236156</v>
      </c>
      <c r="N2425" s="4">
        <v>41.595999999999997</v>
      </c>
      <c r="O2425" s="4">
        <v>34.663333000000002</v>
      </c>
      <c r="P2425" s="4">
        <v>3.1135660000000001</v>
      </c>
      <c r="Q2425" s="4">
        <v>16.336646999999999</v>
      </c>
      <c r="R2425" s="4">
        <v>31.184947000000001</v>
      </c>
      <c r="S2425" s="3" t="s">
        <v>6126</v>
      </c>
      <c r="T2425" s="4">
        <v>207.98</v>
      </c>
      <c r="U2425" s="4">
        <v>20529.149869460001</v>
      </c>
      <c r="V2425" s="10">
        <v>22773.742869000002</v>
      </c>
      <c r="W2425" s="4">
        <v>1.09625925569766</v>
      </c>
      <c r="X2425" s="4">
        <v>248.24</v>
      </c>
      <c r="Y2425" s="4">
        <v>197.82</v>
      </c>
      <c r="Z2425" s="4">
        <v>51.994999999999997</v>
      </c>
      <c r="AA2425" s="10">
        <v>21.649023097899999</v>
      </c>
      <c r="AB2425" s="10">
        <v>22.936862420699999</v>
      </c>
      <c r="AC2425" s="4">
        <v>4.276338</v>
      </c>
      <c r="AD2425" s="4">
        <v>4.0257435665376002</v>
      </c>
      <c r="AE2425" s="4">
        <v>4.1473787267973998</v>
      </c>
      <c r="AF2425" s="4">
        <v>16.336646999999999</v>
      </c>
      <c r="AG2425" s="4">
        <v>14.5491234070146</v>
      </c>
      <c r="AH2425" s="4">
        <v>14.844852345274299</v>
      </c>
      <c r="AI2425" s="4">
        <v>3.1135660000000001</v>
      </c>
      <c r="AJ2425" s="4">
        <v>46.831795</v>
      </c>
    </row>
    <row r="2426" spans="1:36" x14ac:dyDescent="0.3">
      <c r="A2426" s="1" t="s">
        <v>1856</v>
      </c>
      <c r="B2426" s="2">
        <v>100386</v>
      </c>
      <c r="C2426" s="3" t="s">
        <v>2919</v>
      </c>
      <c r="D2426" s="4">
        <v>20581.025089890001</v>
      </c>
      <c r="E2426" s="3" t="s">
        <v>2930</v>
      </c>
      <c r="F2426" s="3" t="s">
        <v>2953</v>
      </c>
      <c r="G2426" s="3" t="s">
        <v>2954</v>
      </c>
      <c r="H2426" s="3" t="s">
        <v>2955</v>
      </c>
      <c r="I2426" s="3" t="s">
        <v>3603</v>
      </c>
      <c r="J2426" s="4">
        <v>23.050485999999999</v>
      </c>
      <c r="K2426" s="4">
        <v>15.277006999999999</v>
      </c>
      <c r="L2426" s="4">
        <v>-6.1126680000000002</v>
      </c>
      <c r="M2426" s="4">
        <v>1.3173299999999999</v>
      </c>
      <c r="N2426" s="4">
        <v>12.97875</v>
      </c>
      <c r="O2426" s="4">
        <v>5.0537840000000003</v>
      </c>
      <c r="P2426" s="4">
        <v>1.734721</v>
      </c>
      <c r="Q2426" s="4" t="s">
        <v>2934</v>
      </c>
      <c r="R2426" s="4" t="s">
        <v>2934</v>
      </c>
      <c r="S2426" s="3" t="s">
        <v>5596</v>
      </c>
      <c r="T2426" s="4">
        <v>103.83</v>
      </c>
      <c r="U2426" s="4">
        <v>20581.025089890001</v>
      </c>
      <c r="V2426" s="10" t="s">
        <v>2934</v>
      </c>
      <c r="W2426" s="4">
        <v>2.8893383415197902</v>
      </c>
      <c r="X2426" s="4">
        <v>111.87</v>
      </c>
      <c r="Y2426" s="4">
        <v>76.665000000000006</v>
      </c>
      <c r="Z2426" s="4">
        <v>12.97875</v>
      </c>
      <c r="AA2426" s="10">
        <v>13.3867099868</v>
      </c>
      <c r="AB2426" s="10">
        <v>13.868260209800001</v>
      </c>
      <c r="AC2426" s="4" t="s">
        <v>2934</v>
      </c>
      <c r="AD2426" s="4" t="s">
        <v>2934</v>
      </c>
      <c r="AE2426" s="4" t="s">
        <v>2934</v>
      </c>
      <c r="AF2426" s="4" t="s">
        <v>2934</v>
      </c>
      <c r="AG2426" s="4" t="s">
        <v>2934</v>
      </c>
      <c r="AH2426" s="4" t="s">
        <v>2934</v>
      </c>
      <c r="AI2426" s="4">
        <v>1.734721</v>
      </c>
      <c r="AJ2426" s="4">
        <v>2.2785229999999999</v>
      </c>
    </row>
    <row r="2427" spans="1:36" x14ac:dyDescent="0.3">
      <c r="A2427" s="1" t="s">
        <v>2625</v>
      </c>
      <c r="B2427" s="2">
        <v>4971407</v>
      </c>
      <c r="C2427" s="3" t="s">
        <v>2935</v>
      </c>
      <c r="D2427" s="4">
        <v>20608.942584749999</v>
      </c>
      <c r="E2427" s="3" t="s">
        <v>2945</v>
      </c>
      <c r="F2427" s="3" t="s">
        <v>3021</v>
      </c>
      <c r="G2427" s="3" t="s">
        <v>3022</v>
      </c>
      <c r="H2427" s="3" t="s">
        <v>3022</v>
      </c>
      <c r="I2427" s="3" t="s">
        <v>3158</v>
      </c>
      <c r="J2427" s="4">
        <v>144.20321000000001</v>
      </c>
      <c r="K2427" s="4">
        <v>54.962943000000003</v>
      </c>
      <c r="L2427" s="4">
        <v>-3.3190550000000001</v>
      </c>
      <c r="M2427" s="4">
        <v>-0.79178000000000004</v>
      </c>
      <c r="N2427" s="4">
        <v>52.806012000000003</v>
      </c>
      <c r="O2427" s="4">
        <v>29.607332</v>
      </c>
      <c r="P2427" s="4">
        <v>109.54998399999999</v>
      </c>
      <c r="Q2427" s="4">
        <v>36.432709000000003</v>
      </c>
      <c r="R2427" s="4">
        <v>31.146436999999999</v>
      </c>
      <c r="S2427" s="3" t="s">
        <v>6363</v>
      </c>
      <c r="T2427" s="4">
        <v>340.81</v>
      </c>
      <c r="U2427" s="4">
        <v>20608.942584749999</v>
      </c>
      <c r="V2427" s="10">
        <v>21043.751584000001</v>
      </c>
      <c r="W2427" s="4">
        <v>0.704204688829553</v>
      </c>
      <c r="X2427" s="5">
        <v>366.33499999999998</v>
      </c>
      <c r="Y2427" s="4">
        <v>104.24</v>
      </c>
      <c r="Z2427" s="4">
        <v>52.806012000000003</v>
      </c>
      <c r="AA2427" s="10">
        <v>38.319091522299999</v>
      </c>
      <c r="AB2427" s="10">
        <v>38.487859966099997</v>
      </c>
      <c r="AC2427" s="4">
        <v>10.439632</v>
      </c>
      <c r="AD2427" s="4">
        <v>9.2042424623083008</v>
      </c>
      <c r="AE2427" s="4">
        <v>9.5802563463574</v>
      </c>
      <c r="AF2427" s="4">
        <v>36.432709000000003</v>
      </c>
      <c r="AG2427" s="4" t="s">
        <v>2934</v>
      </c>
      <c r="AH2427" s="4" t="s">
        <v>2934</v>
      </c>
      <c r="AI2427" s="4">
        <v>109.54998399999999</v>
      </c>
      <c r="AJ2427" s="4">
        <v>111.777632</v>
      </c>
    </row>
    <row r="2428" spans="1:36" x14ac:dyDescent="0.3">
      <c r="A2428" s="1" t="s">
        <v>2621</v>
      </c>
      <c r="B2428" s="2">
        <v>3009699</v>
      </c>
      <c r="C2428" s="3" t="s">
        <v>2935</v>
      </c>
      <c r="D2428" s="4">
        <v>20629.463383869999</v>
      </c>
      <c r="E2428" s="3" t="s">
        <v>3006</v>
      </c>
      <c r="F2428" s="3" t="s">
        <v>3007</v>
      </c>
      <c r="G2428" s="3" t="s">
        <v>3008</v>
      </c>
      <c r="H2428" s="3" t="s">
        <v>3009</v>
      </c>
      <c r="I2428" s="3" t="s">
        <v>3700</v>
      </c>
      <c r="J2428" s="4">
        <v>7.8511629999999997</v>
      </c>
      <c r="K2428" s="4">
        <v>-2.8815550000000001</v>
      </c>
      <c r="L2428" s="4">
        <v>-10.054306</v>
      </c>
      <c r="M2428" s="4">
        <v>-8.6177000000000004E-2</v>
      </c>
      <c r="N2428" s="4" t="s">
        <v>2934</v>
      </c>
      <c r="O2428" s="4" t="s">
        <v>2934</v>
      </c>
      <c r="P2428" s="4" t="s">
        <v>2934</v>
      </c>
      <c r="Q2428" s="4" t="s">
        <v>2934</v>
      </c>
      <c r="R2428" s="4" t="s">
        <v>2934</v>
      </c>
      <c r="S2428" s="3" t="s">
        <v>6359</v>
      </c>
      <c r="T2428" s="4">
        <v>57.97</v>
      </c>
      <c r="U2428" s="4">
        <v>20629.463383869999</v>
      </c>
      <c r="V2428" s="10">
        <v>29404.463382999998</v>
      </c>
      <c r="W2428" s="4">
        <v>3.4500603760565798</v>
      </c>
      <c r="X2428" s="4">
        <v>66.88</v>
      </c>
      <c r="Y2428" s="4">
        <v>51.16</v>
      </c>
      <c r="Z2428" s="4" t="s">
        <v>2934</v>
      </c>
      <c r="AA2428" s="10">
        <v>16.692774622999998</v>
      </c>
      <c r="AB2428" s="10">
        <v>16.692774622999998</v>
      </c>
      <c r="AC2428" s="4" t="s">
        <v>2934</v>
      </c>
      <c r="AD2428" s="4">
        <v>0.54855554543090002</v>
      </c>
      <c r="AE2428" s="4">
        <v>0.54855554543090002</v>
      </c>
      <c r="AF2428" s="4" t="s">
        <v>2934</v>
      </c>
      <c r="AG2428" s="4">
        <v>8.8450727332128007</v>
      </c>
      <c r="AH2428" s="4">
        <v>8.8450727332128007</v>
      </c>
      <c r="AI2428" s="4" t="s">
        <v>2934</v>
      </c>
      <c r="AJ2428" s="4" t="s">
        <v>2934</v>
      </c>
    </row>
    <row r="2429" spans="1:36" x14ac:dyDescent="0.3">
      <c r="A2429" s="1" t="s">
        <v>547</v>
      </c>
      <c r="B2429" s="2">
        <v>4101218</v>
      </c>
      <c r="C2429" s="3" t="s">
        <v>2919</v>
      </c>
      <c r="D2429" s="4">
        <v>20665.713441100001</v>
      </c>
      <c r="E2429" s="3" t="s">
        <v>2945</v>
      </c>
      <c r="F2429" s="3" t="s">
        <v>2946</v>
      </c>
      <c r="G2429" s="3" t="s">
        <v>2947</v>
      </c>
      <c r="H2429" s="3" t="s">
        <v>2948</v>
      </c>
      <c r="I2429" s="3" t="s">
        <v>2949</v>
      </c>
      <c r="J2429" s="4">
        <v>22.979253</v>
      </c>
      <c r="K2429" s="4">
        <v>-2.6626609999999999</v>
      </c>
      <c r="L2429" s="4">
        <v>3.4976590000000001</v>
      </c>
      <c r="M2429" s="4">
        <v>-7.9766000000000004E-2</v>
      </c>
      <c r="N2429" s="4">
        <v>25.683433999999998</v>
      </c>
      <c r="O2429" s="4">
        <v>20.510860999999998</v>
      </c>
      <c r="P2429" s="4">
        <v>7.3404170000000004</v>
      </c>
      <c r="Q2429" s="4">
        <v>19.040009999999999</v>
      </c>
      <c r="R2429" s="4">
        <v>26.181718</v>
      </c>
      <c r="S2429" s="3" t="s">
        <v>4290</v>
      </c>
      <c r="T2429" s="4">
        <v>187.9</v>
      </c>
      <c r="U2429" s="4">
        <v>20665.713441100001</v>
      </c>
      <c r="V2429" s="10">
        <v>17828.113441000001</v>
      </c>
      <c r="W2429" s="4">
        <v>0</v>
      </c>
      <c r="X2429" s="5">
        <v>210.7</v>
      </c>
      <c r="Y2429" s="4">
        <v>145.75</v>
      </c>
      <c r="Z2429" s="4">
        <v>25.683433999999998</v>
      </c>
      <c r="AA2429" s="10">
        <v>19.3739302579</v>
      </c>
      <c r="AB2429" s="10">
        <v>20.657477259099998</v>
      </c>
      <c r="AC2429" s="4">
        <v>7.0611980000000001</v>
      </c>
      <c r="AD2429" s="4">
        <v>6.6915166427896997</v>
      </c>
      <c r="AE2429" s="4">
        <v>6.9643489600394002</v>
      </c>
      <c r="AF2429" s="4">
        <v>19.040009999999999</v>
      </c>
      <c r="AG2429" s="4">
        <v>15.198850597221201</v>
      </c>
      <c r="AH2429" s="4">
        <v>15.7852863394029</v>
      </c>
      <c r="AI2429" s="4">
        <v>7.3404170000000004</v>
      </c>
      <c r="AJ2429" s="4">
        <v>22.369047999999999</v>
      </c>
    </row>
    <row r="2430" spans="1:36" x14ac:dyDescent="0.3">
      <c r="A2430" s="1" t="s">
        <v>1686</v>
      </c>
      <c r="B2430" s="2">
        <v>4219024</v>
      </c>
      <c r="C2430" s="3" t="s">
        <v>2935</v>
      </c>
      <c r="D2430" s="4">
        <v>20673.192311589999</v>
      </c>
      <c r="E2430" s="3" t="s">
        <v>3006</v>
      </c>
      <c r="F2430" s="3" t="s">
        <v>3007</v>
      </c>
      <c r="G2430" s="3" t="s">
        <v>3008</v>
      </c>
      <c r="H2430" s="3" t="s">
        <v>3009</v>
      </c>
      <c r="I2430" s="3" t="s">
        <v>3580</v>
      </c>
      <c r="J2430" s="4">
        <v>12.613270999999999</v>
      </c>
      <c r="K2430" s="4">
        <v>-7.4363289999999997</v>
      </c>
      <c r="L2430" s="4">
        <v>-0.95127899999999999</v>
      </c>
      <c r="M2430" s="4">
        <v>-2.295207</v>
      </c>
      <c r="N2430" s="4">
        <v>26.207483</v>
      </c>
      <c r="O2430" s="4">
        <v>38.524999999999999</v>
      </c>
      <c r="P2430" s="4">
        <v>3.8525</v>
      </c>
      <c r="Q2430" s="4">
        <v>17.700523</v>
      </c>
      <c r="R2430" s="4">
        <v>34.935282999999998</v>
      </c>
      <c r="S2430" s="3" t="s">
        <v>5427</v>
      </c>
      <c r="T2430" s="4">
        <v>77.05</v>
      </c>
      <c r="U2430" s="4">
        <v>20673.192311589999</v>
      </c>
      <c r="V2430" s="10">
        <v>25125.892311</v>
      </c>
      <c r="W2430" s="4">
        <v>2.33614536015574</v>
      </c>
      <c r="X2430" s="4">
        <v>85.49</v>
      </c>
      <c r="Y2430" s="4">
        <v>63.88</v>
      </c>
      <c r="Z2430" s="4">
        <v>26.207483</v>
      </c>
      <c r="AA2430" s="10">
        <v>25.834031852399999</v>
      </c>
      <c r="AB2430" s="10">
        <v>26.441408515399999</v>
      </c>
      <c r="AC2430" s="4">
        <v>3.7622059999999999</v>
      </c>
      <c r="AD2430" s="4">
        <v>3.6789313627886</v>
      </c>
      <c r="AE2430" s="4">
        <v>3.7510023607738998</v>
      </c>
      <c r="AF2430" s="4">
        <v>17.700523</v>
      </c>
      <c r="AG2430" s="4">
        <v>18.741695065511198</v>
      </c>
      <c r="AH2430" s="4">
        <v>19.526118600533199</v>
      </c>
      <c r="AI2430" s="4">
        <v>3.8525</v>
      </c>
      <c r="AJ2430" s="4" t="s">
        <v>2924</v>
      </c>
    </row>
    <row r="2431" spans="1:36" x14ac:dyDescent="0.3">
      <c r="A2431" s="1" t="s">
        <v>2124</v>
      </c>
      <c r="B2431" s="2">
        <v>4972136</v>
      </c>
      <c r="C2431" s="3" t="s">
        <v>2935</v>
      </c>
      <c r="D2431" s="4">
        <v>20764.983267799998</v>
      </c>
      <c r="E2431" s="3" t="s">
        <v>2945</v>
      </c>
      <c r="F2431" s="3" t="s">
        <v>3021</v>
      </c>
      <c r="G2431" s="3" t="s">
        <v>3157</v>
      </c>
      <c r="H2431" s="3" t="s">
        <v>3157</v>
      </c>
      <c r="I2431" s="3" t="s">
        <v>3599</v>
      </c>
      <c r="J2431" s="4">
        <v>78.491307000000006</v>
      </c>
      <c r="K2431" s="4">
        <v>28.741909</v>
      </c>
      <c r="L2431" s="4">
        <v>20.344110000000001</v>
      </c>
      <c r="M2431" s="4">
        <v>-1.164596</v>
      </c>
      <c r="N2431" s="4">
        <v>174.38356200000001</v>
      </c>
      <c r="O2431" s="4">
        <v>35.798650000000002</v>
      </c>
      <c r="P2431" s="4">
        <v>14.761132</v>
      </c>
      <c r="Q2431" s="4">
        <v>59.251238999999998</v>
      </c>
      <c r="R2431" s="4">
        <v>39.821272</v>
      </c>
      <c r="S2431" s="3" t="s">
        <v>5863</v>
      </c>
      <c r="T2431" s="4">
        <v>63.65</v>
      </c>
      <c r="U2431" s="4">
        <v>20764.983267799998</v>
      </c>
      <c r="V2431" s="10">
        <v>19411.476266999998</v>
      </c>
      <c r="W2431" s="4">
        <v>0</v>
      </c>
      <c r="X2431" s="4">
        <v>70.41</v>
      </c>
      <c r="Y2431" s="4">
        <v>34.32</v>
      </c>
      <c r="Z2431" s="4">
        <v>174.38356200000001</v>
      </c>
      <c r="AA2431" s="10">
        <v>38.848876953100003</v>
      </c>
      <c r="AB2431" s="10">
        <v>38.130668679499998</v>
      </c>
      <c r="AC2431" s="4">
        <v>6.3062620000000003</v>
      </c>
      <c r="AD2431" s="4">
        <v>5.6940223639261003</v>
      </c>
      <c r="AE2431" s="4">
        <v>6.1568724187269002</v>
      </c>
      <c r="AF2431" s="4">
        <v>59.251238999999998</v>
      </c>
      <c r="AG2431" s="4">
        <v>27.441695803167701</v>
      </c>
      <c r="AH2431" s="4">
        <v>28.734013005615001</v>
      </c>
      <c r="AI2431" s="4">
        <v>14.761132</v>
      </c>
      <c r="AJ2431" s="4">
        <v>20.290085999999999</v>
      </c>
    </row>
    <row r="2432" spans="1:36" x14ac:dyDescent="0.3">
      <c r="A2432" s="1" t="s">
        <v>2713</v>
      </c>
      <c r="B2432" s="2">
        <v>5730737</v>
      </c>
      <c r="C2432" s="3" t="s">
        <v>2940</v>
      </c>
      <c r="D2432" s="4">
        <v>20820.140109259999</v>
      </c>
      <c r="E2432" s="3" t="s">
        <v>2930</v>
      </c>
      <c r="F2432" s="3" t="s">
        <v>2953</v>
      </c>
      <c r="G2432" s="3" t="s">
        <v>2954</v>
      </c>
      <c r="H2432" s="3" t="s">
        <v>2955</v>
      </c>
      <c r="I2432" s="3"/>
      <c r="J2432" s="4">
        <v>-0.44574000000000003</v>
      </c>
      <c r="K2432" s="4">
        <v>-1.7594320000000001</v>
      </c>
      <c r="L2432" s="4">
        <v>-0.51396299999999995</v>
      </c>
      <c r="M2432" s="4">
        <v>-0.29189599999999999</v>
      </c>
      <c r="N2432" s="4" t="s">
        <v>2934</v>
      </c>
      <c r="O2432" s="4" t="s">
        <v>2934</v>
      </c>
      <c r="P2432" s="4" t="s">
        <v>2934</v>
      </c>
      <c r="Q2432" s="4" t="s">
        <v>2934</v>
      </c>
      <c r="R2432" s="4" t="s">
        <v>2934</v>
      </c>
      <c r="S2432" s="3" t="s">
        <v>6451</v>
      </c>
      <c r="T2432" s="4">
        <v>58.07</v>
      </c>
      <c r="U2432" s="4">
        <v>20820.140109259999</v>
      </c>
      <c r="V2432" s="10" t="s">
        <v>2934</v>
      </c>
      <c r="W2432" s="4">
        <v>4.1453418288272799</v>
      </c>
      <c r="X2432" s="4">
        <v>59.13</v>
      </c>
      <c r="Y2432" s="4">
        <v>57.46</v>
      </c>
      <c r="Z2432" s="4" t="s">
        <v>2934</v>
      </c>
      <c r="AA2432" s="10" t="s">
        <v>2934</v>
      </c>
      <c r="AB2432" s="10" t="s">
        <v>2934</v>
      </c>
      <c r="AC2432" s="4" t="s">
        <v>2934</v>
      </c>
      <c r="AD2432" s="4" t="s">
        <v>2934</v>
      </c>
      <c r="AE2432" s="4" t="s">
        <v>2934</v>
      </c>
      <c r="AF2432" s="4" t="s">
        <v>2934</v>
      </c>
      <c r="AG2432" s="4" t="s">
        <v>2934</v>
      </c>
      <c r="AH2432" s="4" t="s">
        <v>2934</v>
      </c>
      <c r="AI2432" s="4" t="s">
        <v>2934</v>
      </c>
      <c r="AJ2432" s="4" t="s">
        <v>2934</v>
      </c>
    </row>
    <row r="2433" spans="1:36" x14ac:dyDescent="0.3">
      <c r="A2433" s="1" t="s">
        <v>1401</v>
      </c>
      <c r="B2433" s="2">
        <v>5726658</v>
      </c>
      <c r="C2433" s="3" t="s">
        <v>2940</v>
      </c>
      <c r="D2433" s="4">
        <v>20845.278999999999</v>
      </c>
      <c r="E2433" s="3" t="s">
        <v>2930</v>
      </c>
      <c r="F2433" s="3" t="s">
        <v>2953</v>
      </c>
      <c r="G2433" s="3" t="s">
        <v>2954</v>
      </c>
      <c r="H2433" s="3" t="s">
        <v>2955</v>
      </c>
      <c r="I2433" s="3"/>
      <c r="J2433" s="4">
        <v>0.65334000000000003</v>
      </c>
      <c r="K2433" s="4">
        <v>-2.0868910000000001</v>
      </c>
      <c r="L2433" s="4">
        <v>-0.82628800000000002</v>
      </c>
      <c r="M2433" s="4">
        <v>1.9380000000000001E-2</v>
      </c>
      <c r="N2433" s="4" t="s">
        <v>2934</v>
      </c>
      <c r="O2433" s="4" t="s">
        <v>2934</v>
      </c>
      <c r="P2433" s="4" t="s">
        <v>2934</v>
      </c>
      <c r="Q2433" s="4" t="s">
        <v>2934</v>
      </c>
      <c r="R2433" s="4" t="s">
        <v>2934</v>
      </c>
      <c r="S2433" s="3" t="s">
        <v>5143</v>
      </c>
      <c r="T2433" s="4">
        <v>51.61</v>
      </c>
      <c r="U2433" s="4">
        <v>20845.278999999999</v>
      </c>
      <c r="V2433" s="10" t="s">
        <v>2934</v>
      </c>
      <c r="W2433" s="4">
        <v>4.2076496802945202</v>
      </c>
      <c r="X2433" s="4">
        <v>52.74</v>
      </c>
      <c r="Y2433" s="4">
        <v>50.58</v>
      </c>
      <c r="Z2433" s="4" t="s">
        <v>2934</v>
      </c>
      <c r="AA2433" s="10" t="s">
        <v>2934</v>
      </c>
      <c r="AB2433" s="10" t="s">
        <v>2934</v>
      </c>
      <c r="AC2433" s="4" t="s">
        <v>2934</v>
      </c>
      <c r="AD2433" s="4" t="s">
        <v>2934</v>
      </c>
      <c r="AE2433" s="4" t="s">
        <v>2934</v>
      </c>
      <c r="AF2433" s="4" t="s">
        <v>2934</v>
      </c>
      <c r="AG2433" s="4" t="s">
        <v>2934</v>
      </c>
      <c r="AH2433" s="4" t="s">
        <v>2934</v>
      </c>
      <c r="AI2433" s="4" t="s">
        <v>2934</v>
      </c>
      <c r="AJ2433" s="4" t="s">
        <v>2934</v>
      </c>
    </row>
    <row r="2434" spans="1:36" x14ac:dyDescent="0.3">
      <c r="A2434" s="1" t="s">
        <v>1460</v>
      </c>
      <c r="B2434" s="2">
        <v>105687986</v>
      </c>
      <c r="C2434" s="3" t="s">
        <v>2940</v>
      </c>
      <c r="D2434" s="4">
        <v>20922.089</v>
      </c>
      <c r="E2434" s="3" t="s">
        <v>2930</v>
      </c>
      <c r="F2434" s="3" t="s">
        <v>2953</v>
      </c>
      <c r="G2434" s="3" t="s">
        <v>2954</v>
      </c>
      <c r="H2434" s="3" t="s">
        <v>2955</v>
      </c>
      <c r="I2434" s="3"/>
      <c r="J2434" s="4">
        <v>15.641899</v>
      </c>
      <c r="K2434" s="4">
        <v>5.3649639999999996</v>
      </c>
      <c r="L2434" s="4">
        <v>1.8701479999999999</v>
      </c>
      <c r="M2434" s="4">
        <v>0.94405600000000001</v>
      </c>
      <c r="N2434" s="4" t="s">
        <v>2934</v>
      </c>
      <c r="O2434" s="4" t="s">
        <v>2934</v>
      </c>
      <c r="P2434" s="4" t="s">
        <v>2934</v>
      </c>
      <c r="Q2434" s="4" t="s">
        <v>2934</v>
      </c>
      <c r="R2434" s="4" t="s">
        <v>2934</v>
      </c>
      <c r="S2434" s="3" t="s">
        <v>5201</v>
      </c>
      <c r="T2434" s="4">
        <v>57.74</v>
      </c>
      <c r="U2434" s="4">
        <v>20922.089</v>
      </c>
      <c r="V2434" s="10" t="s">
        <v>2934</v>
      </c>
      <c r="W2434" s="4">
        <v>10.564322826463499</v>
      </c>
      <c r="X2434" s="4">
        <v>58.21</v>
      </c>
      <c r="Y2434" s="4">
        <v>47.6708</v>
      </c>
      <c r="Z2434" s="4" t="s">
        <v>2934</v>
      </c>
      <c r="AA2434" s="10" t="s">
        <v>2934</v>
      </c>
      <c r="AB2434" s="10" t="s">
        <v>2934</v>
      </c>
      <c r="AC2434" s="4" t="s">
        <v>2934</v>
      </c>
      <c r="AD2434" s="4" t="s">
        <v>2934</v>
      </c>
      <c r="AE2434" s="4" t="s">
        <v>2934</v>
      </c>
      <c r="AF2434" s="4" t="s">
        <v>2934</v>
      </c>
      <c r="AG2434" s="4" t="s">
        <v>2934</v>
      </c>
      <c r="AH2434" s="4" t="s">
        <v>2934</v>
      </c>
      <c r="AI2434" s="4" t="s">
        <v>2934</v>
      </c>
      <c r="AJ2434" s="4" t="s">
        <v>2934</v>
      </c>
    </row>
    <row r="2435" spans="1:36" x14ac:dyDescent="0.3">
      <c r="A2435" s="1" t="s">
        <v>2467</v>
      </c>
      <c r="B2435" s="2">
        <v>4071231</v>
      </c>
      <c r="C2435" s="3" t="s">
        <v>2919</v>
      </c>
      <c r="D2435" s="4">
        <v>20934.212325479999</v>
      </c>
      <c r="E2435" s="3" t="s">
        <v>2945</v>
      </c>
      <c r="F2435" s="3" t="s">
        <v>2990</v>
      </c>
      <c r="G2435" s="3" t="s">
        <v>2990</v>
      </c>
      <c r="H2435" s="3" t="s">
        <v>2991</v>
      </c>
      <c r="I2435" s="3" t="s">
        <v>2992</v>
      </c>
      <c r="J2435" s="4">
        <v>18.448212000000002</v>
      </c>
      <c r="K2435" s="4">
        <v>-4.5305999999999997</v>
      </c>
      <c r="L2435" s="4">
        <v>18.919419000000001</v>
      </c>
      <c r="M2435" s="4">
        <v>2.0563720000000001</v>
      </c>
      <c r="N2435" s="4">
        <v>42.846666999999997</v>
      </c>
      <c r="O2435" s="4">
        <v>44.416032999999999</v>
      </c>
      <c r="P2435" s="4">
        <v>7.216888</v>
      </c>
      <c r="Q2435" s="4">
        <v>29.718399999999999</v>
      </c>
      <c r="R2435" s="4">
        <v>52.268341999999997</v>
      </c>
      <c r="S2435" s="3" t="s">
        <v>6205</v>
      </c>
      <c r="T2435" s="4">
        <v>128.54</v>
      </c>
      <c r="U2435" s="4">
        <v>20934.212325479999</v>
      </c>
      <c r="V2435" s="10">
        <v>20336.063324999999</v>
      </c>
      <c r="W2435" s="4">
        <v>0.37342461490586598</v>
      </c>
      <c r="X2435" s="4">
        <v>163.20500000000001</v>
      </c>
      <c r="Y2435" s="4">
        <v>92.290099999999995</v>
      </c>
      <c r="Z2435" s="4">
        <v>42.846666999999997</v>
      </c>
      <c r="AA2435" s="10">
        <v>33.1604880943</v>
      </c>
      <c r="AB2435" s="10">
        <v>40.489757861500003</v>
      </c>
      <c r="AC2435" s="4">
        <v>7.4284410000000003</v>
      </c>
      <c r="AD2435" s="4">
        <v>6.3558337330199004</v>
      </c>
      <c r="AE2435" s="4">
        <v>7.2422997812167003</v>
      </c>
      <c r="AF2435" s="4">
        <v>29.718399999999999</v>
      </c>
      <c r="AG2435" s="4">
        <v>23.8224838341241</v>
      </c>
      <c r="AH2435" s="4">
        <v>29.269285025096899</v>
      </c>
      <c r="AI2435" s="4">
        <v>7.216888</v>
      </c>
      <c r="AJ2435" s="4">
        <v>8.5086379999999995</v>
      </c>
    </row>
    <row r="2436" spans="1:36" x14ac:dyDescent="0.3">
      <c r="A2436" s="1" t="s">
        <v>2827</v>
      </c>
      <c r="B2436" s="2">
        <v>4071659</v>
      </c>
      <c r="C2436" s="3" t="s">
        <v>2919</v>
      </c>
      <c r="D2436" s="4">
        <v>20984.503097100001</v>
      </c>
      <c r="E2436" s="3" t="s">
        <v>2945</v>
      </c>
      <c r="F2436" s="3" t="s">
        <v>3021</v>
      </c>
      <c r="G2436" s="3" t="s">
        <v>3157</v>
      </c>
      <c r="H2436" s="3" t="s">
        <v>3157</v>
      </c>
      <c r="I2436" s="3" t="s">
        <v>3599</v>
      </c>
      <c r="J2436" s="4">
        <v>15.906053</v>
      </c>
      <c r="K2436" s="4">
        <v>-12.561222000000001</v>
      </c>
      <c r="L2436" s="4">
        <v>-15.104895000000001</v>
      </c>
      <c r="M2436" s="4">
        <v>0.76361199999999996</v>
      </c>
      <c r="N2436" s="4" t="s">
        <v>2934</v>
      </c>
      <c r="O2436" s="4" t="s">
        <v>2924</v>
      </c>
      <c r="P2436" s="4">
        <v>1.803863</v>
      </c>
      <c r="Q2436" s="4">
        <v>12.389773999999999</v>
      </c>
      <c r="R2436" s="4">
        <v>295.474288</v>
      </c>
      <c r="S2436" s="3" t="s">
        <v>6565</v>
      </c>
      <c r="T2436" s="4">
        <v>60.7</v>
      </c>
      <c r="U2436" s="4">
        <v>20984.503097100001</v>
      </c>
      <c r="V2436" s="10">
        <v>27257.503097000001</v>
      </c>
      <c r="W2436" s="4">
        <v>0</v>
      </c>
      <c r="X2436" s="4">
        <v>81.55</v>
      </c>
      <c r="Y2436" s="4">
        <v>48.96</v>
      </c>
      <c r="Z2436" s="4" t="s">
        <v>2934</v>
      </c>
      <c r="AA2436" s="10">
        <v>7.9405570162999997</v>
      </c>
      <c r="AB2436" s="10">
        <v>8.2615157635000003</v>
      </c>
      <c r="AC2436" s="4">
        <v>1.899742</v>
      </c>
      <c r="AD2436" s="4">
        <v>1.5800770126231001</v>
      </c>
      <c r="AE2436" s="4">
        <v>1.6188310253084</v>
      </c>
      <c r="AF2436" s="4">
        <v>12.389773999999999</v>
      </c>
      <c r="AG2436" s="4">
        <v>6.547790347596</v>
      </c>
      <c r="AH2436" s="4">
        <v>6.2823452085689997</v>
      </c>
      <c r="AI2436" s="4">
        <v>1.803863</v>
      </c>
      <c r="AJ2436" s="4">
        <v>11.974748</v>
      </c>
    </row>
    <row r="2437" spans="1:36" x14ac:dyDescent="0.3">
      <c r="A2437" s="1" t="s">
        <v>527</v>
      </c>
      <c r="B2437" s="2">
        <v>4074390</v>
      </c>
      <c r="C2437" s="3" t="s">
        <v>2935</v>
      </c>
      <c r="D2437" s="4">
        <v>20992.135559959999</v>
      </c>
      <c r="E2437" s="3" t="s">
        <v>3090</v>
      </c>
      <c r="F2437" s="3" t="s">
        <v>3090</v>
      </c>
      <c r="G2437" s="3" t="s">
        <v>3122</v>
      </c>
      <c r="H2437" s="3" t="s">
        <v>3122</v>
      </c>
      <c r="I2437" s="3" t="s">
        <v>3325</v>
      </c>
      <c r="J2437" s="4">
        <v>12.740637</v>
      </c>
      <c r="K2437" s="4">
        <v>10.687284999999999</v>
      </c>
      <c r="L2437" s="4">
        <v>-1.3778319999999999</v>
      </c>
      <c r="M2437" s="4">
        <v>-1.0141359999999999</v>
      </c>
      <c r="N2437" s="4">
        <v>32.21</v>
      </c>
      <c r="O2437" s="4" t="s">
        <v>2924</v>
      </c>
      <c r="P2437" s="4">
        <v>1.992577</v>
      </c>
      <c r="Q2437" s="4">
        <v>12.974228999999999</v>
      </c>
      <c r="R2437" s="4" t="s">
        <v>2924</v>
      </c>
      <c r="S2437" s="3" t="s">
        <v>4270</v>
      </c>
      <c r="T2437" s="4">
        <v>32.21</v>
      </c>
      <c r="U2437" s="4">
        <v>20992.135559959999</v>
      </c>
      <c r="V2437" s="10">
        <v>40207.135559000002</v>
      </c>
      <c r="W2437" s="4">
        <v>2.7320707854703499</v>
      </c>
      <c r="X2437" s="4">
        <v>33</v>
      </c>
      <c r="Y2437" s="4">
        <v>25.41</v>
      </c>
      <c r="Z2437" s="4">
        <v>32.21</v>
      </c>
      <c r="AA2437" s="10">
        <v>18.509366739400001</v>
      </c>
      <c r="AB2437" s="10">
        <v>19.914308501699999</v>
      </c>
      <c r="AC2437" s="4">
        <v>4.6954500000000001</v>
      </c>
      <c r="AD2437" s="4">
        <v>4.3283975205095002</v>
      </c>
      <c r="AE2437" s="4">
        <v>4.4906027609315</v>
      </c>
      <c r="AF2437" s="4">
        <v>12.974228999999999</v>
      </c>
      <c r="AG2437" s="4">
        <v>10.8101357200207</v>
      </c>
      <c r="AH2437" s="4">
        <v>11.57880303376</v>
      </c>
      <c r="AI2437" s="4">
        <v>1.992577</v>
      </c>
      <c r="AJ2437" s="4">
        <v>3.18438</v>
      </c>
    </row>
    <row r="2438" spans="1:36" x14ac:dyDescent="0.3">
      <c r="A2438" s="1" t="s">
        <v>923</v>
      </c>
      <c r="B2438" s="2">
        <v>4057052</v>
      </c>
      <c r="C2438" s="3" t="s">
        <v>2935</v>
      </c>
      <c r="D2438" s="4">
        <v>21002.167626840001</v>
      </c>
      <c r="E2438" s="3" t="s">
        <v>3090</v>
      </c>
      <c r="F2438" s="3" t="s">
        <v>3090</v>
      </c>
      <c r="G2438" s="3" t="s">
        <v>3091</v>
      </c>
      <c r="H2438" s="3" t="s">
        <v>3091</v>
      </c>
      <c r="I2438" s="3" t="s">
        <v>3433</v>
      </c>
      <c r="J2438" s="4">
        <v>-7.1289699999999998</v>
      </c>
      <c r="K2438" s="4">
        <v>-15.106635000000001</v>
      </c>
      <c r="L2438" s="4">
        <v>-11.255611999999999</v>
      </c>
      <c r="M2438" s="4">
        <v>0.64969299999999996</v>
      </c>
      <c r="N2438" s="4" t="s">
        <v>2924</v>
      </c>
      <c r="O2438" s="4" t="s">
        <v>2924</v>
      </c>
      <c r="P2438" s="4">
        <v>1.38645</v>
      </c>
      <c r="Q2438" s="4">
        <v>11.715558</v>
      </c>
      <c r="R2438" s="4" t="s">
        <v>2924</v>
      </c>
      <c r="S2438" s="3" t="s">
        <v>4665</v>
      </c>
      <c r="T2438" s="4">
        <v>57.32</v>
      </c>
      <c r="U2438" s="4">
        <v>21002.167626840001</v>
      </c>
      <c r="V2438" s="10">
        <v>49600.520625999998</v>
      </c>
      <c r="W2438" s="4">
        <v>4.9895324494068403</v>
      </c>
      <c r="X2438" s="4">
        <v>69.010000000000005</v>
      </c>
      <c r="Y2438" s="4">
        <v>52.09</v>
      </c>
      <c r="Z2438" s="4" t="s">
        <v>2924</v>
      </c>
      <c r="AA2438" s="10">
        <v>12.207432648199999</v>
      </c>
      <c r="AB2438" s="10">
        <v>12.5718572001</v>
      </c>
      <c r="AC2438" s="4">
        <v>4.2672400000000001</v>
      </c>
      <c r="AD2438" s="4">
        <v>4.0437302849123</v>
      </c>
      <c r="AE2438" s="4">
        <v>4.0472874608555998</v>
      </c>
      <c r="AF2438" s="4">
        <v>11.715558</v>
      </c>
      <c r="AG2438" s="4">
        <v>12.6984481317745</v>
      </c>
      <c r="AH2438" s="4">
        <v>11.6440146811549</v>
      </c>
      <c r="AI2438" s="4">
        <v>1.38645</v>
      </c>
      <c r="AJ2438" s="4">
        <v>1.983185</v>
      </c>
    </row>
    <row r="2439" spans="1:36" x14ac:dyDescent="0.3">
      <c r="A2439" s="1" t="s">
        <v>856</v>
      </c>
      <c r="B2439" s="2">
        <v>4279452</v>
      </c>
      <c r="C2439" s="3" t="s">
        <v>2935</v>
      </c>
      <c r="D2439" s="4">
        <v>21132.425863420001</v>
      </c>
      <c r="E2439" s="3" t="s">
        <v>2936</v>
      </c>
      <c r="F2439" s="3" t="s">
        <v>2937</v>
      </c>
      <c r="G2439" s="3" t="s">
        <v>3035</v>
      </c>
      <c r="H2439" s="3" t="s">
        <v>3035</v>
      </c>
      <c r="I2439" s="3" t="s">
        <v>3412</v>
      </c>
      <c r="J2439" s="4">
        <v>113.23863900000001</v>
      </c>
      <c r="K2439" s="4">
        <v>7.560467</v>
      </c>
      <c r="L2439" s="4">
        <v>-9.5619650000000007</v>
      </c>
      <c r="M2439" s="4">
        <v>-1.3825080000000001</v>
      </c>
      <c r="N2439" s="4">
        <v>23.348412</v>
      </c>
      <c r="O2439" s="4">
        <v>16.793274</v>
      </c>
      <c r="P2439" s="4">
        <v>7.6611849999999997</v>
      </c>
      <c r="Q2439" s="4">
        <v>11.778740000000001</v>
      </c>
      <c r="R2439" s="4">
        <v>18.368129</v>
      </c>
      <c r="S2439" s="3" t="s">
        <v>4599</v>
      </c>
      <c r="T2439" s="4">
        <v>459.38</v>
      </c>
      <c r="U2439" s="4">
        <v>21132.425863420001</v>
      </c>
      <c r="V2439" s="10">
        <v>20453.990862999999</v>
      </c>
      <c r="W2439" s="4">
        <v>0.217684705472594</v>
      </c>
      <c r="X2439" s="4">
        <v>532.37990000000002</v>
      </c>
      <c r="Y2439" s="4">
        <v>209.30680000000001</v>
      </c>
      <c r="Z2439" s="4">
        <v>23.348412</v>
      </c>
      <c r="AA2439" s="10">
        <v>20.425967096400001</v>
      </c>
      <c r="AB2439" s="10">
        <v>21.854424357700001</v>
      </c>
      <c r="AC2439" s="4">
        <v>1.4368479999999999</v>
      </c>
      <c r="AD2439" s="4">
        <v>1.3284292788464001</v>
      </c>
      <c r="AE2439" s="4">
        <v>1.3997561178793001</v>
      </c>
      <c r="AF2439" s="4">
        <v>11.778740000000001</v>
      </c>
      <c r="AG2439" s="4">
        <v>13.3558548531224</v>
      </c>
      <c r="AH2439" s="4">
        <v>14.242206794511899</v>
      </c>
      <c r="AI2439" s="4">
        <v>7.6611849999999997</v>
      </c>
      <c r="AJ2439" s="4">
        <v>19.074866</v>
      </c>
    </row>
    <row r="2440" spans="1:36" x14ac:dyDescent="0.3">
      <c r="A2440" s="1" t="s">
        <v>1785</v>
      </c>
      <c r="B2440" s="2">
        <v>4810724</v>
      </c>
      <c r="C2440" s="3" t="s">
        <v>2919</v>
      </c>
      <c r="D2440" s="4">
        <v>21157.655972159999</v>
      </c>
      <c r="E2440" s="3" t="s">
        <v>2920</v>
      </c>
      <c r="F2440" s="3" t="s">
        <v>2921</v>
      </c>
      <c r="G2440" s="3" t="s">
        <v>2941</v>
      </c>
      <c r="H2440" s="3" t="s">
        <v>2941</v>
      </c>
      <c r="I2440" s="3" t="s">
        <v>3306</v>
      </c>
      <c r="J2440" s="4">
        <v>155.84291200000001</v>
      </c>
      <c r="K2440" s="4">
        <v>27.473751</v>
      </c>
      <c r="L2440" s="4">
        <v>-4.8619770000000004</v>
      </c>
      <c r="M2440" s="4">
        <v>-1.0007410000000001</v>
      </c>
      <c r="N2440" s="4" t="s">
        <v>2924</v>
      </c>
      <c r="O2440" s="4" t="s">
        <v>2924</v>
      </c>
      <c r="P2440" s="4">
        <v>22.645188999999998</v>
      </c>
      <c r="Q2440" s="4" t="s">
        <v>2924</v>
      </c>
      <c r="R2440" s="4" t="s">
        <v>2924</v>
      </c>
      <c r="S2440" s="3" t="s">
        <v>5526</v>
      </c>
      <c r="T2440" s="4">
        <v>160.26</v>
      </c>
      <c r="U2440" s="4">
        <v>21157.655972159999</v>
      </c>
      <c r="V2440" s="10">
        <v>20711.054972000002</v>
      </c>
      <c r="W2440" s="4">
        <v>0</v>
      </c>
      <c r="X2440" s="4">
        <v>175.63</v>
      </c>
      <c r="Y2440" s="4">
        <v>58.53</v>
      </c>
      <c r="Z2440" s="4" t="s">
        <v>2924</v>
      </c>
      <c r="AA2440" s="10" t="s">
        <v>2924</v>
      </c>
      <c r="AB2440" s="10" t="s">
        <v>2924</v>
      </c>
      <c r="AC2440" s="4">
        <v>13.519361999999999</v>
      </c>
      <c r="AD2440" s="4">
        <v>11.907335506325699</v>
      </c>
      <c r="AE2440" s="4">
        <v>12.6981979655028</v>
      </c>
      <c r="AF2440" s="4" t="s">
        <v>2924</v>
      </c>
      <c r="AG2440" s="4" t="s">
        <v>2924</v>
      </c>
      <c r="AH2440" s="4" t="s">
        <v>2924</v>
      </c>
      <c r="AI2440" s="4">
        <v>22.645188999999998</v>
      </c>
      <c r="AJ2440" s="4">
        <v>22.645188999999998</v>
      </c>
    </row>
    <row r="2441" spans="1:36" x14ac:dyDescent="0.3">
      <c r="A2441" s="1" t="s">
        <v>2188</v>
      </c>
      <c r="B2441" s="2">
        <v>4591210</v>
      </c>
      <c r="C2441" s="3" t="s">
        <v>2935</v>
      </c>
      <c r="D2441" s="4">
        <v>21215.789550000001</v>
      </c>
      <c r="E2441" s="3" t="s">
        <v>2925</v>
      </c>
      <c r="F2441" s="3" t="s">
        <v>2980</v>
      </c>
      <c r="G2441" s="3" t="s">
        <v>2981</v>
      </c>
      <c r="H2441" s="3" t="s">
        <v>3163</v>
      </c>
      <c r="I2441" s="3" t="s">
        <v>3175</v>
      </c>
      <c r="J2441" s="4">
        <v>-16.114169</v>
      </c>
      <c r="K2441" s="4">
        <v>-8.0527499999999996</v>
      </c>
      <c r="L2441" s="4">
        <v>-6.6115700000000004</v>
      </c>
      <c r="M2441" s="4">
        <v>-1.8421449999999999</v>
      </c>
      <c r="N2441" s="4">
        <v>16.393197000000001</v>
      </c>
      <c r="O2441" s="4">
        <v>16.504659</v>
      </c>
      <c r="P2441" s="4">
        <v>6.5559669999999999</v>
      </c>
      <c r="Q2441" s="4">
        <v>14.599919</v>
      </c>
      <c r="R2441" s="4">
        <v>22.358485999999999</v>
      </c>
      <c r="S2441" s="3" t="s">
        <v>5927</v>
      </c>
      <c r="T2441" s="4">
        <v>65.540000000000006</v>
      </c>
      <c r="U2441" s="4">
        <v>21215.789550000001</v>
      </c>
      <c r="V2441" s="10">
        <v>37813.789550000001</v>
      </c>
      <c r="W2441" s="4">
        <v>3.5398230088495599</v>
      </c>
      <c r="X2441" s="4">
        <v>83.284999999999997</v>
      </c>
      <c r="Y2441" s="4">
        <v>64.69</v>
      </c>
      <c r="Z2441" s="4">
        <v>16.393197000000001</v>
      </c>
      <c r="AA2441" s="10">
        <v>18.045651036599999</v>
      </c>
      <c r="AB2441" s="10">
        <v>19.6718162363</v>
      </c>
      <c r="AC2441" s="4">
        <v>4.7684480000000002</v>
      </c>
      <c r="AD2441" s="4">
        <v>4.0790101291702996</v>
      </c>
      <c r="AE2441" s="4">
        <v>4.4930640649553997</v>
      </c>
      <c r="AF2441" s="4">
        <v>14.599919</v>
      </c>
      <c r="AG2441" s="4">
        <v>12.7160073915609</v>
      </c>
      <c r="AH2441" s="4">
        <v>13.6488272522634</v>
      </c>
      <c r="AI2441" s="4">
        <v>6.5559669999999999</v>
      </c>
      <c r="AJ2441" s="4" t="s">
        <v>2924</v>
      </c>
    </row>
    <row r="2442" spans="1:36" x14ac:dyDescent="0.3">
      <c r="A2442" s="1" t="s">
        <v>2892</v>
      </c>
      <c r="B2442" s="2">
        <v>4812735</v>
      </c>
      <c r="C2442" s="3" t="s">
        <v>2935</v>
      </c>
      <c r="D2442" s="4">
        <v>21271.60614308</v>
      </c>
      <c r="E2442" s="3" t="s">
        <v>2920</v>
      </c>
      <c r="F2442" s="3" t="s">
        <v>2960</v>
      </c>
      <c r="G2442" s="3" t="s">
        <v>2961</v>
      </c>
      <c r="H2442" s="3" t="s">
        <v>2962</v>
      </c>
      <c r="I2442" s="3" t="s">
        <v>3106</v>
      </c>
      <c r="J2442" s="4">
        <v>-12.185703</v>
      </c>
      <c r="K2442" s="4">
        <v>-1.2474590000000001</v>
      </c>
      <c r="L2442" s="4">
        <v>-4.5973930000000003</v>
      </c>
      <c r="M2442" s="4">
        <v>-0.23338300000000001</v>
      </c>
      <c r="N2442" s="4">
        <v>21.373999999999999</v>
      </c>
      <c r="O2442" s="4">
        <v>22.121714000000001</v>
      </c>
      <c r="P2442" s="4">
        <v>1.7237929999999999</v>
      </c>
      <c r="Q2442" s="4">
        <v>10.450424999999999</v>
      </c>
      <c r="R2442" s="4">
        <v>20.256302000000002</v>
      </c>
      <c r="S2442" s="3" t="s">
        <v>6630</v>
      </c>
      <c r="T2442" s="4">
        <v>106.87</v>
      </c>
      <c r="U2442" s="4">
        <v>21271.60614308</v>
      </c>
      <c r="V2442" s="10">
        <v>27349.806143000002</v>
      </c>
      <c r="W2442" s="4">
        <v>0.89828763918779797</v>
      </c>
      <c r="X2442" s="5">
        <v>133.9</v>
      </c>
      <c r="Y2442" s="4">
        <v>101.47</v>
      </c>
      <c r="Z2442" s="4">
        <v>21.373999999999999</v>
      </c>
      <c r="AA2442" s="10">
        <v>12.669527693399999</v>
      </c>
      <c r="AB2442" s="10">
        <v>13.3929690358</v>
      </c>
      <c r="AC2442" s="4">
        <v>3.6007910000000001</v>
      </c>
      <c r="AD2442" s="4">
        <v>3.4554363233744998</v>
      </c>
      <c r="AE2442" s="4">
        <v>3.5666821120094001</v>
      </c>
      <c r="AF2442" s="4">
        <v>10.450424999999999</v>
      </c>
      <c r="AG2442" s="4">
        <v>10.1067775285166</v>
      </c>
      <c r="AH2442" s="4">
        <v>10.4841841158908</v>
      </c>
      <c r="AI2442" s="4">
        <v>1.7237929999999999</v>
      </c>
      <c r="AJ2442" s="4" t="s">
        <v>2924</v>
      </c>
    </row>
    <row r="2443" spans="1:36" x14ac:dyDescent="0.3">
      <c r="A2443" s="1" t="s">
        <v>2569</v>
      </c>
      <c r="B2443" s="2">
        <v>5302583</v>
      </c>
      <c r="C2443" s="3" t="s">
        <v>2935</v>
      </c>
      <c r="D2443" s="4">
        <v>21300</v>
      </c>
      <c r="E2443" s="3" t="s">
        <v>2930</v>
      </c>
      <c r="F2443" s="3" t="s">
        <v>2953</v>
      </c>
      <c r="G2443" s="3" t="s">
        <v>2953</v>
      </c>
      <c r="H2443" s="3" t="s">
        <v>3040</v>
      </c>
      <c r="I2443" s="3" t="s">
        <v>3211</v>
      </c>
      <c r="J2443" s="4">
        <v>105.366922</v>
      </c>
      <c r="K2443" s="4">
        <v>33.928570999999998</v>
      </c>
      <c r="L2443" s="4">
        <v>-13.154237999999999</v>
      </c>
      <c r="M2443" s="4">
        <v>-0.21287900000000001</v>
      </c>
      <c r="N2443" s="4" t="s">
        <v>2924</v>
      </c>
      <c r="O2443" s="4">
        <v>81.699346000000006</v>
      </c>
      <c r="P2443" s="4">
        <v>14.922404</v>
      </c>
      <c r="Q2443" s="4" t="s">
        <v>2924</v>
      </c>
      <c r="R2443" s="4">
        <v>49.091130999999997</v>
      </c>
      <c r="S2443" s="3" t="s">
        <v>6307</v>
      </c>
      <c r="T2443" s="4">
        <v>37.5</v>
      </c>
      <c r="U2443" s="4">
        <v>21300</v>
      </c>
      <c r="V2443" s="10">
        <v>20066</v>
      </c>
      <c r="W2443" s="4">
        <v>0</v>
      </c>
      <c r="X2443" s="4">
        <v>44.115000000000002</v>
      </c>
      <c r="Y2443" s="4">
        <v>16.13</v>
      </c>
      <c r="Z2443" s="4" t="s">
        <v>2924</v>
      </c>
      <c r="AA2443" s="10">
        <v>48.015364916700001</v>
      </c>
      <c r="AB2443" s="10">
        <v>63.103691986599998</v>
      </c>
      <c r="AC2443" s="4">
        <v>4.3078570000000003</v>
      </c>
      <c r="AD2443" s="4">
        <v>3.4644596611791001</v>
      </c>
      <c r="AE2443" s="4">
        <v>4.0723300036017998</v>
      </c>
      <c r="AF2443" s="4" t="s">
        <v>2924</v>
      </c>
      <c r="AG2443" s="4">
        <v>42.387829416131197</v>
      </c>
      <c r="AH2443" s="4">
        <v>55.412881056413703</v>
      </c>
      <c r="AI2443" s="4">
        <v>14.922404</v>
      </c>
      <c r="AJ2443" s="4">
        <v>16.490765</v>
      </c>
    </row>
    <row r="2444" spans="1:36" x14ac:dyDescent="0.3">
      <c r="A2444" s="1" t="s">
        <v>1290</v>
      </c>
      <c r="B2444" s="2">
        <v>4094034</v>
      </c>
      <c r="C2444" s="3" t="s">
        <v>2919</v>
      </c>
      <c r="D2444" s="4">
        <v>21453.822</v>
      </c>
      <c r="E2444" s="3" t="s">
        <v>2920</v>
      </c>
      <c r="F2444" s="3" t="s">
        <v>2921</v>
      </c>
      <c r="G2444" s="3" t="s">
        <v>2922</v>
      </c>
      <c r="H2444" s="3" t="s">
        <v>2922</v>
      </c>
      <c r="I2444" s="3" t="s">
        <v>3047</v>
      </c>
      <c r="J2444" s="4">
        <v>-2.8511920000000002</v>
      </c>
      <c r="K2444" s="4">
        <v>3.9578850000000001</v>
      </c>
      <c r="L2444" s="4">
        <v>-6.2967579999999996</v>
      </c>
      <c r="M2444" s="4">
        <v>-0.55139000000000005</v>
      </c>
      <c r="N2444" s="4" t="s">
        <v>2924</v>
      </c>
      <c r="O2444" s="4">
        <v>39.334108999999998</v>
      </c>
      <c r="P2444" s="4">
        <v>10.057997</v>
      </c>
      <c r="Q2444" s="4">
        <v>26.924612</v>
      </c>
      <c r="R2444" s="4">
        <v>48.184564999999999</v>
      </c>
      <c r="S2444" s="3" t="s">
        <v>5032</v>
      </c>
      <c r="T2444" s="4">
        <v>135.27000000000001</v>
      </c>
      <c r="U2444" s="4">
        <v>21453.822</v>
      </c>
      <c r="V2444" s="10">
        <v>23188.822</v>
      </c>
      <c r="W2444" s="4">
        <v>0</v>
      </c>
      <c r="X2444" s="4">
        <v>156.66</v>
      </c>
      <c r="Y2444" s="4">
        <v>100.08499999999999</v>
      </c>
      <c r="Z2444" s="4" t="s">
        <v>2924</v>
      </c>
      <c r="AA2444" s="10">
        <v>32.670756448600002</v>
      </c>
      <c r="AB2444" s="10">
        <v>32.833400891700002</v>
      </c>
      <c r="AC2444" s="4">
        <v>5.2821920000000002</v>
      </c>
      <c r="AD2444" s="4">
        <v>5.2861607550032996</v>
      </c>
      <c r="AE2444" s="4">
        <v>5.3668762409854001</v>
      </c>
      <c r="AF2444" s="4">
        <v>26.924612</v>
      </c>
      <c r="AG2444" s="4">
        <v>20.3007571192611</v>
      </c>
      <c r="AH2444" s="4">
        <v>20.635969161016401</v>
      </c>
      <c r="AI2444" s="4">
        <v>10.057997</v>
      </c>
      <c r="AJ2444" s="4">
        <v>30.227933</v>
      </c>
    </row>
    <row r="2445" spans="1:36" x14ac:dyDescent="0.3">
      <c r="A2445" s="1" t="s">
        <v>1412</v>
      </c>
      <c r="B2445" s="2">
        <v>5721849</v>
      </c>
      <c r="C2445" s="3" t="s">
        <v>2940</v>
      </c>
      <c r="D2445" s="4">
        <v>21544.915499999999</v>
      </c>
      <c r="E2445" s="3" t="s">
        <v>2930</v>
      </c>
      <c r="F2445" s="3" t="s">
        <v>2953</v>
      </c>
      <c r="G2445" s="3" t="s">
        <v>2954</v>
      </c>
      <c r="H2445" s="3" t="s">
        <v>2955</v>
      </c>
      <c r="I2445" s="3"/>
      <c r="J2445" s="4">
        <v>36.474544000000002</v>
      </c>
      <c r="K2445" s="4">
        <v>8.3511290000000002</v>
      </c>
      <c r="L2445" s="4">
        <v>3.0986940000000001</v>
      </c>
      <c r="M2445" s="4">
        <v>0.74457499999999999</v>
      </c>
      <c r="N2445" s="4">
        <v>3.8985240000000001</v>
      </c>
      <c r="O2445" s="4" t="s">
        <v>2934</v>
      </c>
      <c r="P2445" s="4">
        <v>1.07761</v>
      </c>
      <c r="Q2445" s="4" t="s">
        <v>2934</v>
      </c>
      <c r="R2445" s="4" t="s">
        <v>2934</v>
      </c>
      <c r="S2445" s="3" t="s">
        <v>5154</v>
      </c>
      <c r="T2445" s="4">
        <v>142.07</v>
      </c>
      <c r="U2445" s="4">
        <v>21544.915499999999</v>
      </c>
      <c r="V2445" s="10">
        <v>21520.58078</v>
      </c>
      <c r="W2445" s="4">
        <v>0.71518828746392604</v>
      </c>
      <c r="X2445" s="4">
        <v>145.11000000000001</v>
      </c>
      <c r="Y2445" s="4">
        <v>100.72</v>
      </c>
      <c r="Z2445" s="4">
        <v>3.8985240000000001</v>
      </c>
      <c r="AA2445" s="10" t="s">
        <v>2934</v>
      </c>
      <c r="AB2445" s="10" t="s">
        <v>2934</v>
      </c>
      <c r="AC2445" s="4">
        <v>155.802044</v>
      </c>
      <c r="AD2445" s="4" t="s">
        <v>2934</v>
      </c>
      <c r="AE2445" s="4" t="s">
        <v>2934</v>
      </c>
      <c r="AF2445" s="4" t="s">
        <v>2934</v>
      </c>
      <c r="AG2445" s="4" t="s">
        <v>2934</v>
      </c>
      <c r="AH2445" s="4" t="s">
        <v>2934</v>
      </c>
      <c r="AI2445" s="4">
        <v>1.07761</v>
      </c>
      <c r="AJ2445" s="4">
        <v>1.07761</v>
      </c>
    </row>
    <row r="2446" spans="1:36" x14ac:dyDescent="0.3">
      <c r="A2446" s="1" t="s">
        <v>2173</v>
      </c>
      <c r="B2446" s="2">
        <v>100233</v>
      </c>
      <c r="C2446" s="3" t="s">
        <v>2935</v>
      </c>
      <c r="D2446" s="4">
        <v>21576.425781099999</v>
      </c>
      <c r="E2446" s="3" t="s">
        <v>2930</v>
      </c>
      <c r="F2446" s="3" t="s">
        <v>2931</v>
      </c>
      <c r="G2446" s="3" t="s">
        <v>2931</v>
      </c>
      <c r="H2446" s="3" t="s">
        <v>2932</v>
      </c>
      <c r="I2446" s="3" t="s">
        <v>2933</v>
      </c>
      <c r="J2446" s="4">
        <v>22.497420000000002</v>
      </c>
      <c r="K2446" s="4">
        <v>3.082935</v>
      </c>
      <c r="L2446" s="4">
        <v>-12.880734</v>
      </c>
      <c r="M2446" s="4">
        <v>-0.12620999999999999</v>
      </c>
      <c r="N2446" s="4">
        <v>13.412429378531099</v>
      </c>
      <c r="O2446" s="4">
        <v>9.054157</v>
      </c>
      <c r="P2446" s="4">
        <v>1.274494</v>
      </c>
      <c r="Q2446" s="4" t="s">
        <v>2934</v>
      </c>
      <c r="R2446" s="4" t="s">
        <v>2934</v>
      </c>
      <c r="S2446" s="3" t="s">
        <v>5912</v>
      </c>
      <c r="T2446" s="4">
        <v>23.74</v>
      </c>
      <c r="U2446" s="4">
        <v>21576.425781099999</v>
      </c>
      <c r="V2446" s="10" t="s">
        <v>2934</v>
      </c>
      <c r="W2446" s="4">
        <v>4.2122999157540004</v>
      </c>
      <c r="X2446" s="4">
        <v>27.96</v>
      </c>
      <c r="Y2446" s="4">
        <v>17.420000000000002</v>
      </c>
      <c r="Z2446" s="4">
        <v>23.74</v>
      </c>
      <c r="AA2446" s="10">
        <v>10.682626107999999</v>
      </c>
      <c r="AB2446" s="10">
        <v>11.3175345508</v>
      </c>
      <c r="AC2446" s="4" t="s">
        <v>2934</v>
      </c>
      <c r="AD2446" s="4" t="s">
        <v>2934</v>
      </c>
      <c r="AE2446" s="4" t="s">
        <v>2934</v>
      </c>
      <c r="AF2446" s="4" t="s">
        <v>2934</v>
      </c>
      <c r="AG2446" s="4" t="s">
        <v>2934</v>
      </c>
      <c r="AH2446" s="4" t="s">
        <v>2934</v>
      </c>
      <c r="AI2446" s="4">
        <v>1.274494</v>
      </c>
      <c r="AJ2446" s="4">
        <v>1.9563250000000001</v>
      </c>
    </row>
    <row r="2447" spans="1:36" x14ac:dyDescent="0.3">
      <c r="A2447" s="1" t="s">
        <v>1338</v>
      </c>
      <c r="B2447" s="2">
        <v>4985791</v>
      </c>
      <c r="C2447" s="3" t="s">
        <v>2935</v>
      </c>
      <c r="D2447" s="4">
        <v>21628.168210110001</v>
      </c>
      <c r="E2447" s="3" t="s">
        <v>3031</v>
      </c>
      <c r="F2447" s="3" t="s">
        <v>3031</v>
      </c>
      <c r="G2447" s="3" t="s">
        <v>3032</v>
      </c>
      <c r="H2447" s="3" t="s">
        <v>3068</v>
      </c>
      <c r="I2447" s="3" t="s">
        <v>3522</v>
      </c>
      <c r="J2447" s="4">
        <v>4.4707920000000003</v>
      </c>
      <c r="K2447" s="4">
        <v>-19.530061</v>
      </c>
      <c r="L2447" s="4">
        <v>-6.8597229999999998</v>
      </c>
      <c r="M2447" s="4">
        <v>-1.341264</v>
      </c>
      <c r="N2447" s="4" t="s">
        <v>2924</v>
      </c>
      <c r="O2447" s="4">
        <v>28.196667000000001</v>
      </c>
      <c r="P2447" s="4">
        <v>1.4639249999999999</v>
      </c>
      <c r="Q2447" s="4">
        <v>14.875111</v>
      </c>
      <c r="R2447" s="4" t="s">
        <v>2924</v>
      </c>
      <c r="S2447" s="3" t="s">
        <v>5080</v>
      </c>
      <c r="T2447" s="4">
        <v>84.59</v>
      </c>
      <c r="U2447" s="4">
        <v>21628.168210110001</v>
      </c>
      <c r="V2447" s="10">
        <v>30888.16821</v>
      </c>
      <c r="W2447" s="4">
        <v>1.8914765338692501</v>
      </c>
      <c r="X2447" s="4">
        <v>106.77</v>
      </c>
      <c r="Y2447" s="4">
        <v>72.94</v>
      </c>
      <c r="Z2447" s="4" t="s">
        <v>2924</v>
      </c>
      <c r="AA2447" s="10">
        <v>18.621904237700001</v>
      </c>
      <c r="AB2447" s="10">
        <v>19.95145986</v>
      </c>
      <c r="AC2447" s="4">
        <v>2.7056909999999998</v>
      </c>
      <c r="AD2447" s="4">
        <v>2.6819747195564001</v>
      </c>
      <c r="AE2447" s="4">
        <v>2.7079264647321</v>
      </c>
      <c r="AF2447" s="4">
        <v>14.875111</v>
      </c>
      <c r="AG2447" s="4">
        <v>13.6919535609125</v>
      </c>
      <c r="AH2447" s="4">
        <v>14.1269213872527</v>
      </c>
      <c r="AI2447" s="4">
        <v>1.4639249999999999</v>
      </c>
      <c r="AJ2447" s="4" t="s">
        <v>2924</v>
      </c>
    </row>
    <row r="2448" spans="1:36" x14ac:dyDescent="0.3">
      <c r="A2448" s="1" t="s">
        <v>248</v>
      </c>
      <c r="B2448" s="2">
        <v>4057157</v>
      </c>
      <c r="C2448" s="3" t="s">
        <v>2935</v>
      </c>
      <c r="D2448" s="4">
        <v>21656.478918879999</v>
      </c>
      <c r="E2448" s="3" t="s">
        <v>3090</v>
      </c>
      <c r="F2448" s="3" t="s">
        <v>3090</v>
      </c>
      <c r="G2448" s="3" t="s">
        <v>3201</v>
      </c>
      <c r="H2448" s="3" t="s">
        <v>3201</v>
      </c>
      <c r="I2448" s="3" t="s">
        <v>3202</v>
      </c>
      <c r="J2448" s="4">
        <v>20.241588</v>
      </c>
      <c r="K2448" s="4">
        <v>1.1467560000000001</v>
      </c>
      <c r="L2448" s="4">
        <v>-7.9706799999999998</v>
      </c>
      <c r="M2448" s="4">
        <v>-0.236237</v>
      </c>
      <c r="N2448" s="4">
        <v>23.226666999999999</v>
      </c>
      <c r="O2448" s="4" t="s">
        <v>2924</v>
      </c>
      <c r="P2448" s="4">
        <v>1.779685</v>
      </c>
      <c r="Q2448" s="4">
        <v>14.28952</v>
      </c>
      <c r="R2448" s="4" t="s">
        <v>2924</v>
      </c>
      <c r="S2448" s="3" t="s">
        <v>3994</v>
      </c>
      <c r="T2448" s="5">
        <v>139.36000000000001</v>
      </c>
      <c r="U2448" s="4">
        <v>21656.478918879999</v>
      </c>
      <c r="V2448" s="10">
        <v>29478.351918</v>
      </c>
      <c r="W2448" s="4">
        <v>2.4971297359357099</v>
      </c>
      <c r="X2448" s="4">
        <v>152.64500000000001</v>
      </c>
      <c r="Y2448" s="4">
        <v>110.46</v>
      </c>
      <c r="Z2448" s="4">
        <v>23.226666999999999</v>
      </c>
      <c r="AA2448" s="10">
        <v>19.4460878981</v>
      </c>
      <c r="AB2448" s="10">
        <v>19.4460878981</v>
      </c>
      <c r="AC2448" s="4">
        <v>7.077318</v>
      </c>
      <c r="AD2448" s="4">
        <v>6.0085911468965003</v>
      </c>
      <c r="AE2448" s="4">
        <v>6.0085911468965003</v>
      </c>
      <c r="AF2448" s="4">
        <v>14.28952</v>
      </c>
      <c r="AG2448" s="4">
        <v>13.117445919148899</v>
      </c>
      <c r="AH2448" s="4">
        <v>13.117445919148899</v>
      </c>
      <c r="AI2448" s="4">
        <v>1.779685</v>
      </c>
      <c r="AJ2448" s="4">
        <v>1.907421</v>
      </c>
    </row>
    <row r="2449" spans="1:36" x14ac:dyDescent="0.3">
      <c r="A2449" s="1" t="s">
        <v>2255</v>
      </c>
      <c r="B2449" s="2">
        <v>4829067</v>
      </c>
      <c r="C2449" s="3" t="s">
        <v>2919</v>
      </c>
      <c r="D2449" s="4">
        <v>21848.5955712</v>
      </c>
      <c r="E2449" s="3" t="s">
        <v>2976</v>
      </c>
      <c r="F2449" s="3" t="s">
        <v>2977</v>
      </c>
      <c r="G2449" s="3" t="s">
        <v>3133</v>
      </c>
      <c r="H2449" s="3" t="s">
        <v>3134</v>
      </c>
      <c r="I2449" s="3" t="s">
        <v>3224</v>
      </c>
      <c r="J2449" s="4">
        <v>-19.902242999999999</v>
      </c>
      <c r="K2449" s="4">
        <v>-14.850821</v>
      </c>
      <c r="L2449" s="4">
        <v>-11.076102000000001</v>
      </c>
      <c r="M2449" s="4">
        <v>-0.181756</v>
      </c>
      <c r="N2449" s="4">
        <v>32.050473186119902</v>
      </c>
      <c r="O2449" s="4">
        <v>22.597864999999999</v>
      </c>
      <c r="P2449" s="4" t="s">
        <v>2924</v>
      </c>
      <c r="Q2449" s="4">
        <v>16.912884999999999</v>
      </c>
      <c r="R2449" s="4">
        <v>41.406407999999999</v>
      </c>
      <c r="S2449" s="3" t="s">
        <v>5994</v>
      </c>
      <c r="T2449" s="4">
        <v>203.2</v>
      </c>
      <c r="U2449" s="4">
        <v>21848.5955712</v>
      </c>
      <c r="V2449" s="10">
        <v>36232.692571</v>
      </c>
      <c r="W2449" s="4">
        <v>1.92913385826772</v>
      </c>
      <c r="X2449" s="4">
        <v>255.89500000000001</v>
      </c>
      <c r="Y2449" s="4">
        <v>183.64</v>
      </c>
      <c r="Z2449" s="4">
        <v>33.866667</v>
      </c>
      <c r="AA2449" s="10">
        <v>23.444981597000002</v>
      </c>
      <c r="AB2449" s="10">
        <v>27.360923161799999</v>
      </c>
      <c r="AC2449" s="4">
        <v>13.616409000000001</v>
      </c>
      <c r="AD2449" s="4">
        <v>13.3174645295862</v>
      </c>
      <c r="AE2449" s="4">
        <v>13.5736844686826</v>
      </c>
      <c r="AF2449" s="4">
        <v>16.912884999999999</v>
      </c>
      <c r="AG2449" s="4">
        <v>18.757053469315601</v>
      </c>
      <c r="AH2449" s="4">
        <v>19.097299911511701</v>
      </c>
      <c r="AI2449" s="4" t="s">
        <v>2924</v>
      </c>
      <c r="AJ2449" s="4" t="s">
        <v>2924</v>
      </c>
    </row>
    <row r="2450" spans="1:36" x14ac:dyDescent="0.3">
      <c r="A2450" s="1" t="s">
        <v>1054</v>
      </c>
      <c r="B2450" s="2">
        <v>13518181</v>
      </c>
      <c r="C2450" s="3" t="s">
        <v>2919</v>
      </c>
      <c r="D2450" s="4">
        <v>21925.6887136</v>
      </c>
      <c r="E2450" s="3" t="s">
        <v>3102</v>
      </c>
      <c r="F2450" s="3" t="s">
        <v>3103</v>
      </c>
      <c r="G2450" s="3" t="s">
        <v>3292</v>
      </c>
      <c r="H2450" s="3" t="s">
        <v>3455</v>
      </c>
      <c r="I2450" s="3" t="s">
        <v>3456</v>
      </c>
      <c r="J2450" s="4">
        <v>66.734075000000004</v>
      </c>
      <c r="K2450" s="4">
        <v>17.033356999999999</v>
      </c>
      <c r="L2450" s="4">
        <v>5.9087990000000001</v>
      </c>
      <c r="M2450" s="4">
        <v>-0.121139</v>
      </c>
      <c r="N2450" s="4">
        <v>12.3675</v>
      </c>
      <c r="O2450" s="4">
        <v>14.022109</v>
      </c>
      <c r="P2450" s="4">
        <v>2.0086080000000002</v>
      </c>
      <c r="Q2450" s="4">
        <v>8.4022640000000006</v>
      </c>
      <c r="R2450" s="4">
        <v>17.171928999999999</v>
      </c>
      <c r="S2450" s="3" t="s">
        <v>4796</v>
      </c>
      <c r="T2450" s="4">
        <v>49.47</v>
      </c>
      <c r="U2450" s="4">
        <v>21925.6887136</v>
      </c>
      <c r="V2450" s="10">
        <v>26311.688713</v>
      </c>
      <c r="W2450" s="4">
        <v>1.0915706488781101</v>
      </c>
      <c r="X2450" s="4">
        <v>50.63</v>
      </c>
      <c r="Y2450" s="4">
        <v>28.285</v>
      </c>
      <c r="Z2450" s="4">
        <v>12.3675</v>
      </c>
      <c r="AA2450" s="10">
        <v>12.5666819082</v>
      </c>
      <c r="AB2450" s="10">
        <v>12.033890471399999</v>
      </c>
      <c r="AC2450" s="4">
        <v>1.8352299999999999</v>
      </c>
      <c r="AD2450" s="4">
        <v>1.6941865920582</v>
      </c>
      <c r="AE2450" s="4">
        <v>1.6881520819514</v>
      </c>
      <c r="AF2450" s="4">
        <v>8.4022640000000006</v>
      </c>
      <c r="AG2450" s="4">
        <v>8.5045210742792996</v>
      </c>
      <c r="AH2450" s="4">
        <v>8.1963499840483998</v>
      </c>
      <c r="AI2450" s="4">
        <v>2.0086080000000002</v>
      </c>
      <c r="AJ2450" s="4">
        <v>5.9040460000000001</v>
      </c>
    </row>
    <row r="2451" spans="1:36" x14ac:dyDescent="0.3">
      <c r="A2451" s="1" t="s">
        <v>902</v>
      </c>
      <c r="B2451" s="2">
        <v>103619</v>
      </c>
      <c r="C2451" s="3" t="s">
        <v>2919</v>
      </c>
      <c r="D2451" s="4">
        <v>21926.18744976</v>
      </c>
      <c r="E2451" s="3" t="s">
        <v>2930</v>
      </c>
      <c r="F2451" s="3" t="s">
        <v>2957</v>
      </c>
      <c r="G2451" s="3" t="s">
        <v>2957</v>
      </c>
      <c r="H2451" s="3" t="s">
        <v>3113</v>
      </c>
      <c r="I2451" s="3" t="s">
        <v>3424</v>
      </c>
      <c r="J2451" s="4">
        <v>25.200047999999999</v>
      </c>
      <c r="K2451" s="4">
        <v>-22.204082</v>
      </c>
      <c r="L2451" s="4">
        <v>-4.2910620000000002</v>
      </c>
      <c r="M2451" s="4">
        <v>0.68190600000000001</v>
      </c>
      <c r="N2451" s="4">
        <v>39.219720976171899</v>
      </c>
      <c r="O2451" s="4">
        <v>46.9159650999786</v>
      </c>
      <c r="P2451" s="4">
        <v>11.256005999999999</v>
      </c>
      <c r="Q2451" s="4">
        <v>30.244011</v>
      </c>
      <c r="R2451" s="4">
        <v>62.093134999999997</v>
      </c>
      <c r="S2451" s="3" t="s">
        <v>4645</v>
      </c>
      <c r="T2451" s="5">
        <v>419.32</v>
      </c>
      <c r="U2451" s="4">
        <v>21926.18744976</v>
      </c>
      <c r="V2451" s="10">
        <v>21687.851449000002</v>
      </c>
      <c r="W2451" s="4">
        <v>1.3021081751407</v>
      </c>
      <c r="X2451" s="4">
        <v>547</v>
      </c>
      <c r="Y2451" s="4">
        <v>321.05</v>
      </c>
      <c r="Z2451" s="4">
        <v>34.943333000000003</v>
      </c>
      <c r="AA2451" s="10">
        <v>30.832352941100002</v>
      </c>
      <c r="AB2451" s="10">
        <v>36.782456140299999</v>
      </c>
      <c r="AC2451" s="5">
        <v>5.8795510000000002</v>
      </c>
      <c r="AD2451" s="4">
        <v>5.2581880508507002</v>
      </c>
      <c r="AE2451" s="4">
        <v>5.7130845096060003</v>
      </c>
      <c r="AF2451" s="4">
        <v>30.244011</v>
      </c>
      <c r="AG2451" s="4" t="s">
        <v>2934</v>
      </c>
      <c r="AH2451" s="4" t="s">
        <v>2934</v>
      </c>
      <c r="AI2451" s="4">
        <v>11.256005999999999</v>
      </c>
      <c r="AJ2451" s="4">
        <v>11.256005999999999</v>
      </c>
    </row>
    <row r="2452" spans="1:36" x14ac:dyDescent="0.3">
      <c r="A2452" s="1" t="s">
        <v>2457</v>
      </c>
      <c r="B2452" s="2">
        <v>4987124</v>
      </c>
      <c r="C2452" s="3" t="s">
        <v>2935</v>
      </c>
      <c r="D2452" s="4">
        <v>21970.19821224</v>
      </c>
      <c r="E2452" s="3" t="s">
        <v>2945</v>
      </c>
      <c r="F2452" s="3" t="s">
        <v>3021</v>
      </c>
      <c r="G2452" s="3" t="s">
        <v>3027</v>
      </c>
      <c r="H2452" s="3" t="s">
        <v>3028</v>
      </c>
      <c r="I2452" s="3" t="s">
        <v>3183</v>
      </c>
      <c r="J2452" s="4">
        <v>5.6353489999999997</v>
      </c>
      <c r="K2452" s="4">
        <v>8.1929590000000001</v>
      </c>
      <c r="L2452" s="4">
        <v>-2.931972</v>
      </c>
      <c r="M2452" s="4">
        <v>0.89673599999999998</v>
      </c>
      <c r="N2452" s="4">
        <v>24.812632000000001</v>
      </c>
      <c r="O2452" s="4">
        <v>23.939471000000001</v>
      </c>
      <c r="P2452" s="4">
        <v>2.2910240000000002</v>
      </c>
      <c r="Q2452" s="4">
        <v>17.420245000000001</v>
      </c>
      <c r="R2452" s="4">
        <v>26.964458</v>
      </c>
      <c r="S2452" s="3" t="s">
        <v>6195</v>
      </c>
      <c r="T2452" s="4">
        <v>471.44</v>
      </c>
      <c r="U2452" s="4">
        <v>21970.19821224</v>
      </c>
      <c r="V2452" s="10">
        <v>24212.398212</v>
      </c>
      <c r="W2452" s="4">
        <v>0</v>
      </c>
      <c r="X2452" s="4">
        <v>492</v>
      </c>
      <c r="Y2452" s="4">
        <v>355.41</v>
      </c>
      <c r="Z2452" s="4">
        <v>24.812632000000001</v>
      </c>
      <c r="AA2452" s="10">
        <v>26.7457890586</v>
      </c>
      <c r="AB2452" s="10">
        <v>27.050210777499998</v>
      </c>
      <c r="AC2452" s="4">
        <v>4.3292859999999997</v>
      </c>
      <c r="AD2452" s="4">
        <v>4.1429149033573998</v>
      </c>
      <c r="AE2452" s="4">
        <v>4.3114631164955002</v>
      </c>
      <c r="AF2452" s="4">
        <v>17.420245000000001</v>
      </c>
      <c r="AG2452" s="4">
        <v>16.702921646980901</v>
      </c>
      <c r="AH2452" s="4">
        <v>17.848203972926299</v>
      </c>
      <c r="AI2452" s="4">
        <v>2.2910240000000002</v>
      </c>
      <c r="AJ2452" s="4" t="s">
        <v>2924</v>
      </c>
    </row>
    <row r="2453" spans="1:36" x14ac:dyDescent="0.3">
      <c r="A2453" s="1" t="s">
        <v>727</v>
      </c>
      <c r="B2453" s="2">
        <v>4297825</v>
      </c>
      <c r="C2453" s="3" t="s">
        <v>2935</v>
      </c>
      <c r="D2453" s="4">
        <v>22040.73928808</v>
      </c>
      <c r="E2453" s="3" t="s">
        <v>2925</v>
      </c>
      <c r="F2453" s="3" t="s">
        <v>2980</v>
      </c>
      <c r="G2453" s="3" t="s">
        <v>2981</v>
      </c>
      <c r="H2453" s="3" t="s">
        <v>3163</v>
      </c>
      <c r="I2453" s="3" t="s">
        <v>3249</v>
      </c>
      <c r="J2453" s="5">
        <v>14.169203</v>
      </c>
      <c r="K2453" s="4">
        <v>12.518744999999999</v>
      </c>
      <c r="L2453" s="4">
        <v>7.2008229999999998</v>
      </c>
      <c r="M2453" s="4">
        <v>-5.3309999999999998E-3</v>
      </c>
      <c r="N2453" s="4" t="s">
        <v>2934</v>
      </c>
      <c r="O2453" s="4" t="s">
        <v>2934</v>
      </c>
      <c r="P2453" s="4" t="s">
        <v>2934</v>
      </c>
      <c r="Q2453" s="4" t="s">
        <v>2934</v>
      </c>
      <c r="R2453" s="4" t="s">
        <v>2934</v>
      </c>
      <c r="S2453" s="3" t="s">
        <v>4470</v>
      </c>
      <c r="T2453" s="4">
        <v>187.58</v>
      </c>
      <c r="U2453" s="4">
        <v>22040.73928808</v>
      </c>
      <c r="V2453" s="10">
        <v>29854.139287999998</v>
      </c>
      <c r="W2453" s="4">
        <v>2.9853928990297498</v>
      </c>
      <c r="X2453" s="4">
        <v>189.18</v>
      </c>
      <c r="Y2453" s="4">
        <v>135.86500000000001</v>
      </c>
      <c r="Z2453" s="4" t="s">
        <v>2934</v>
      </c>
      <c r="AA2453" s="10">
        <v>18.984100638600001</v>
      </c>
      <c r="AB2453" s="10">
        <v>19.758053898</v>
      </c>
      <c r="AC2453" s="4" t="s">
        <v>2934</v>
      </c>
      <c r="AD2453" s="4">
        <v>2.3763045138121002</v>
      </c>
      <c r="AE2453" s="4">
        <v>2.4669165784014</v>
      </c>
      <c r="AF2453" s="4" t="s">
        <v>2934</v>
      </c>
      <c r="AG2453" s="4">
        <v>14.5157717826363</v>
      </c>
      <c r="AH2453" s="4">
        <v>15.1995253925282</v>
      </c>
      <c r="AI2453" s="4" t="s">
        <v>2934</v>
      </c>
      <c r="AJ2453" s="4" t="s">
        <v>2934</v>
      </c>
    </row>
    <row r="2454" spans="1:36" x14ac:dyDescent="0.3">
      <c r="A2454" s="1" t="s">
        <v>338</v>
      </c>
      <c r="B2454" s="2">
        <v>4152157</v>
      </c>
      <c r="C2454" s="3" t="s">
        <v>2919</v>
      </c>
      <c r="D2454" s="4">
        <v>22048.793335400002</v>
      </c>
      <c r="E2454" s="3" t="s">
        <v>2920</v>
      </c>
      <c r="F2454" s="3" t="s">
        <v>2921</v>
      </c>
      <c r="G2454" s="3" t="s">
        <v>2941</v>
      </c>
      <c r="H2454" s="3" t="s">
        <v>2941</v>
      </c>
      <c r="I2454" s="3" t="s">
        <v>2942</v>
      </c>
      <c r="J2454" s="4">
        <v>-41.527225000000001</v>
      </c>
      <c r="K2454" s="4">
        <v>-22.273591</v>
      </c>
      <c r="L2454" s="4">
        <v>-5.3306639999999996</v>
      </c>
      <c r="M2454" s="4">
        <v>3.3044310000000001</v>
      </c>
      <c r="N2454" s="4">
        <v>13.755455</v>
      </c>
      <c r="O2454" s="4">
        <v>12.432010999999999</v>
      </c>
      <c r="P2454" s="4">
        <v>1.347637</v>
      </c>
      <c r="Q2454" s="4">
        <v>8.8270800000000005</v>
      </c>
      <c r="R2454" s="4">
        <v>12.304762</v>
      </c>
      <c r="S2454" s="3" t="s">
        <v>4083</v>
      </c>
      <c r="T2454" s="5">
        <v>151.31</v>
      </c>
      <c r="U2454" s="4">
        <v>22048.793335400002</v>
      </c>
      <c r="V2454" s="10">
        <v>27000.493334999999</v>
      </c>
      <c r="W2454" s="4">
        <v>0</v>
      </c>
      <c r="X2454" s="4">
        <v>268.29500000000002</v>
      </c>
      <c r="Y2454" s="4">
        <v>145.07089999999999</v>
      </c>
      <c r="Z2454" s="4">
        <v>13.755455</v>
      </c>
      <c r="AA2454" s="10">
        <v>9.6075331288000001</v>
      </c>
      <c r="AB2454" s="10">
        <v>9.2080616637000006</v>
      </c>
      <c r="AC2454" s="4">
        <v>2.8103560000000001</v>
      </c>
      <c r="AD2454" s="4">
        <v>2.8468596659209999</v>
      </c>
      <c r="AE2454" s="4">
        <v>2.8001929097504998</v>
      </c>
      <c r="AF2454" s="4">
        <v>8.8270800000000005</v>
      </c>
      <c r="AG2454" s="4">
        <v>7.6965761081263997</v>
      </c>
      <c r="AH2454" s="4">
        <v>7.7764722508282</v>
      </c>
      <c r="AI2454" s="4">
        <v>1.347637</v>
      </c>
      <c r="AJ2454" s="4" t="s">
        <v>2924</v>
      </c>
    </row>
    <row r="2455" spans="1:36" x14ac:dyDescent="0.3">
      <c r="A2455" s="1" t="s">
        <v>1580</v>
      </c>
      <c r="B2455" s="2">
        <v>4021939</v>
      </c>
      <c r="C2455" s="3" t="s">
        <v>2935</v>
      </c>
      <c r="D2455" s="4">
        <v>22087.502298399999</v>
      </c>
      <c r="E2455" s="3" t="s">
        <v>2936</v>
      </c>
      <c r="F2455" s="3" t="s">
        <v>2937</v>
      </c>
      <c r="G2455" s="3" t="s">
        <v>2943</v>
      </c>
      <c r="H2455" s="3" t="s">
        <v>2943</v>
      </c>
      <c r="I2455" s="3" t="s">
        <v>2950</v>
      </c>
      <c r="J2455" s="4">
        <v>38.547998</v>
      </c>
      <c r="K2455" s="4">
        <v>2.5063240000000002</v>
      </c>
      <c r="L2455" s="4">
        <v>-6.0617539999999996</v>
      </c>
      <c r="M2455" s="4">
        <v>-1.3131090000000001</v>
      </c>
      <c r="N2455" s="4">
        <v>29.463505000000001</v>
      </c>
      <c r="O2455" s="4">
        <v>31.920819999999999</v>
      </c>
      <c r="P2455" s="4">
        <v>29.300599999999999</v>
      </c>
      <c r="Q2455" s="4">
        <v>19.803961999999999</v>
      </c>
      <c r="R2455" s="4">
        <v>37.496406</v>
      </c>
      <c r="S2455" s="3" t="s">
        <v>5321</v>
      </c>
      <c r="T2455" s="4">
        <v>620.03</v>
      </c>
      <c r="U2455" s="4">
        <v>22087.502298399999</v>
      </c>
      <c r="V2455" s="10">
        <v>23254.802297999999</v>
      </c>
      <c r="W2455" s="4">
        <v>0.74189958550392698</v>
      </c>
      <c r="X2455" s="4">
        <v>682.5</v>
      </c>
      <c r="Y2455" s="4">
        <v>412.09</v>
      </c>
      <c r="Z2455" s="4">
        <v>29.463505000000001</v>
      </c>
      <c r="AA2455" s="10">
        <v>27.2504724651</v>
      </c>
      <c r="AB2455" s="10">
        <v>29.3811445676</v>
      </c>
      <c r="AC2455" s="4">
        <v>4.5145309999999998</v>
      </c>
      <c r="AD2455" s="4">
        <v>4.2365268007642003</v>
      </c>
      <c r="AE2455" s="4">
        <v>4.4537033804539998</v>
      </c>
      <c r="AF2455" s="4">
        <v>19.803961999999999</v>
      </c>
      <c r="AG2455" s="4">
        <v>19.887940953308799</v>
      </c>
      <c r="AH2455" s="4">
        <v>21.486521523972101</v>
      </c>
      <c r="AI2455" s="4">
        <v>29.300599999999999</v>
      </c>
      <c r="AJ2455" s="4">
        <v>41.365667999999999</v>
      </c>
    </row>
    <row r="2456" spans="1:36" x14ac:dyDescent="0.3">
      <c r="A2456" s="1" t="s">
        <v>2117</v>
      </c>
      <c r="B2456" s="2">
        <v>4391244</v>
      </c>
      <c r="C2456" s="3" t="s">
        <v>2919</v>
      </c>
      <c r="D2456" s="4">
        <v>22163.815259999999</v>
      </c>
      <c r="E2456" s="3" t="s">
        <v>2945</v>
      </c>
      <c r="F2456" s="3" t="s">
        <v>2946</v>
      </c>
      <c r="G2456" s="3" t="s">
        <v>2947</v>
      </c>
      <c r="H2456" s="3" t="s">
        <v>2989</v>
      </c>
      <c r="I2456" s="3" t="s">
        <v>2949</v>
      </c>
      <c r="J2456" s="4">
        <v>5.4526750000000002</v>
      </c>
      <c r="K2456" s="4">
        <v>1.273466</v>
      </c>
      <c r="L2456" s="4">
        <v>-7.2910909999999998</v>
      </c>
      <c r="M2456" s="4">
        <v>-1.641966</v>
      </c>
      <c r="N2456" s="4">
        <v>61.5</v>
      </c>
      <c r="O2456" s="4">
        <v>30.18158</v>
      </c>
      <c r="P2456" s="4">
        <v>6.8966810000000001</v>
      </c>
      <c r="Q2456" s="4">
        <v>33.748311999999999</v>
      </c>
      <c r="R2456" s="4">
        <v>152.07139699999999</v>
      </c>
      <c r="S2456" s="3" t="s">
        <v>5856</v>
      </c>
      <c r="T2456" s="4">
        <v>184.5</v>
      </c>
      <c r="U2456" s="4">
        <v>22163.815259999999</v>
      </c>
      <c r="V2456" s="10">
        <v>23828.333259999999</v>
      </c>
      <c r="W2456" s="4">
        <v>0</v>
      </c>
      <c r="X2456" s="4">
        <v>203.09</v>
      </c>
      <c r="Y2456" s="5">
        <v>163.29750000000001</v>
      </c>
      <c r="Z2456" s="4">
        <v>61.5</v>
      </c>
      <c r="AA2456" s="10">
        <v>31.283063400300001</v>
      </c>
      <c r="AB2456" s="10">
        <v>31.283063400300001</v>
      </c>
      <c r="AC2456" s="4">
        <v>10.367032</v>
      </c>
      <c r="AD2456" s="4">
        <v>9.3443415912842998</v>
      </c>
      <c r="AE2456" s="4">
        <v>9.3443415912842998</v>
      </c>
      <c r="AF2456" s="4">
        <v>33.748311999999999</v>
      </c>
      <c r="AG2456" s="4">
        <v>21.512156577347799</v>
      </c>
      <c r="AH2456" s="4">
        <v>21.512156577347799</v>
      </c>
      <c r="AI2456" s="4">
        <v>6.8966810000000001</v>
      </c>
      <c r="AJ2456" s="4" t="s">
        <v>2924</v>
      </c>
    </row>
    <row r="2457" spans="1:36" x14ac:dyDescent="0.3">
      <c r="A2457" s="1" t="s">
        <v>2801</v>
      </c>
      <c r="B2457" s="2">
        <v>4337758</v>
      </c>
      <c r="C2457" s="3" t="s">
        <v>2935</v>
      </c>
      <c r="D2457" s="4">
        <v>22242.3147804</v>
      </c>
      <c r="E2457" s="3" t="s">
        <v>2920</v>
      </c>
      <c r="F2457" s="3" t="s">
        <v>2921</v>
      </c>
      <c r="G2457" s="3" t="s">
        <v>2922</v>
      </c>
      <c r="H2457" s="3" t="s">
        <v>2922</v>
      </c>
      <c r="I2457" s="3" t="s">
        <v>3047</v>
      </c>
      <c r="J2457" s="4">
        <v>13.78064</v>
      </c>
      <c r="K2457" s="4">
        <v>4.8330679999999999</v>
      </c>
      <c r="L2457" s="4">
        <v>-3.0964640000000001</v>
      </c>
      <c r="M2457" s="4">
        <v>1.7492399999999999</v>
      </c>
      <c r="N2457" s="4">
        <v>37.46</v>
      </c>
      <c r="O2457" s="4">
        <v>35.798929999999999</v>
      </c>
      <c r="P2457" s="4">
        <v>13.872533000000001</v>
      </c>
      <c r="Q2457" s="4">
        <v>22.760245999999999</v>
      </c>
      <c r="R2457" s="4">
        <v>33.553319000000002</v>
      </c>
      <c r="S2457" s="3" t="s">
        <v>6539</v>
      </c>
      <c r="T2457" s="4">
        <v>374.6</v>
      </c>
      <c r="U2457" s="4">
        <v>22242.3147804</v>
      </c>
      <c r="V2457" s="10">
        <v>23842.153780000001</v>
      </c>
      <c r="W2457" s="4">
        <v>0</v>
      </c>
      <c r="X2457" s="4">
        <v>397.02</v>
      </c>
      <c r="Y2457" s="5">
        <v>279.24</v>
      </c>
      <c r="Z2457" s="4">
        <v>37.46</v>
      </c>
      <c r="AA2457" s="10">
        <v>29.703755392000001</v>
      </c>
      <c r="AB2457" s="10">
        <v>31.746758160999999</v>
      </c>
      <c r="AC2457" s="4">
        <v>8.2068670000000008</v>
      </c>
      <c r="AD2457" s="4">
        <v>7.7851030815840003</v>
      </c>
      <c r="AE2457" s="4">
        <v>8.1084130548063005</v>
      </c>
      <c r="AF2457" s="4">
        <v>22.760245999999999</v>
      </c>
      <c r="AG2457" s="4">
        <v>21.6614245242958</v>
      </c>
      <c r="AH2457" s="4">
        <v>22.3230037285037</v>
      </c>
      <c r="AI2457" s="4">
        <v>13.872533000000001</v>
      </c>
      <c r="AJ2457" s="4" t="s">
        <v>2924</v>
      </c>
    </row>
    <row r="2458" spans="1:36" x14ac:dyDescent="0.3">
      <c r="A2458" s="1" t="s">
        <v>1502</v>
      </c>
      <c r="B2458" s="2">
        <v>20079968</v>
      </c>
      <c r="C2458" s="3" t="s">
        <v>2935</v>
      </c>
      <c r="D2458" s="4">
        <v>22274.709982889999</v>
      </c>
      <c r="E2458" s="3" t="s">
        <v>2976</v>
      </c>
      <c r="F2458" s="3" t="s">
        <v>3316</v>
      </c>
      <c r="G2458" s="3" t="s">
        <v>3316</v>
      </c>
      <c r="H2458" s="3" t="s">
        <v>3317</v>
      </c>
      <c r="I2458" s="3" t="s">
        <v>3276</v>
      </c>
      <c r="J2458" s="4">
        <v>14.065391999999999</v>
      </c>
      <c r="K2458" s="4">
        <v>-7.55</v>
      </c>
      <c r="L2458" s="4">
        <v>-2.7354020000000001</v>
      </c>
      <c r="M2458" s="4">
        <v>0.59847700000000004</v>
      </c>
      <c r="N2458" s="4">
        <v>36.720868000000003</v>
      </c>
      <c r="O2458" s="4">
        <v>28.523885</v>
      </c>
      <c r="P2458" s="4">
        <v>2.1397740000000001</v>
      </c>
      <c r="Q2458" s="4">
        <v>8.7463350000000002</v>
      </c>
      <c r="R2458" s="4">
        <v>32.040568</v>
      </c>
      <c r="S2458" s="3" t="s">
        <v>5243</v>
      </c>
      <c r="T2458" s="4">
        <v>18.489999999999998</v>
      </c>
      <c r="U2458" s="4">
        <v>22274.709982889999</v>
      </c>
      <c r="V2458" s="10">
        <v>17793.760092</v>
      </c>
      <c r="W2458" s="4">
        <v>1.89832341806382</v>
      </c>
      <c r="X2458" s="4">
        <v>26.045000000000002</v>
      </c>
      <c r="Y2458" s="4">
        <v>12.44</v>
      </c>
      <c r="Z2458" s="4">
        <v>36.720868000000003</v>
      </c>
      <c r="AA2458" s="10">
        <v>18.6466234608306</v>
      </c>
      <c r="AB2458" s="10">
        <v>19.250552450869399</v>
      </c>
      <c r="AC2458" s="4">
        <v>1.51223</v>
      </c>
      <c r="AD2458" s="4">
        <v>1.2730704478043999</v>
      </c>
      <c r="AE2458" s="4">
        <v>1.4260830730784999</v>
      </c>
      <c r="AF2458" s="4">
        <v>8.7463350000000002</v>
      </c>
      <c r="AG2458" s="4">
        <v>9.1240391790926001</v>
      </c>
      <c r="AH2458" s="4">
        <v>12.5131433628873</v>
      </c>
      <c r="AI2458" s="4">
        <v>2.1397740000000001</v>
      </c>
      <c r="AJ2458" s="4">
        <v>2.3303530000000001</v>
      </c>
    </row>
    <row r="2459" spans="1:36" x14ac:dyDescent="0.3">
      <c r="A2459" s="1" t="s">
        <v>935</v>
      </c>
      <c r="B2459" s="2">
        <v>4010492</v>
      </c>
      <c r="C2459" s="3" t="s">
        <v>2919</v>
      </c>
      <c r="D2459" s="4">
        <v>22326.244941249999</v>
      </c>
      <c r="E2459" s="3" t="s">
        <v>3093</v>
      </c>
      <c r="F2459" s="3" t="s">
        <v>3093</v>
      </c>
      <c r="G2459" s="3" t="s">
        <v>3094</v>
      </c>
      <c r="H2459" s="3" t="s">
        <v>3147</v>
      </c>
      <c r="I2459" s="3" t="s">
        <v>3148</v>
      </c>
      <c r="J2459" s="4">
        <v>25.565376000000001</v>
      </c>
      <c r="K2459" s="4">
        <v>16.961258999999998</v>
      </c>
      <c r="L2459" s="4">
        <v>-2.1670889999999998</v>
      </c>
      <c r="M2459" s="4">
        <v>1.8340890000000001</v>
      </c>
      <c r="N2459" s="4">
        <v>51.062367999999999</v>
      </c>
      <c r="O2459" s="4">
        <v>50.291514999999997</v>
      </c>
      <c r="P2459" s="4">
        <v>1.2811809999999999</v>
      </c>
      <c r="Q2459" s="4">
        <v>12.821789000000001</v>
      </c>
      <c r="R2459" s="4">
        <v>38.922618999999997</v>
      </c>
      <c r="S2459" s="3" t="s">
        <v>4677</v>
      </c>
      <c r="T2459" s="4">
        <v>96.61</v>
      </c>
      <c r="U2459" s="4">
        <v>22326.244941249999</v>
      </c>
      <c r="V2459" s="10">
        <v>23329.244941000001</v>
      </c>
      <c r="W2459" s="4">
        <v>2.3807059310630398</v>
      </c>
      <c r="X2459" s="4">
        <v>101.27</v>
      </c>
      <c r="Y2459" s="4">
        <v>69.12</v>
      </c>
      <c r="Z2459" s="4">
        <v>51.062367999999999</v>
      </c>
      <c r="AA2459" s="10">
        <v>29.4695421407</v>
      </c>
      <c r="AB2459" s="10">
        <v>84.428636347700007</v>
      </c>
      <c r="AC2459" s="4">
        <v>7.0888010000000001</v>
      </c>
      <c r="AD2459" s="4">
        <v>3.1662805399881</v>
      </c>
      <c r="AE2459" s="4">
        <v>6.7064217725472997</v>
      </c>
      <c r="AF2459" s="4">
        <v>12.821789000000001</v>
      </c>
      <c r="AG2459" s="4">
        <v>5.7633863218879</v>
      </c>
      <c r="AH2459" s="4">
        <v>11.5346504331322</v>
      </c>
      <c r="AI2459" s="4">
        <v>1.2811809999999999</v>
      </c>
      <c r="AJ2459" s="4">
        <v>1.2811809999999999</v>
      </c>
    </row>
    <row r="2460" spans="1:36" x14ac:dyDescent="0.3">
      <c r="A2460" s="1" t="s">
        <v>1663</v>
      </c>
      <c r="B2460" s="2">
        <v>4051039</v>
      </c>
      <c r="C2460" s="3" t="s">
        <v>2935</v>
      </c>
      <c r="D2460" s="4">
        <v>22384.903805000002</v>
      </c>
      <c r="E2460" s="3" t="s">
        <v>2930</v>
      </c>
      <c r="F2460" s="3" t="s">
        <v>2957</v>
      </c>
      <c r="G2460" s="3" t="s">
        <v>2957</v>
      </c>
      <c r="H2460" s="3" t="s">
        <v>3113</v>
      </c>
      <c r="I2460" s="3" t="s">
        <v>3114</v>
      </c>
      <c r="J2460" s="4">
        <v>22.568491000000002</v>
      </c>
      <c r="K2460" s="4">
        <v>10.915312999999999</v>
      </c>
      <c r="L2460" s="4">
        <v>-2.507409</v>
      </c>
      <c r="M2460" s="4">
        <v>0.76134800000000002</v>
      </c>
      <c r="N2460" s="4">
        <v>8.0281852569425194</v>
      </c>
      <c r="O2460" s="4">
        <v>8.7833403636916803</v>
      </c>
      <c r="P2460" s="4">
        <v>1.365691</v>
      </c>
      <c r="Q2460" s="4">
        <v>5.1686529999999999</v>
      </c>
      <c r="R2460" s="4">
        <v>57.748432000000001</v>
      </c>
      <c r="S2460" s="3" t="s">
        <v>5404</v>
      </c>
      <c r="T2460" s="4">
        <v>1740.35</v>
      </c>
      <c r="U2460" s="4">
        <v>22384.903805000002</v>
      </c>
      <c r="V2460" s="10">
        <v>24108.396805</v>
      </c>
      <c r="W2460" s="4">
        <v>0</v>
      </c>
      <c r="X2460" s="4">
        <v>1809.11</v>
      </c>
      <c r="Y2460" s="4">
        <v>1342.66</v>
      </c>
      <c r="Z2460" s="4">
        <v>8.0233369999999997</v>
      </c>
      <c r="AA2460" s="10">
        <v>18.844134047899999</v>
      </c>
      <c r="AB2460" s="10">
        <v>19.875329090299999</v>
      </c>
      <c r="AC2460" s="4">
        <v>1.3837680000000001</v>
      </c>
      <c r="AD2460" s="4">
        <v>1.5705072814628001</v>
      </c>
      <c r="AE2460" s="4">
        <v>1.4715674120205</v>
      </c>
      <c r="AF2460" s="4">
        <v>5.1686529999999999</v>
      </c>
      <c r="AG2460" s="4" t="s">
        <v>2934</v>
      </c>
      <c r="AH2460" s="4" t="s">
        <v>2934</v>
      </c>
      <c r="AI2460" s="4">
        <v>1.365691</v>
      </c>
      <c r="AJ2460" s="4">
        <v>1.8421240000000001</v>
      </c>
    </row>
    <row r="2461" spans="1:36" x14ac:dyDescent="0.3">
      <c r="A2461" s="1" t="s">
        <v>235</v>
      </c>
      <c r="B2461" s="2">
        <v>10461017</v>
      </c>
      <c r="C2461" s="3" t="s">
        <v>2919</v>
      </c>
      <c r="D2461" s="4">
        <v>22448.194025090001</v>
      </c>
      <c r="E2461" s="3" t="s">
        <v>2945</v>
      </c>
      <c r="F2461" s="3" t="s">
        <v>2990</v>
      </c>
      <c r="G2461" s="3" t="s">
        <v>2990</v>
      </c>
      <c r="H2461" s="3" t="s">
        <v>3029</v>
      </c>
      <c r="I2461" s="3" t="s">
        <v>3030</v>
      </c>
      <c r="J2461" s="18">
        <v>128.163792</v>
      </c>
      <c r="K2461" s="18">
        <v>164.44319899999999</v>
      </c>
      <c r="L2461" s="18">
        <v>42.098393999999999</v>
      </c>
      <c r="M2461" s="18">
        <v>7.0817889999999997</v>
      </c>
      <c r="N2461" s="4" t="s">
        <v>2924</v>
      </c>
      <c r="O2461" s="4">
        <v>156.04189600000001</v>
      </c>
      <c r="P2461" s="4">
        <v>25.223668</v>
      </c>
      <c r="Q2461" s="4" t="s">
        <v>2924</v>
      </c>
      <c r="R2461" s="4" t="s">
        <v>2934</v>
      </c>
      <c r="S2461" s="3" t="s">
        <v>3982</v>
      </c>
      <c r="T2461" s="4">
        <v>141.53</v>
      </c>
      <c r="U2461" s="4">
        <v>22448.194025090001</v>
      </c>
      <c r="V2461" s="10">
        <v>21561.393025000001</v>
      </c>
      <c r="W2461" s="4">
        <v>0</v>
      </c>
      <c r="X2461" s="19">
        <v>147.36000000000001</v>
      </c>
      <c r="Y2461" s="18">
        <v>36.215000000000003</v>
      </c>
      <c r="Z2461" s="4" t="s">
        <v>2924</v>
      </c>
      <c r="AA2461" s="10">
        <v>130.10663724939999</v>
      </c>
      <c r="AB2461" s="10">
        <v>196.24509491250001</v>
      </c>
      <c r="AC2461" s="4">
        <v>70.529370999999998</v>
      </c>
      <c r="AD2461" s="4">
        <v>38.077495102430902</v>
      </c>
      <c r="AE2461" s="4">
        <v>56.271311839115803</v>
      </c>
      <c r="AF2461" s="4" t="s">
        <v>2924</v>
      </c>
      <c r="AG2461" s="4">
        <v>113.3360650588984</v>
      </c>
      <c r="AH2461" s="4">
        <v>184.5864283378364</v>
      </c>
      <c r="AI2461" s="4">
        <v>25.223668</v>
      </c>
      <c r="AJ2461" s="4">
        <v>25.223668</v>
      </c>
    </row>
    <row r="2462" spans="1:36" x14ac:dyDescent="0.3">
      <c r="A2462" s="1" t="s">
        <v>2123</v>
      </c>
      <c r="B2462" s="2">
        <v>4006246</v>
      </c>
      <c r="C2462" s="3" t="s">
        <v>2935</v>
      </c>
      <c r="D2462" s="4">
        <v>22460.600463120001</v>
      </c>
      <c r="E2462" s="3" t="s">
        <v>2925</v>
      </c>
      <c r="F2462" s="3" t="s">
        <v>2996</v>
      </c>
      <c r="G2462" s="3" t="s">
        <v>3230</v>
      </c>
      <c r="H2462" s="3" t="s">
        <v>3231</v>
      </c>
      <c r="I2462" s="3" t="s">
        <v>3232</v>
      </c>
      <c r="J2462" s="4">
        <v>6.1034680000000003</v>
      </c>
      <c r="K2462" s="4">
        <v>-23.503526999999998</v>
      </c>
      <c r="L2462" s="4">
        <v>-19.783197999999999</v>
      </c>
      <c r="M2462" s="4">
        <v>-0.90481400000000001</v>
      </c>
      <c r="N2462" s="4">
        <v>8.0749099999999991</v>
      </c>
      <c r="O2462" s="4">
        <v>17.980626999999998</v>
      </c>
      <c r="P2462" s="4">
        <v>1.945017</v>
      </c>
      <c r="Q2462" s="4">
        <v>5.9888139999999996</v>
      </c>
      <c r="R2462" s="4">
        <v>23.697972</v>
      </c>
      <c r="S2462" s="3" t="s">
        <v>5862</v>
      </c>
      <c r="T2462" s="4">
        <v>109.52</v>
      </c>
      <c r="U2462" s="4">
        <v>22460.600463120001</v>
      </c>
      <c r="V2462" s="10">
        <v>23304.979463</v>
      </c>
      <c r="W2462" s="4">
        <v>0.80350620891161395</v>
      </c>
      <c r="X2462" s="4">
        <v>149.47</v>
      </c>
      <c r="Y2462" s="4">
        <v>99.03</v>
      </c>
      <c r="Z2462" s="4">
        <v>8.0749099999999991</v>
      </c>
      <c r="AA2462" s="10">
        <v>8.3001765833000007</v>
      </c>
      <c r="AB2462" s="10">
        <v>8.3142785130999997</v>
      </c>
      <c r="AC2462" s="4">
        <v>1.3456459999999999</v>
      </c>
      <c r="AD2462" s="4">
        <v>1.2770169090503001</v>
      </c>
      <c r="AE2462" s="4">
        <v>1.3175290357564999</v>
      </c>
      <c r="AF2462" s="4">
        <v>5.9888139999999996</v>
      </c>
      <c r="AG2462" s="4">
        <v>6.3022602548317002</v>
      </c>
      <c r="AH2462" s="4">
        <v>6.0310832660370997</v>
      </c>
      <c r="AI2462" s="4">
        <v>1.945017</v>
      </c>
      <c r="AJ2462" s="4">
        <v>1.9650129999999999</v>
      </c>
    </row>
    <row r="2463" spans="1:36" x14ac:dyDescent="0.3">
      <c r="A2463" s="1" t="s">
        <v>1400</v>
      </c>
      <c r="B2463" s="2">
        <v>5721836</v>
      </c>
      <c r="C2463" s="3" t="s">
        <v>2940</v>
      </c>
      <c r="D2463" s="4">
        <v>22465.026000000002</v>
      </c>
      <c r="E2463" s="3" t="s">
        <v>2930</v>
      </c>
      <c r="F2463" s="3" t="s">
        <v>2953</v>
      </c>
      <c r="G2463" s="3" t="s">
        <v>2954</v>
      </c>
      <c r="H2463" s="3" t="s">
        <v>2955</v>
      </c>
      <c r="I2463" s="3"/>
      <c r="J2463" s="4">
        <v>-0.28035100000000002</v>
      </c>
      <c r="K2463" s="4">
        <v>-1.753333</v>
      </c>
      <c r="L2463" s="4">
        <v>-0.49866199999999999</v>
      </c>
      <c r="M2463" s="4">
        <v>3.6684000000000001E-2</v>
      </c>
      <c r="N2463" s="4">
        <v>16.621292</v>
      </c>
      <c r="O2463" s="4" t="s">
        <v>2934</v>
      </c>
      <c r="P2463" s="4">
        <v>0.98829400000000001</v>
      </c>
      <c r="Q2463" s="4" t="s">
        <v>2934</v>
      </c>
      <c r="R2463" s="4" t="s">
        <v>2934</v>
      </c>
      <c r="S2463" s="3" t="s">
        <v>5142</v>
      </c>
      <c r="T2463" s="4">
        <v>81.81</v>
      </c>
      <c r="U2463" s="4">
        <v>22465.026000000002</v>
      </c>
      <c r="V2463" s="10">
        <v>22396.272779999999</v>
      </c>
      <c r="W2463" s="4">
        <v>4.1130766409974298</v>
      </c>
      <c r="X2463" s="4">
        <v>83.3</v>
      </c>
      <c r="Y2463" s="4">
        <v>80.91</v>
      </c>
      <c r="Z2463" s="4">
        <v>16.621292</v>
      </c>
      <c r="AA2463" s="10" t="s">
        <v>2934</v>
      </c>
      <c r="AB2463" s="10" t="s">
        <v>2934</v>
      </c>
      <c r="AC2463" s="4">
        <v>23.005147999999998</v>
      </c>
      <c r="AD2463" s="4" t="s">
        <v>2934</v>
      </c>
      <c r="AE2463" s="4" t="s">
        <v>2934</v>
      </c>
      <c r="AF2463" s="4" t="s">
        <v>2934</v>
      </c>
      <c r="AG2463" s="4" t="s">
        <v>2934</v>
      </c>
      <c r="AH2463" s="4" t="s">
        <v>2934</v>
      </c>
      <c r="AI2463" s="4">
        <v>0.98829400000000001</v>
      </c>
      <c r="AJ2463" s="4">
        <v>0.98829400000000001</v>
      </c>
    </row>
    <row r="2464" spans="1:36" x14ac:dyDescent="0.3">
      <c r="A2464" s="1" t="s">
        <v>2787</v>
      </c>
      <c r="B2464" s="2">
        <v>103336</v>
      </c>
      <c r="C2464" s="3" t="s">
        <v>2935</v>
      </c>
      <c r="D2464" s="4">
        <v>22471.646006399998</v>
      </c>
      <c r="E2464" s="3" t="s">
        <v>2930</v>
      </c>
      <c r="F2464" s="3" t="s">
        <v>2957</v>
      </c>
      <c r="G2464" s="3" t="s">
        <v>2957</v>
      </c>
      <c r="H2464" s="3" t="s">
        <v>3113</v>
      </c>
      <c r="I2464" s="3" t="s">
        <v>3125</v>
      </c>
      <c r="J2464" s="4">
        <v>25.077773000000001</v>
      </c>
      <c r="K2464" s="4">
        <v>4.3532120000000001</v>
      </c>
      <c r="L2464" s="4">
        <v>-9.1931010000000004</v>
      </c>
      <c r="M2464" s="4">
        <v>0.682944</v>
      </c>
      <c r="N2464" s="4">
        <v>15.107601631733701</v>
      </c>
      <c r="O2464" s="4">
        <v>6.8729127082022599</v>
      </c>
      <c r="P2464" s="4">
        <v>2.6677219999999999</v>
      </c>
      <c r="Q2464" s="4">
        <v>10.670332</v>
      </c>
      <c r="R2464" s="4">
        <v>6.9863770000000001</v>
      </c>
      <c r="S2464" s="3" t="s">
        <v>6525</v>
      </c>
      <c r="T2464" s="4">
        <v>58.97</v>
      </c>
      <c r="U2464" s="4">
        <v>22471.646006399998</v>
      </c>
      <c r="V2464" s="10">
        <v>23973.739006</v>
      </c>
      <c r="W2464" s="4">
        <v>0.54264880447685304</v>
      </c>
      <c r="X2464" s="4">
        <v>65.489999999999995</v>
      </c>
      <c r="Y2464" s="4">
        <v>46.74</v>
      </c>
      <c r="Z2464" s="4">
        <v>19.656666999999999</v>
      </c>
      <c r="AA2464" s="10">
        <v>14.154385291100001</v>
      </c>
      <c r="AB2464" s="10">
        <v>14.648274971199999</v>
      </c>
      <c r="AC2464" s="4">
        <v>1.8172159999999999</v>
      </c>
      <c r="AD2464" s="4">
        <v>1.9602121020989001</v>
      </c>
      <c r="AE2464" s="4">
        <v>2.0871511441216</v>
      </c>
      <c r="AF2464" s="4">
        <v>10.670332</v>
      </c>
      <c r="AG2464" s="4" t="s">
        <v>2934</v>
      </c>
      <c r="AH2464" s="4" t="s">
        <v>2934</v>
      </c>
      <c r="AI2464" s="4">
        <v>2.6677219999999999</v>
      </c>
      <c r="AJ2464" s="4">
        <v>2.7273149999999999</v>
      </c>
    </row>
    <row r="2465" spans="1:36" x14ac:dyDescent="0.3">
      <c r="A2465" s="1" t="s">
        <v>565</v>
      </c>
      <c r="B2465" s="2">
        <v>103262</v>
      </c>
      <c r="C2465" s="3" t="s">
        <v>2919</v>
      </c>
      <c r="D2465" s="4">
        <v>22517.1904431</v>
      </c>
      <c r="E2465" s="3" t="s">
        <v>2930</v>
      </c>
      <c r="F2465" s="3" t="s">
        <v>2957</v>
      </c>
      <c r="G2465" s="3" t="s">
        <v>2957</v>
      </c>
      <c r="H2465" s="3" t="s">
        <v>3113</v>
      </c>
      <c r="I2465" s="3" t="s">
        <v>3125</v>
      </c>
      <c r="J2465" s="4">
        <v>39.232554</v>
      </c>
      <c r="K2465" s="4">
        <v>6.2002360000000003</v>
      </c>
      <c r="L2465" s="4">
        <v>-10.058691</v>
      </c>
      <c r="M2465" s="4">
        <v>-0.35968699999999998</v>
      </c>
      <c r="N2465" s="4">
        <v>7.4023638232271303</v>
      </c>
      <c r="O2465" s="4">
        <v>8.8807893738987609</v>
      </c>
      <c r="P2465" s="4">
        <v>1.6310560000000001</v>
      </c>
      <c r="Q2465" s="4">
        <v>5.325259</v>
      </c>
      <c r="R2465" s="4">
        <v>7.0397109999999996</v>
      </c>
      <c r="S2465" s="3" t="s">
        <v>4308</v>
      </c>
      <c r="T2465" s="4">
        <v>144.05000000000001</v>
      </c>
      <c r="U2465" s="4">
        <v>22517.1904431</v>
      </c>
      <c r="V2465" s="10">
        <v>21639.190443</v>
      </c>
      <c r="W2465" s="4">
        <v>2.2492190211732002</v>
      </c>
      <c r="X2465" s="4">
        <v>161.745</v>
      </c>
      <c r="Y2465" s="4">
        <v>102.92</v>
      </c>
      <c r="Z2465" s="4">
        <v>7.5815789999999996</v>
      </c>
      <c r="AA2465" s="10">
        <v>21.608040201000001</v>
      </c>
      <c r="AB2465" s="10">
        <v>22.9074763769</v>
      </c>
      <c r="AC2465" s="4">
        <v>1.7802709999999999</v>
      </c>
      <c r="AD2465" s="4">
        <v>1.992614017238</v>
      </c>
      <c r="AE2465" s="4">
        <v>1.8935702347450001</v>
      </c>
      <c r="AF2465" s="4">
        <v>5.325259</v>
      </c>
      <c r="AG2465" s="4" t="s">
        <v>2934</v>
      </c>
      <c r="AH2465" s="4" t="s">
        <v>2934</v>
      </c>
      <c r="AI2465" s="4">
        <v>1.6310560000000001</v>
      </c>
      <c r="AJ2465" s="4">
        <v>1.6310560000000001</v>
      </c>
    </row>
    <row r="2466" spans="1:36" x14ac:dyDescent="0.3">
      <c r="A2466" s="1" t="s">
        <v>2216</v>
      </c>
      <c r="B2466" s="2">
        <v>4004396</v>
      </c>
      <c r="C2466" s="3" t="s">
        <v>2935</v>
      </c>
      <c r="D2466" s="4">
        <v>22607.35814688</v>
      </c>
      <c r="E2466" s="3" t="s">
        <v>2936</v>
      </c>
      <c r="F2466" s="3" t="s">
        <v>2966</v>
      </c>
      <c r="G2466" s="3" t="s">
        <v>2967</v>
      </c>
      <c r="H2466" s="3" t="s">
        <v>2968</v>
      </c>
      <c r="I2466" s="3" t="s">
        <v>3643</v>
      </c>
      <c r="J2466" s="4">
        <v>6.8926040000000004</v>
      </c>
      <c r="K2466" s="4">
        <v>-6.5465470000000003</v>
      </c>
      <c r="L2466" s="4">
        <v>-8.7568409999999997</v>
      </c>
      <c r="M2466" s="4">
        <v>-0.51150899999999999</v>
      </c>
      <c r="N2466" s="4" t="s">
        <v>2934</v>
      </c>
      <c r="O2466" s="4">
        <v>42.016202</v>
      </c>
      <c r="P2466" s="4">
        <v>17.155457999999999</v>
      </c>
      <c r="Q2466" s="4">
        <v>26.087136000000001</v>
      </c>
      <c r="R2466" s="4">
        <v>50.066512000000003</v>
      </c>
      <c r="S2466" s="3" t="s">
        <v>5955</v>
      </c>
      <c r="T2466" s="4">
        <v>46.68</v>
      </c>
      <c r="U2466" s="4">
        <v>22607.35814688</v>
      </c>
      <c r="V2466" s="10">
        <v>23351.534146000002</v>
      </c>
      <c r="W2466" s="4">
        <v>1.4138817480719801</v>
      </c>
      <c r="X2466" s="4">
        <v>52.156999999999996</v>
      </c>
      <c r="Y2466" s="4">
        <v>40.409999999999997</v>
      </c>
      <c r="Z2466" s="4" t="s">
        <v>2934</v>
      </c>
      <c r="AA2466" s="10">
        <v>42.774672408999997</v>
      </c>
      <c r="AB2466" s="10">
        <v>46.973112220200001</v>
      </c>
      <c r="AC2466" s="4">
        <v>7.0535119999999996</v>
      </c>
      <c r="AD2466" s="4">
        <v>6.5021125315042996</v>
      </c>
      <c r="AE2466" s="4">
        <v>6.9144025065861001</v>
      </c>
      <c r="AF2466" s="4">
        <v>26.087136000000001</v>
      </c>
      <c r="AG2466" s="4">
        <v>27.776278672811699</v>
      </c>
      <c r="AH2466" s="4">
        <v>29.929927486921301</v>
      </c>
      <c r="AI2466" s="4">
        <v>17.155457999999999</v>
      </c>
      <c r="AJ2466" s="4" t="s">
        <v>2924</v>
      </c>
    </row>
    <row r="2467" spans="1:36" x14ac:dyDescent="0.3">
      <c r="A2467" s="1" t="s">
        <v>1264</v>
      </c>
      <c r="B2467" s="2">
        <v>4992018</v>
      </c>
      <c r="C2467" s="3" t="s">
        <v>2935</v>
      </c>
      <c r="D2467" s="4">
        <v>22708.54598739</v>
      </c>
      <c r="E2467" s="3" t="s">
        <v>2936</v>
      </c>
      <c r="F2467" s="3" t="s">
        <v>2937</v>
      </c>
      <c r="G2467" s="3" t="s">
        <v>2993</v>
      </c>
      <c r="H2467" s="3" t="s">
        <v>2994</v>
      </c>
      <c r="I2467" s="3" t="s">
        <v>3511</v>
      </c>
      <c r="J2467" s="4">
        <v>28.632231999999998</v>
      </c>
      <c r="K2467" s="4">
        <v>-1.2532669999999999</v>
      </c>
      <c r="L2467" s="4">
        <v>-7.7890379999999997</v>
      </c>
      <c r="M2467" s="4">
        <v>-0.86457399999999995</v>
      </c>
      <c r="N2467" s="4">
        <v>32.546923</v>
      </c>
      <c r="O2467" s="4">
        <v>31.111028999999998</v>
      </c>
      <c r="P2467" s="4">
        <v>7.0633699999999999</v>
      </c>
      <c r="Q2467" s="4">
        <v>18.667417</v>
      </c>
      <c r="R2467" s="4">
        <v>39.904933</v>
      </c>
      <c r="S2467" s="3" t="s">
        <v>5006</v>
      </c>
      <c r="T2467" s="4">
        <v>423.11</v>
      </c>
      <c r="U2467" s="4">
        <v>22708.54598739</v>
      </c>
      <c r="V2467" s="10">
        <v>24368.445986999999</v>
      </c>
      <c r="W2467" s="4">
        <v>1.24790243671858</v>
      </c>
      <c r="X2467" s="4">
        <v>481.34500000000003</v>
      </c>
      <c r="Y2467" s="4">
        <v>315.375</v>
      </c>
      <c r="Z2467" s="4">
        <v>32.546923</v>
      </c>
      <c r="AA2467" s="10">
        <v>24.2685479939</v>
      </c>
      <c r="AB2467" s="10">
        <v>25.6827061927</v>
      </c>
      <c r="AC2467" s="4">
        <v>4.320646</v>
      </c>
      <c r="AD2467" s="4">
        <v>4.1163637968240998</v>
      </c>
      <c r="AE2467" s="4">
        <v>4.2717974405071004</v>
      </c>
      <c r="AF2467" s="4">
        <v>18.667417</v>
      </c>
      <c r="AG2467" s="4">
        <v>17.407807200776801</v>
      </c>
      <c r="AH2467" s="4">
        <v>18.374433616074601</v>
      </c>
      <c r="AI2467" s="4">
        <v>7.0633699999999999</v>
      </c>
      <c r="AJ2467" s="4" t="s">
        <v>2924</v>
      </c>
    </row>
    <row r="2468" spans="1:36" x14ac:dyDescent="0.3">
      <c r="A2468" s="1" t="s">
        <v>1022</v>
      </c>
      <c r="B2468" s="2">
        <v>4056944</v>
      </c>
      <c r="C2468" s="3" t="s">
        <v>2935</v>
      </c>
      <c r="D2468" s="4">
        <v>22862.495548679999</v>
      </c>
      <c r="E2468" s="3" t="s">
        <v>3090</v>
      </c>
      <c r="F2468" s="3" t="s">
        <v>3090</v>
      </c>
      <c r="G2468" s="3" t="s">
        <v>3091</v>
      </c>
      <c r="H2468" s="3" t="s">
        <v>3091</v>
      </c>
      <c r="I2468" s="3" t="s">
        <v>3098</v>
      </c>
      <c r="J2468" s="4">
        <v>8.2105840000000008</v>
      </c>
      <c r="K2468" s="4">
        <v>-9.9432460000000003</v>
      </c>
      <c r="L2468" s="4">
        <v>-6.9216329999999999</v>
      </c>
      <c r="M2468" s="4">
        <v>-0.30158299999999999</v>
      </c>
      <c r="N2468" s="4">
        <v>39.67</v>
      </c>
      <c r="O2468" s="4" t="s">
        <v>2924</v>
      </c>
      <c r="P2468" s="4">
        <v>1.8397250000000001</v>
      </c>
      <c r="Q2468" s="4">
        <v>11.536878</v>
      </c>
      <c r="R2468" s="4" t="s">
        <v>2924</v>
      </c>
      <c r="S2468" s="3" t="s">
        <v>4764</v>
      </c>
      <c r="T2468" s="4">
        <v>39.67</v>
      </c>
      <c r="U2468" s="4">
        <v>22862.495548679999</v>
      </c>
      <c r="V2468" s="10">
        <v>47393.495547999999</v>
      </c>
      <c r="W2468" s="4">
        <v>4.2853541719183301</v>
      </c>
      <c r="X2468" s="4">
        <v>44.97</v>
      </c>
      <c r="Y2468" s="4">
        <v>35.409999999999997</v>
      </c>
      <c r="Z2468" s="4">
        <v>39.67</v>
      </c>
      <c r="AA2468" s="10">
        <v>13.9408209165</v>
      </c>
      <c r="AB2468" s="10">
        <v>14.837394572899999</v>
      </c>
      <c r="AC2468" s="4">
        <v>3.5749789999999999</v>
      </c>
      <c r="AD2468" s="4">
        <v>3.2342377171872001</v>
      </c>
      <c r="AE2468" s="4">
        <v>3.4557400653233001</v>
      </c>
      <c r="AF2468" s="4">
        <v>11.536878</v>
      </c>
      <c r="AG2468" s="4">
        <v>10.490758298825099</v>
      </c>
      <c r="AH2468" s="4">
        <v>11.367572353986599</v>
      </c>
      <c r="AI2468" s="4">
        <v>1.8397250000000001</v>
      </c>
      <c r="AJ2468" s="4">
        <v>3.357596</v>
      </c>
    </row>
    <row r="2469" spans="1:36" x14ac:dyDescent="0.3">
      <c r="A2469" s="1" t="s">
        <v>2839</v>
      </c>
      <c r="B2469" s="2">
        <v>4252151</v>
      </c>
      <c r="C2469" s="3" t="s">
        <v>2935</v>
      </c>
      <c r="D2469" s="4">
        <v>22902.744395149999</v>
      </c>
      <c r="E2469" s="3" t="s">
        <v>2925</v>
      </c>
      <c r="F2469" s="3" t="s">
        <v>2926</v>
      </c>
      <c r="G2469" s="3" t="s">
        <v>2927</v>
      </c>
      <c r="H2469" s="3" t="s">
        <v>3177</v>
      </c>
      <c r="I2469" s="3" t="s">
        <v>3729</v>
      </c>
      <c r="J2469" s="4">
        <v>84.408761999999996</v>
      </c>
      <c r="K2469" s="4">
        <v>20.537738999999998</v>
      </c>
      <c r="L2469" s="4">
        <v>8.5535910000000008</v>
      </c>
      <c r="M2469" s="4">
        <v>1.2902880000000001</v>
      </c>
      <c r="N2469" s="4">
        <v>21.983930000000001</v>
      </c>
      <c r="O2469" s="4">
        <v>19.885635000000001</v>
      </c>
      <c r="P2469" s="4">
        <v>12.088233000000001</v>
      </c>
      <c r="Q2469" s="4">
        <v>11.379026</v>
      </c>
      <c r="R2469" s="4">
        <v>22.947611999999999</v>
      </c>
      <c r="S2469" s="3" t="s">
        <v>6577</v>
      </c>
      <c r="T2469" s="4">
        <v>186.05</v>
      </c>
      <c r="U2469" s="4">
        <v>22902.744395149999</v>
      </c>
      <c r="V2469" s="10">
        <v>23391.436395000001</v>
      </c>
      <c r="W2469" s="4">
        <v>1.22547702230583</v>
      </c>
      <c r="X2469" s="4">
        <v>199.41499999999999</v>
      </c>
      <c r="Y2469" s="4">
        <v>95.765000000000001</v>
      </c>
      <c r="Z2469" s="4">
        <v>21.983930000000001</v>
      </c>
      <c r="AA2469" s="10">
        <v>22.0203574387</v>
      </c>
      <c r="AB2469" s="10">
        <v>22.147122123999999</v>
      </c>
      <c r="AC2469" s="4">
        <v>3.1071499999999999</v>
      </c>
      <c r="AD2469" s="4">
        <v>3.0707452579786998</v>
      </c>
      <c r="AE2469" s="4">
        <v>3.0843227039147001</v>
      </c>
      <c r="AF2469" s="4">
        <v>11.379026</v>
      </c>
      <c r="AG2469" s="4">
        <v>14.4881057076225</v>
      </c>
      <c r="AH2469" s="4">
        <v>14.452250044407499</v>
      </c>
      <c r="AI2469" s="4">
        <v>12.088233000000001</v>
      </c>
      <c r="AJ2469" s="4">
        <v>12.599038</v>
      </c>
    </row>
    <row r="2470" spans="1:36" x14ac:dyDescent="0.3">
      <c r="A2470" s="1" t="s">
        <v>1047</v>
      </c>
      <c r="B2470" s="2">
        <v>4996388</v>
      </c>
      <c r="C2470" s="3" t="s">
        <v>2919</v>
      </c>
      <c r="D2470" s="4">
        <v>23113.44414018</v>
      </c>
      <c r="E2470" s="3" t="s">
        <v>3102</v>
      </c>
      <c r="F2470" s="3" t="s">
        <v>3103</v>
      </c>
      <c r="G2470" s="3" t="s">
        <v>3196</v>
      </c>
      <c r="H2470" s="3" t="s">
        <v>3197</v>
      </c>
      <c r="I2470" s="3" t="s">
        <v>3416</v>
      </c>
      <c r="J2470" s="4">
        <v>48.772374999999997</v>
      </c>
      <c r="K2470" s="4">
        <v>20.179143</v>
      </c>
      <c r="L2470" s="4">
        <v>5.8492059999999997</v>
      </c>
      <c r="M2470" s="4">
        <v>-0.328982</v>
      </c>
      <c r="N2470" s="4">
        <v>81.386482000000001</v>
      </c>
      <c r="O2470" s="4">
        <v>46.039216000000003</v>
      </c>
      <c r="P2470" s="4">
        <v>3.0559980000000002</v>
      </c>
      <c r="Q2470" s="4">
        <v>30.045558</v>
      </c>
      <c r="R2470" s="4">
        <v>55.972329999999999</v>
      </c>
      <c r="S2470" s="3" t="s">
        <v>4789</v>
      </c>
      <c r="T2470" s="4">
        <v>93.92</v>
      </c>
      <c r="U2470" s="4">
        <v>23113.44414018</v>
      </c>
      <c r="V2470" s="10">
        <v>23375.44414</v>
      </c>
      <c r="W2470" s="4">
        <v>0</v>
      </c>
      <c r="X2470" s="4">
        <v>96.894999999999996</v>
      </c>
      <c r="Y2470" s="4">
        <v>61.44</v>
      </c>
      <c r="Z2470" s="4">
        <v>81.386482000000001</v>
      </c>
      <c r="AA2470" s="10">
        <v>110.0410076157</v>
      </c>
      <c r="AB2470" s="10">
        <v>74.481161626900004</v>
      </c>
      <c r="AC2470" s="4">
        <v>6.2904859999999996</v>
      </c>
      <c r="AD2470" s="4">
        <v>5.9293313081744001</v>
      </c>
      <c r="AE2470" s="4">
        <v>6.1507180682842</v>
      </c>
      <c r="AF2470" s="4">
        <v>30.045558</v>
      </c>
      <c r="AG2470" s="4">
        <v>23.155203422645499</v>
      </c>
      <c r="AH2470" s="4">
        <v>27.876751085842901</v>
      </c>
      <c r="AI2470" s="4">
        <v>3.0559980000000002</v>
      </c>
      <c r="AJ2470" s="4">
        <v>33.699317999999998</v>
      </c>
    </row>
    <row r="2471" spans="1:36" x14ac:dyDescent="0.3">
      <c r="A2471" s="1" t="s">
        <v>519</v>
      </c>
      <c r="B2471" s="2">
        <v>4114659</v>
      </c>
      <c r="C2471" s="3" t="s">
        <v>2919</v>
      </c>
      <c r="D2471" s="4">
        <v>23429.154740220001</v>
      </c>
      <c r="E2471" s="3" t="s">
        <v>2945</v>
      </c>
      <c r="F2471" s="3" t="s">
        <v>3021</v>
      </c>
      <c r="G2471" s="3" t="s">
        <v>3027</v>
      </c>
      <c r="H2471" s="3" t="s">
        <v>3184</v>
      </c>
      <c r="I2471" s="3" t="s">
        <v>3319</v>
      </c>
      <c r="J2471" s="4">
        <v>-22.659687000000002</v>
      </c>
      <c r="K2471" s="4">
        <v>-22.396822</v>
      </c>
      <c r="L2471" s="4">
        <v>-0.53182499999999999</v>
      </c>
      <c r="M2471" s="4">
        <v>0.73339799999999999</v>
      </c>
      <c r="N2471" s="4">
        <v>21.97625</v>
      </c>
      <c r="O2471" s="4">
        <v>17.568701999999998</v>
      </c>
      <c r="P2471" s="4">
        <v>9.9682490000000001</v>
      </c>
      <c r="Q2471" s="4">
        <v>14.000463999999999</v>
      </c>
      <c r="R2471" s="4">
        <v>21.086752000000001</v>
      </c>
      <c r="S2471" s="3" t="s">
        <v>4262</v>
      </c>
      <c r="T2471" s="4">
        <v>175.81</v>
      </c>
      <c r="U2471" s="4">
        <v>23429.154740220001</v>
      </c>
      <c r="V2471" s="10">
        <v>28817.154740000002</v>
      </c>
      <c r="W2471" s="4">
        <v>1.42198964791536</v>
      </c>
      <c r="X2471" s="4">
        <v>263.37</v>
      </c>
      <c r="Y2471" s="4">
        <v>170.68</v>
      </c>
      <c r="Z2471" s="4">
        <v>21.97625</v>
      </c>
      <c r="AA2471" s="10">
        <v>17.934854682800001</v>
      </c>
      <c r="AB2471" s="10">
        <v>18.728814100899999</v>
      </c>
      <c r="AC2471" s="4">
        <v>1.383365</v>
      </c>
      <c r="AD2471" s="4">
        <v>1.3673291796553</v>
      </c>
      <c r="AE2471" s="4">
        <v>1.3833953570016999</v>
      </c>
      <c r="AF2471" s="4">
        <v>14.000463999999999</v>
      </c>
      <c r="AG2471" s="4">
        <v>13.490440264803899</v>
      </c>
      <c r="AH2471" s="4">
        <v>13.791130857804299</v>
      </c>
      <c r="AI2471" s="4">
        <v>9.9682490000000001</v>
      </c>
      <c r="AJ2471" s="4" t="s">
        <v>2924</v>
      </c>
    </row>
    <row r="2472" spans="1:36" x14ac:dyDescent="0.3">
      <c r="A2472" s="1" t="s">
        <v>1190</v>
      </c>
      <c r="B2472" s="2">
        <v>4010641</v>
      </c>
      <c r="C2472" s="3" t="s">
        <v>2935</v>
      </c>
      <c r="D2472" s="4">
        <v>23535.068178149999</v>
      </c>
      <c r="E2472" s="3" t="s">
        <v>3093</v>
      </c>
      <c r="F2472" s="3" t="s">
        <v>3093</v>
      </c>
      <c r="G2472" s="3" t="s">
        <v>3172</v>
      </c>
      <c r="H2472" s="3" t="s">
        <v>3173</v>
      </c>
      <c r="I2472" s="3" t="s">
        <v>3274</v>
      </c>
      <c r="J2472" s="4">
        <v>-25.892116000000001</v>
      </c>
      <c r="K2472" s="4">
        <v>-6.4921470000000001</v>
      </c>
      <c r="L2472" s="4">
        <v>-15.966123</v>
      </c>
      <c r="M2472" s="4">
        <v>3.157489</v>
      </c>
      <c r="N2472" s="4">
        <v>13.395</v>
      </c>
      <c r="O2472" s="4">
        <v>9.8856090000000005</v>
      </c>
      <c r="P2472" s="4">
        <v>2.2844720000000001</v>
      </c>
      <c r="Q2472" s="4">
        <v>5.4615330000000002</v>
      </c>
      <c r="R2472" s="4">
        <v>14.112054000000001</v>
      </c>
      <c r="S2472" s="3" t="s">
        <v>4932</v>
      </c>
      <c r="T2472" s="4">
        <v>26.79</v>
      </c>
      <c r="U2472" s="4">
        <v>23535.068178149999</v>
      </c>
      <c r="V2472" s="10">
        <v>30108.068178000001</v>
      </c>
      <c r="W2472" s="4">
        <v>2.5382605449794702</v>
      </c>
      <c r="X2472" s="4">
        <v>41.56</v>
      </c>
      <c r="Y2472" s="4">
        <v>25.51</v>
      </c>
      <c r="Z2472" s="4">
        <v>13.395</v>
      </c>
      <c r="AA2472" s="10">
        <v>9.2334734955000002</v>
      </c>
      <c r="AB2472" s="10">
        <v>8.9013376926000003</v>
      </c>
      <c r="AC2472" s="4">
        <v>1.304905</v>
      </c>
      <c r="AD2472" s="4">
        <v>1.3237959991192001</v>
      </c>
      <c r="AE2472" s="4">
        <v>1.3103645017117</v>
      </c>
      <c r="AF2472" s="4">
        <v>5.4615330000000002</v>
      </c>
      <c r="AG2472" s="4">
        <v>6.1155601365505001</v>
      </c>
      <c r="AH2472" s="4">
        <v>5.9909685613235002</v>
      </c>
      <c r="AI2472" s="4">
        <v>2.2844720000000001</v>
      </c>
      <c r="AJ2472" s="4">
        <v>3.153991</v>
      </c>
    </row>
    <row r="2473" spans="1:36" x14ac:dyDescent="0.3">
      <c r="A2473" s="1" t="s">
        <v>1813</v>
      </c>
      <c r="B2473" s="2">
        <v>4305562</v>
      </c>
      <c r="C2473" s="3" t="s">
        <v>2919</v>
      </c>
      <c r="D2473" s="4">
        <v>23778.719351039999</v>
      </c>
      <c r="E2473" s="3" t="s">
        <v>2945</v>
      </c>
      <c r="F2473" s="3" t="s">
        <v>3021</v>
      </c>
      <c r="G2473" s="3" t="s">
        <v>3157</v>
      </c>
      <c r="H2473" s="3" t="s">
        <v>3157</v>
      </c>
      <c r="I2473" s="3" t="s">
        <v>3599</v>
      </c>
      <c r="J2473" s="4">
        <v>32.667876999999997</v>
      </c>
      <c r="K2473" s="4">
        <v>-3.5301879999999999</v>
      </c>
      <c r="L2473" s="4">
        <v>-4.4678589999999998</v>
      </c>
      <c r="M2473" s="4">
        <v>-1.2579149999999999</v>
      </c>
      <c r="N2473" s="4">
        <v>21.515820000000001</v>
      </c>
      <c r="O2473" s="4">
        <v>17.480197</v>
      </c>
      <c r="P2473" s="4">
        <v>26.618116000000001</v>
      </c>
      <c r="Q2473" s="4">
        <v>14.074346</v>
      </c>
      <c r="R2473" s="4">
        <v>19.486004999999999</v>
      </c>
      <c r="S2473" s="3" t="s">
        <v>5554</v>
      </c>
      <c r="T2473" s="4">
        <v>116.96</v>
      </c>
      <c r="U2473" s="4">
        <v>23778.719351039999</v>
      </c>
      <c r="V2473" s="10">
        <v>23799.719351</v>
      </c>
      <c r="W2473" s="4">
        <v>1.7783857729138199</v>
      </c>
      <c r="X2473" s="4">
        <v>135.4462</v>
      </c>
      <c r="Y2473" s="4">
        <v>83.62</v>
      </c>
      <c r="Z2473" s="4">
        <v>21.515820000000001</v>
      </c>
      <c r="AA2473" s="10">
        <v>15.487493213600001</v>
      </c>
      <c r="AB2473" s="10">
        <v>15.979801181499999</v>
      </c>
      <c r="AC2473" s="4">
        <v>3.676768</v>
      </c>
      <c r="AD2473" s="4">
        <v>3.4831514466789</v>
      </c>
      <c r="AE2473" s="4">
        <v>3.5792308540423998</v>
      </c>
      <c r="AF2473" s="4">
        <v>14.074346</v>
      </c>
      <c r="AG2473" s="4">
        <v>11.076896653988401</v>
      </c>
      <c r="AH2473" s="4">
        <v>11.265402567091799</v>
      </c>
      <c r="AI2473" s="4">
        <v>26.618116000000001</v>
      </c>
      <c r="AJ2473" s="4" t="s">
        <v>2924</v>
      </c>
    </row>
    <row r="2474" spans="1:36" x14ac:dyDescent="0.3">
      <c r="A2474" s="1" t="s">
        <v>661</v>
      </c>
      <c r="B2474" s="2">
        <v>4256640</v>
      </c>
      <c r="C2474" s="3" t="s">
        <v>2935</v>
      </c>
      <c r="D2474" s="4">
        <v>23787.478387859999</v>
      </c>
      <c r="E2474" s="3" t="s">
        <v>2930</v>
      </c>
      <c r="F2474" s="3" t="s">
        <v>2953</v>
      </c>
      <c r="G2474" s="3" t="s">
        <v>2953</v>
      </c>
      <c r="H2474" s="3" t="s">
        <v>3040</v>
      </c>
      <c r="I2474" s="3" t="s">
        <v>2949</v>
      </c>
      <c r="J2474" s="4">
        <v>20.742366000000001</v>
      </c>
      <c r="K2474" s="4">
        <v>9.6356509999999993</v>
      </c>
      <c r="L2474" s="4">
        <v>-10.348903999999999</v>
      </c>
      <c r="M2474" s="4">
        <v>-0.75618799999999997</v>
      </c>
      <c r="N2474" s="4">
        <v>24.373570999999998</v>
      </c>
      <c r="O2474" s="4">
        <v>13.135851000000001</v>
      </c>
      <c r="P2474" s="4">
        <v>7.7011440000000002</v>
      </c>
      <c r="Q2474" s="4">
        <v>14.536265</v>
      </c>
      <c r="R2474" s="4">
        <v>28.241038</v>
      </c>
      <c r="S2474" s="3" t="s">
        <v>4404</v>
      </c>
      <c r="T2474" s="4">
        <v>341.23</v>
      </c>
      <c r="U2474" s="4">
        <v>23787.478387859999</v>
      </c>
      <c r="V2474" s="10">
        <v>30388.613387000001</v>
      </c>
      <c r="W2474" s="4">
        <v>0</v>
      </c>
      <c r="X2474" s="4">
        <v>385.3</v>
      </c>
      <c r="Y2474" s="4">
        <v>247.1</v>
      </c>
      <c r="Z2474" s="4">
        <v>24.373570999999998</v>
      </c>
      <c r="AA2474" s="10">
        <v>15.955989282499999</v>
      </c>
      <c r="AB2474" s="10">
        <v>17.9571581559</v>
      </c>
      <c r="AC2474" s="4">
        <v>7.8372109999999999</v>
      </c>
      <c r="AD2474" s="4">
        <v>6.9981616234118</v>
      </c>
      <c r="AE2474" s="4">
        <v>7.6057270737226998</v>
      </c>
      <c r="AF2474" s="4">
        <v>14.536265</v>
      </c>
      <c r="AG2474" s="4">
        <v>12.848432771450501</v>
      </c>
      <c r="AH2474" s="4">
        <v>14.086320398543799</v>
      </c>
      <c r="AI2474" s="4">
        <v>7.7011440000000002</v>
      </c>
      <c r="AJ2474" s="4" t="s">
        <v>2924</v>
      </c>
    </row>
    <row r="2475" spans="1:36" x14ac:dyDescent="0.3">
      <c r="A2475" s="1" t="s">
        <v>1267</v>
      </c>
      <c r="B2475" s="2">
        <v>100307</v>
      </c>
      <c r="C2475" s="3" t="s">
        <v>2919</v>
      </c>
      <c r="D2475" s="4">
        <v>23797.050600959999</v>
      </c>
      <c r="E2475" s="3" t="s">
        <v>2930</v>
      </c>
      <c r="F2475" s="3" t="s">
        <v>2953</v>
      </c>
      <c r="G2475" s="3" t="s">
        <v>2954</v>
      </c>
      <c r="H2475" s="3" t="s">
        <v>2955</v>
      </c>
      <c r="I2475" s="3" t="s">
        <v>2933</v>
      </c>
      <c r="J2475" s="4">
        <v>28.773585000000001</v>
      </c>
      <c r="K2475" s="4">
        <v>11.885246</v>
      </c>
      <c r="L2475" s="4">
        <v>-9</v>
      </c>
      <c r="M2475" s="4">
        <v>0.367647</v>
      </c>
      <c r="N2475" s="4">
        <v>15.75</v>
      </c>
      <c r="O2475" s="4">
        <v>26.124402</v>
      </c>
      <c r="P2475" s="4">
        <v>1.306637</v>
      </c>
      <c r="Q2475" s="4" t="s">
        <v>2934</v>
      </c>
      <c r="R2475" s="4" t="s">
        <v>2934</v>
      </c>
      <c r="S2475" s="3" t="s">
        <v>5009</v>
      </c>
      <c r="T2475" s="4">
        <v>16.38</v>
      </c>
      <c r="U2475" s="4">
        <v>23797.050600959999</v>
      </c>
      <c r="V2475" s="10" t="s">
        <v>2934</v>
      </c>
      <c r="W2475" s="4">
        <v>3.7851037851037899</v>
      </c>
      <c r="X2475" s="4">
        <v>18.445</v>
      </c>
      <c r="Y2475" s="4">
        <v>12.02</v>
      </c>
      <c r="Z2475" s="4">
        <v>16.38</v>
      </c>
      <c r="AA2475" s="10">
        <v>12.5990308437</v>
      </c>
      <c r="AB2475" s="10">
        <v>13.3929666484</v>
      </c>
      <c r="AC2475" s="4" t="s">
        <v>2934</v>
      </c>
      <c r="AD2475" s="4" t="s">
        <v>2934</v>
      </c>
      <c r="AE2475" s="4" t="s">
        <v>2934</v>
      </c>
      <c r="AF2475" s="4" t="s">
        <v>2934</v>
      </c>
      <c r="AG2475" s="4" t="s">
        <v>2934</v>
      </c>
      <c r="AH2475" s="4" t="s">
        <v>2934</v>
      </c>
      <c r="AI2475" s="4">
        <v>1.306637</v>
      </c>
      <c r="AJ2475" s="4">
        <v>1.8810290000000001</v>
      </c>
    </row>
    <row r="2476" spans="1:36" x14ac:dyDescent="0.3">
      <c r="A2476" s="1" t="s">
        <v>936</v>
      </c>
      <c r="B2476" s="2">
        <v>4122573</v>
      </c>
      <c r="C2476" s="3" t="s">
        <v>2919</v>
      </c>
      <c r="D2476" s="4">
        <v>23886.561531700001</v>
      </c>
      <c r="E2476" s="3" t="s">
        <v>2925</v>
      </c>
      <c r="F2476" s="3" t="s">
        <v>2980</v>
      </c>
      <c r="G2476" s="3" t="s">
        <v>2981</v>
      </c>
      <c r="H2476" s="3" t="s">
        <v>3059</v>
      </c>
      <c r="I2476" s="3" t="s">
        <v>3060</v>
      </c>
      <c r="J2476" s="4">
        <v>22.610185000000001</v>
      </c>
      <c r="K2476" s="4">
        <v>24.830639000000001</v>
      </c>
      <c r="L2476" s="4">
        <v>0.64352200000000004</v>
      </c>
      <c r="M2476" s="4">
        <v>0.73612999999999995</v>
      </c>
      <c r="N2476" s="4">
        <v>24.39827</v>
      </c>
      <c r="O2476" s="4">
        <v>13.060351000000001</v>
      </c>
      <c r="P2476" s="4">
        <v>18.137608</v>
      </c>
      <c r="Q2476" s="4">
        <v>14.355033000000001</v>
      </c>
      <c r="R2476" s="4">
        <v>14.319539000000001</v>
      </c>
      <c r="S2476" s="3" t="s">
        <v>4678</v>
      </c>
      <c r="T2476" s="4">
        <v>186.11</v>
      </c>
      <c r="U2476" s="4">
        <v>23886.561531700001</v>
      </c>
      <c r="V2476" s="10">
        <v>26061.561530999999</v>
      </c>
      <c r="W2476" s="4">
        <v>0</v>
      </c>
      <c r="X2476" s="5">
        <v>192.34</v>
      </c>
      <c r="Y2476" s="4">
        <v>107.25</v>
      </c>
      <c r="Z2476" s="4">
        <v>24.39827</v>
      </c>
      <c r="AA2476" s="10">
        <v>13.806891947</v>
      </c>
      <c r="AB2476" s="10">
        <v>15.664150381200001</v>
      </c>
      <c r="AC2476" s="4">
        <v>1.945764</v>
      </c>
      <c r="AD2476" s="4">
        <v>1.8051366422146999</v>
      </c>
      <c r="AE2476" s="4">
        <v>1.9191092229494</v>
      </c>
      <c r="AF2476" s="4">
        <v>14.355033000000001</v>
      </c>
      <c r="AG2476" s="4">
        <v>8.3931791473748998</v>
      </c>
      <c r="AH2476" s="4">
        <v>9.1037264192594005</v>
      </c>
      <c r="AI2476" s="4">
        <v>18.137608</v>
      </c>
      <c r="AJ2476" s="4" t="s">
        <v>2924</v>
      </c>
    </row>
    <row r="2477" spans="1:36" x14ac:dyDescent="0.3">
      <c r="A2477" s="1" t="s">
        <v>2695</v>
      </c>
      <c r="B2477" s="2">
        <v>5721082</v>
      </c>
      <c r="C2477" s="3" t="s">
        <v>2940</v>
      </c>
      <c r="D2477" s="4">
        <v>23943.741501600001</v>
      </c>
      <c r="E2477" s="3" t="s">
        <v>2930</v>
      </c>
      <c r="F2477" s="3" t="s">
        <v>2953</v>
      </c>
      <c r="G2477" s="3" t="s">
        <v>2954</v>
      </c>
      <c r="H2477" s="3" t="s">
        <v>2955</v>
      </c>
      <c r="I2477" s="3"/>
      <c r="J2477" s="4">
        <v>42.048378999999997</v>
      </c>
      <c r="K2477" s="4">
        <v>0.26640799999999998</v>
      </c>
      <c r="L2477" s="4">
        <v>4.2602310000000001</v>
      </c>
      <c r="M2477" s="4">
        <v>2.3443619999999998</v>
      </c>
      <c r="N2477" s="4" t="s">
        <v>2934</v>
      </c>
      <c r="O2477" s="4" t="s">
        <v>2934</v>
      </c>
      <c r="P2477" s="4" t="s">
        <v>2934</v>
      </c>
      <c r="Q2477" s="4" t="s">
        <v>2934</v>
      </c>
      <c r="R2477" s="4" t="s">
        <v>2934</v>
      </c>
      <c r="S2477" s="3" t="s">
        <v>6433</v>
      </c>
      <c r="T2477" s="4">
        <v>248.4</v>
      </c>
      <c r="U2477" s="4">
        <v>23943.741501600001</v>
      </c>
      <c r="V2477" s="10" t="s">
        <v>2934</v>
      </c>
      <c r="W2477" s="4">
        <v>0.43128019323671501</v>
      </c>
      <c r="X2477" s="5">
        <v>283.07</v>
      </c>
      <c r="Y2477" s="4">
        <v>163.97</v>
      </c>
      <c r="Z2477" s="4" t="s">
        <v>2934</v>
      </c>
      <c r="AA2477" s="10" t="s">
        <v>2934</v>
      </c>
      <c r="AB2477" s="10" t="s">
        <v>2934</v>
      </c>
      <c r="AC2477" s="4" t="s">
        <v>2934</v>
      </c>
      <c r="AD2477" s="4" t="s">
        <v>2934</v>
      </c>
      <c r="AE2477" s="4" t="s">
        <v>2934</v>
      </c>
      <c r="AF2477" s="4" t="s">
        <v>2934</v>
      </c>
      <c r="AG2477" s="4" t="s">
        <v>2934</v>
      </c>
      <c r="AH2477" s="4" t="s">
        <v>2934</v>
      </c>
      <c r="AI2477" s="4" t="s">
        <v>2934</v>
      </c>
      <c r="AJ2477" s="4" t="s">
        <v>2934</v>
      </c>
    </row>
    <row r="2478" spans="1:36" x14ac:dyDescent="0.3">
      <c r="A2478" s="1" t="s">
        <v>2081</v>
      </c>
      <c r="B2478" s="2">
        <v>4057058</v>
      </c>
      <c r="C2478" s="3" t="s">
        <v>2935</v>
      </c>
      <c r="D2478" s="4">
        <v>23998.784562600002</v>
      </c>
      <c r="E2478" s="3" t="s">
        <v>3090</v>
      </c>
      <c r="F2478" s="3" t="s">
        <v>3090</v>
      </c>
      <c r="G2478" s="3" t="s">
        <v>3091</v>
      </c>
      <c r="H2478" s="3" t="s">
        <v>3091</v>
      </c>
      <c r="I2478" s="3" t="s">
        <v>3092</v>
      </c>
      <c r="J2478" s="4">
        <v>20</v>
      </c>
      <c r="K2478" s="4">
        <v>-1.0948910000000001</v>
      </c>
      <c r="L2478" s="4">
        <v>-7.0857140000000003</v>
      </c>
      <c r="M2478" s="4">
        <v>0.27752100000000002</v>
      </c>
      <c r="N2478" s="4">
        <v>32.520000000000003</v>
      </c>
      <c r="O2478" s="4" t="s">
        <v>2934</v>
      </c>
      <c r="P2478" s="4">
        <v>1.702529</v>
      </c>
      <c r="Q2478" s="4">
        <v>12.093921</v>
      </c>
      <c r="R2478" s="4" t="s">
        <v>2924</v>
      </c>
      <c r="S2478" s="3" t="s">
        <v>5820</v>
      </c>
      <c r="T2478" s="4">
        <v>32.520000000000003</v>
      </c>
      <c r="U2478" s="4">
        <v>23998.784562600002</v>
      </c>
      <c r="V2478" s="10">
        <v>40018.784562000001</v>
      </c>
      <c r="W2478" s="4">
        <v>3.1672816728167299</v>
      </c>
      <c r="X2478" s="4">
        <v>35.145000000000003</v>
      </c>
      <c r="Y2478" s="4">
        <v>25.35</v>
      </c>
      <c r="Z2478" s="4">
        <v>32.520000000000003</v>
      </c>
      <c r="AA2478" s="10">
        <v>18.879535558699999</v>
      </c>
      <c r="AB2478" s="10">
        <v>19.0422653971</v>
      </c>
      <c r="AC2478" s="5">
        <v>4.8320189999999998</v>
      </c>
      <c r="AD2478" s="4">
        <v>5.3253103710295999</v>
      </c>
      <c r="AE2478" s="4">
        <v>4.7589255767768002</v>
      </c>
      <c r="AF2478" s="4">
        <v>12.093921</v>
      </c>
      <c r="AG2478" s="4">
        <v>12.3468870281677</v>
      </c>
      <c r="AH2478" s="4">
        <v>11.4530846660913</v>
      </c>
      <c r="AI2478" s="4">
        <v>1.702529</v>
      </c>
      <c r="AJ2478" s="4">
        <v>2.0807470000000001</v>
      </c>
    </row>
    <row r="2479" spans="1:36" x14ac:dyDescent="0.3">
      <c r="A2479" s="1" t="s">
        <v>119</v>
      </c>
      <c r="B2479" s="2">
        <v>4007308</v>
      </c>
      <c r="C2479" s="3" t="s">
        <v>2935</v>
      </c>
      <c r="D2479" s="4">
        <v>24055.530362040001</v>
      </c>
      <c r="E2479" s="3" t="s">
        <v>3090</v>
      </c>
      <c r="F2479" s="3" t="s">
        <v>3090</v>
      </c>
      <c r="G2479" s="3" t="s">
        <v>3122</v>
      </c>
      <c r="H2479" s="3" t="s">
        <v>3122</v>
      </c>
      <c r="I2479" s="3" t="s">
        <v>3092</v>
      </c>
      <c r="J2479" s="4">
        <v>24.578379999999999</v>
      </c>
      <c r="K2479" s="4">
        <v>4.1970169999999998</v>
      </c>
      <c r="L2479" s="4">
        <v>-5.1168670000000001</v>
      </c>
      <c r="M2479" s="4">
        <v>0.92955500000000002</v>
      </c>
      <c r="N2479" s="4">
        <v>22.53</v>
      </c>
      <c r="O2479" s="4" t="s">
        <v>2924</v>
      </c>
      <c r="P2479" s="4">
        <v>2.0327060000000001</v>
      </c>
      <c r="Q2479" s="4">
        <v>13.018556</v>
      </c>
      <c r="R2479" s="4" t="s">
        <v>2924</v>
      </c>
      <c r="S2479" s="3" t="s">
        <v>3866</v>
      </c>
      <c r="T2479" s="4">
        <v>90.12</v>
      </c>
      <c r="U2479" s="4">
        <v>24055.530362040001</v>
      </c>
      <c r="V2479" s="10">
        <v>42466.530361999998</v>
      </c>
      <c r="W2479" s="4">
        <v>2.9738126941855301</v>
      </c>
      <c r="X2479" s="4">
        <v>95.69</v>
      </c>
      <c r="Y2479" s="4">
        <v>67.03</v>
      </c>
      <c r="Z2479" s="4">
        <v>22.53</v>
      </c>
      <c r="AA2479" s="10">
        <v>18.076059050000001</v>
      </c>
      <c r="AB2479" s="10">
        <v>19.479214173999999</v>
      </c>
      <c r="AC2479" s="4">
        <v>6.016794</v>
      </c>
      <c r="AD2479" s="4">
        <v>5.3873475388332999</v>
      </c>
      <c r="AE2479" s="4">
        <v>5.5203378716047</v>
      </c>
      <c r="AF2479" s="4">
        <v>13.018556</v>
      </c>
      <c r="AG2479" s="4">
        <v>11.2243948473202</v>
      </c>
      <c r="AH2479" s="4">
        <v>12.8895799607093</v>
      </c>
      <c r="AI2479" s="4">
        <v>2.0327060000000001</v>
      </c>
      <c r="AJ2479" s="4">
        <v>2.1058530000000002</v>
      </c>
    </row>
    <row r="2480" spans="1:36" x14ac:dyDescent="0.3">
      <c r="A2480" s="1" t="s">
        <v>1635</v>
      </c>
      <c r="B2480" s="2">
        <v>4986300</v>
      </c>
      <c r="C2480" s="3" t="s">
        <v>2935</v>
      </c>
      <c r="D2480" s="4">
        <v>24077.47056066</v>
      </c>
      <c r="E2480" s="3" t="s">
        <v>3031</v>
      </c>
      <c r="F2480" s="3" t="s">
        <v>3031</v>
      </c>
      <c r="G2480" s="3" t="s">
        <v>3032</v>
      </c>
      <c r="H2480" s="3" t="s">
        <v>3033</v>
      </c>
      <c r="I2480" s="3" t="s">
        <v>3569</v>
      </c>
      <c r="J2480" s="4">
        <v>-22.023558999999999</v>
      </c>
      <c r="K2480" s="4">
        <v>-23.115213000000001</v>
      </c>
      <c r="L2480" s="4">
        <v>-10.717726000000001</v>
      </c>
      <c r="M2480" s="4">
        <v>0.87074799999999997</v>
      </c>
      <c r="N2480" s="4">
        <v>12.356667</v>
      </c>
      <c r="O2480" s="4">
        <v>15.164655</v>
      </c>
      <c r="P2480" s="4">
        <v>1.7553749999999999</v>
      </c>
      <c r="Q2480" s="4">
        <v>6.9780410000000002</v>
      </c>
      <c r="R2480" s="4">
        <v>21.787209000000001</v>
      </c>
      <c r="S2480" s="3" t="s">
        <v>5376</v>
      </c>
      <c r="T2480" s="4">
        <v>74.14</v>
      </c>
      <c r="U2480" s="4">
        <v>24077.47056066</v>
      </c>
      <c r="V2480" s="10">
        <v>34328.470560000002</v>
      </c>
      <c r="W2480" s="4">
        <v>7.2295656865389804</v>
      </c>
      <c r="X2480" s="5">
        <v>107.02</v>
      </c>
      <c r="Y2480" s="4">
        <v>72.935000000000002</v>
      </c>
      <c r="Z2480" s="4">
        <v>12.356667</v>
      </c>
      <c r="AA2480" s="10">
        <v>10.725342128799999</v>
      </c>
      <c r="AB2480" s="10">
        <v>11.094899249499999</v>
      </c>
      <c r="AC2480" s="4">
        <v>0.84274700000000002</v>
      </c>
      <c r="AD2480" s="4">
        <v>0.99035533715129997</v>
      </c>
      <c r="AE2480" s="4">
        <v>0.85089903199479999</v>
      </c>
      <c r="AF2480" s="4">
        <v>6.9780410000000002</v>
      </c>
      <c r="AG2480" s="4">
        <v>7.4307767436327001</v>
      </c>
      <c r="AH2480" s="4">
        <v>7.5875671468275003</v>
      </c>
      <c r="AI2480" s="4">
        <v>1.7553749999999999</v>
      </c>
      <c r="AJ2480" s="4">
        <v>2.0965419999999999</v>
      </c>
    </row>
    <row r="2481" spans="1:36" x14ac:dyDescent="0.3">
      <c r="A2481" s="1" t="s">
        <v>2821</v>
      </c>
      <c r="B2481" s="2">
        <v>4102413</v>
      </c>
      <c r="C2481" s="3" t="s">
        <v>2935</v>
      </c>
      <c r="D2481" s="4">
        <v>24132.575133779999</v>
      </c>
      <c r="E2481" s="3" t="s">
        <v>2920</v>
      </c>
      <c r="F2481" s="3" t="s">
        <v>2921</v>
      </c>
      <c r="G2481" s="3" t="s">
        <v>2922</v>
      </c>
      <c r="H2481" s="3" t="s">
        <v>2922</v>
      </c>
      <c r="I2481" s="3" t="s">
        <v>2923</v>
      </c>
      <c r="J2481" s="4">
        <v>-5.3674879999999998</v>
      </c>
      <c r="K2481" s="4">
        <v>7.1446949999999996</v>
      </c>
      <c r="L2481" s="4">
        <v>3.061982</v>
      </c>
      <c r="M2481" s="4">
        <v>0.54918500000000003</v>
      </c>
      <c r="N2481" s="4">
        <v>55.536667000000001</v>
      </c>
      <c r="O2481" s="4">
        <v>75.973551999999998</v>
      </c>
      <c r="P2481" s="4">
        <v>8.7781880000000001</v>
      </c>
      <c r="Q2481" s="4">
        <v>30.121462999999999</v>
      </c>
      <c r="R2481" s="4">
        <v>116.93414799999999</v>
      </c>
      <c r="S2481" s="3" t="s">
        <v>6559</v>
      </c>
      <c r="T2481" s="4">
        <v>333.22</v>
      </c>
      <c r="U2481" s="4">
        <v>24132.575133779999</v>
      </c>
      <c r="V2481" s="10">
        <v>23949.575132999998</v>
      </c>
      <c r="W2481" s="4">
        <v>0.25208570914110801</v>
      </c>
      <c r="X2481" s="5">
        <v>413.7</v>
      </c>
      <c r="Y2481" s="4">
        <v>265</v>
      </c>
      <c r="Z2481" s="4">
        <v>55.536667000000001</v>
      </c>
      <c r="AA2481" s="10">
        <v>46.695627802600001</v>
      </c>
      <c r="AB2481" s="10">
        <v>50.016586137499999</v>
      </c>
      <c r="AC2481" s="4">
        <v>8.3262319999999992</v>
      </c>
      <c r="AD2481" s="4">
        <v>7.9603058317338</v>
      </c>
      <c r="AE2481" s="4">
        <v>8.3022324166509005</v>
      </c>
      <c r="AF2481" s="4">
        <v>30.121462999999999</v>
      </c>
      <c r="AG2481" s="4">
        <v>30.123247312222901</v>
      </c>
      <c r="AH2481" s="4">
        <v>33.290404120288102</v>
      </c>
      <c r="AI2481" s="4">
        <v>8.7781880000000001</v>
      </c>
      <c r="AJ2481" s="4">
        <v>9.1821439999999992</v>
      </c>
    </row>
    <row r="2482" spans="1:36" x14ac:dyDescent="0.3">
      <c r="A2482" s="1" t="s">
        <v>190</v>
      </c>
      <c r="B2482" s="2">
        <v>4044801</v>
      </c>
      <c r="C2482" s="3" t="s">
        <v>2935</v>
      </c>
      <c r="D2482" s="4">
        <v>24204.2254416</v>
      </c>
      <c r="E2482" s="3" t="s">
        <v>3006</v>
      </c>
      <c r="F2482" s="3" t="s">
        <v>3007</v>
      </c>
      <c r="G2482" s="3" t="s">
        <v>3008</v>
      </c>
      <c r="H2482" s="3" t="s">
        <v>3170</v>
      </c>
      <c r="I2482" s="3" t="s">
        <v>3171</v>
      </c>
      <c r="J2482" s="4">
        <v>-29.963999000000001</v>
      </c>
      <c r="K2482" s="4">
        <v>-15.7</v>
      </c>
      <c r="L2482" s="4">
        <v>-6.9707559999999997</v>
      </c>
      <c r="M2482" s="4">
        <v>0.17825299999999999</v>
      </c>
      <c r="N2482" s="4">
        <v>14.223846999999999</v>
      </c>
      <c r="O2482" s="4">
        <v>7.2308789999999998</v>
      </c>
      <c r="P2482" s="4">
        <v>1.1002590000000001</v>
      </c>
      <c r="Q2482" s="4">
        <v>7.5196449999999997</v>
      </c>
      <c r="R2482" s="4">
        <v>11.834352000000001</v>
      </c>
      <c r="S2482" s="3" t="s">
        <v>3937</v>
      </c>
      <c r="T2482" s="4">
        <v>50.58</v>
      </c>
      <c r="U2482" s="4">
        <v>24204.2254416</v>
      </c>
      <c r="V2482" s="10">
        <v>35062.225441000002</v>
      </c>
      <c r="W2482" s="4">
        <v>3.9541320680110701</v>
      </c>
      <c r="X2482" s="4">
        <v>74.02</v>
      </c>
      <c r="Y2482" s="4">
        <v>48.921500000000002</v>
      </c>
      <c r="Z2482" s="4">
        <v>14.223846999999999</v>
      </c>
      <c r="AA2482" s="10">
        <v>10.9466303077</v>
      </c>
      <c r="AB2482" s="10">
        <v>10.7156930456</v>
      </c>
      <c r="AC2482" s="4">
        <v>0.40296799999999999</v>
      </c>
      <c r="AD2482" s="4">
        <v>0.387936943852</v>
      </c>
      <c r="AE2482" s="4">
        <v>0.40689371146219999</v>
      </c>
      <c r="AF2482" s="4">
        <v>7.5196449999999997</v>
      </c>
      <c r="AG2482" s="4">
        <v>7.9565764250892999</v>
      </c>
      <c r="AH2482" s="4">
        <v>7.8050495565593003</v>
      </c>
      <c r="AI2482" s="4">
        <v>1.1002590000000001</v>
      </c>
      <c r="AJ2482" s="4">
        <v>1.61453</v>
      </c>
    </row>
    <row r="2483" spans="1:36" x14ac:dyDescent="0.3">
      <c r="A2483" s="1" t="s">
        <v>1134</v>
      </c>
      <c r="B2483" s="2">
        <v>5258643</v>
      </c>
      <c r="C2483" s="3" t="s">
        <v>2919</v>
      </c>
      <c r="D2483" s="4">
        <v>24416.279962920002</v>
      </c>
      <c r="E2483" s="3" t="s">
        <v>2945</v>
      </c>
      <c r="F2483" s="3" t="s">
        <v>2990</v>
      </c>
      <c r="G2483" s="3" t="s">
        <v>2990</v>
      </c>
      <c r="H2483" s="3" t="s">
        <v>3029</v>
      </c>
      <c r="I2483" s="3" t="s">
        <v>3030</v>
      </c>
      <c r="J2483" s="18">
        <v>-27.09571</v>
      </c>
      <c r="K2483" s="18">
        <v>7.8876679999999997</v>
      </c>
      <c r="L2483" s="18">
        <v>3.1038510000000001</v>
      </c>
      <c r="M2483" s="18">
        <v>5.8964530000000002</v>
      </c>
      <c r="N2483" s="4">
        <v>33.469696999999996</v>
      </c>
      <c r="O2483" s="4">
        <v>19.865107999999999</v>
      </c>
      <c r="P2483" s="4">
        <v>2.1171169999999999</v>
      </c>
      <c r="Q2483" s="4">
        <v>9.5318459999999998</v>
      </c>
      <c r="R2483" s="4">
        <v>23.882857999999999</v>
      </c>
      <c r="S2483" s="3" t="s">
        <v>4876</v>
      </c>
      <c r="T2483" s="4">
        <v>44.18</v>
      </c>
      <c r="U2483" s="4">
        <v>24416.279962920002</v>
      </c>
      <c r="V2483" s="10">
        <v>22981.279962000001</v>
      </c>
      <c r="W2483" s="4">
        <v>0</v>
      </c>
      <c r="X2483" s="18">
        <v>61.98</v>
      </c>
      <c r="Y2483" s="18">
        <v>35.85</v>
      </c>
      <c r="Z2483" s="4">
        <v>33.469696999999996</v>
      </c>
      <c r="AA2483" s="10">
        <v>26.644955069000002</v>
      </c>
      <c r="AB2483" s="10">
        <v>28.519049278899999</v>
      </c>
      <c r="AC2483" s="4">
        <v>3.3925719999999999</v>
      </c>
      <c r="AD2483" s="4">
        <v>3.2155449256636999</v>
      </c>
      <c r="AE2483" s="4">
        <v>3.4055899393379998</v>
      </c>
      <c r="AF2483" s="4">
        <v>9.5318459999999998</v>
      </c>
      <c r="AG2483" s="4">
        <v>9.0933918314233999</v>
      </c>
      <c r="AH2483" s="4">
        <v>9.4812528453519995</v>
      </c>
      <c r="AI2483" s="4">
        <v>2.1171169999999999</v>
      </c>
      <c r="AJ2483" s="4">
        <v>2.223452</v>
      </c>
    </row>
    <row r="2484" spans="1:36" x14ac:dyDescent="0.3">
      <c r="A2484" s="1" t="s">
        <v>135</v>
      </c>
      <c r="B2484" s="2">
        <v>4004387</v>
      </c>
      <c r="C2484" s="3" t="s">
        <v>2935</v>
      </c>
      <c r="D2484" s="4">
        <v>24418.25535281</v>
      </c>
      <c r="E2484" s="3" t="s">
        <v>3090</v>
      </c>
      <c r="F2484" s="3" t="s">
        <v>3090</v>
      </c>
      <c r="G2484" s="3" t="s">
        <v>3130</v>
      </c>
      <c r="H2484" s="3" t="s">
        <v>3130</v>
      </c>
      <c r="I2484" s="3" t="s">
        <v>3131</v>
      </c>
      <c r="J2484" s="4">
        <v>-5.0761419999999999</v>
      </c>
      <c r="K2484" s="4">
        <v>-13.55137</v>
      </c>
      <c r="L2484" s="4">
        <v>-9.4136360000000003</v>
      </c>
      <c r="M2484" s="4">
        <v>-0.50031800000000004</v>
      </c>
      <c r="N2484" s="4">
        <v>25.058</v>
      </c>
      <c r="O2484" s="4" t="s">
        <v>2924</v>
      </c>
      <c r="P2484" s="4">
        <v>2.3565369999999999</v>
      </c>
      <c r="Q2484" s="4">
        <v>15.555891000000001</v>
      </c>
      <c r="R2484" s="4" t="s">
        <v>2924</v>
      </c>
      <c r="S2484" s="3" t="s">
        <v>3882</v>
      </c>
      <c r="T2484" s="4">
        <v>125.29</v>
      </c>
      <c r="U2484" s="4">
        <v>24418.25535281</v>
      </c>
      <c r="V2484" s="10">
        <v>37645.255352</v>
      </c>
      <c r="W2484" s="4">
        <v>2.4423337856173699</v>
      </c>
      <c r="X2484" s="4">
        <v>150.68</v>
      </c>
      <c r="Y2484" s="4">
        <v>113.34</v>
      </c>
      <c r="Z2484" s="4">
        <v>25.058</v>
      </c>
      <c r="AA2484" s="10">
        <v>26.024011299400001</v>
      </c>
      <c r="AB2484" s="10">
        <v>23.746706847799999</v>
      </c>
      <c r="AC2484" s="4">
        <v>8.3378200000000007</v>
      </c>
      <c r="AD2484" s="4">
        <v>7.9223079402621002</v>
      </c>
      <c r="AE2484" s="4">
        <v>8.2315705219009008</v>
      </c>
      <c r="AF2484" s="4">
        <v>15.555891000000001</v>
      </c>
      <c r="AG2484" s="4">
        <v>13.965974136133701</v>
      </c>
      <c r="AH2484" s="4">
        <v>15.006153897263101</v>
      </c>
      <c r="AI2484" s="4">
        <v>2.3565369999999999</v>
      </c>
      <c r="AJ2484" s="4">
        <v>2.6486689999999999</v>
      </c>
    </row>
    <row r="2485" spans="1:36" x14ac:dyDescent="0.3">
      <c r="A2485" s="1" t="s">
        <v>2726</v>
      </c>
      <c r="B2485" s="2">
        <v>4046115</v>
      </c>
      <c r="C2485" s="3" t="s">
        <v>2935</v>
      </c>
      <c r="D2485" s="4">
        <v>24704.805390720001</v>
      </c>
      <c r="E2485" s="3" t="s">
        <v>2976</v>
      </c>
      <c r="F2485" s="3" t="s">
        <v>2977</v>
      </c>
      <c r="G2485" s="3" t="s">
        <v>3078</v>
      </c>
      <c r="H2485" s="3" t="s">
        <v>3078</v>
      </c>
      <c r="I2485" s="3" t="s">
        <v>2979</v>
      </c>
      <c r="J2485" s="4">
        <v>18.158106</v>
      </c>
      <c r="K2485" s="4">
        <v>-7.7537589999999996</v>
      </c>
      <c r="L2485" s="4">
        <v>-8.7542609999999996</v>
      </c>
      <c r="M2485" s="4">
        <v>0.22123899999999999</v>
      </c>
      <c r="N2485" s="4" t="s">
        <v>2924</v>
      </c>
      <c r="O2485" s="4">
        <v>25.460440999999999</v>
      </c>
      <c r="P2485" s="4">
        <v>2.5299649999999998</v>
      </c>
      <c r="Q2485" s="4">
        <v>19.961521999999999</v>
      </c>
      <c r="R2485" s="4">
        <v>26.718734999999999</v>
      </c>
      <c r="S2485" s="3" t="s">
        <v>6464</v>
      </c>
      <c r="T2485" s="4">
        <v>58.89</v>
      </c>
      <c r="U2485" s="4">
        <v>24704.805390720001</v>
      </c>
      <c r="V2485" s="10">
        <v>37883.65539</v>
      </c>
      <c r="W2485" s="4">
        <v>3.0565461029037202</v>
      </c>
      <c r="X2485" s="4">
        <v>67.61</v>
      </c>
      <c r="Y2485" s="4">
        <v>41.45</v>
      </c>
      <c r="Z2485" s="4" t="s">
        <v>2924</v>
      </c>
      <c r="AA2485" s="10">
        <v>298.93401015220002</v>
      </c>
      <c r="AB2485" s="10" t="s">
        <v>2924</v>
      </c>
      <c r="AC2485" s="4">
        <v>7.8971749999999998</v>
      </c>
      <c r="AD2485" s="4">
        <v>7.3143214573897</v>
      </c>
      <c r="AE2485" s="4">
        <v>7.7683114185662996</v>
      </c>
      <c r="AF2485" s="4">
        <v>19.961521999999999</v>
      </c>
      <c r="AG2485" s="4">
        <v>18.2657448932449</v>
      </c>
      <c r="AH2485" s="4">
        <v>19.7841501539787</v>
      </c>
      <c r="AI2485" s="4">
        <v>2.5299649999999998</v>
      </c>
      <c r="AJ2485" s="4">
        <v>2.9084349999999999</v>
      </c>
    </row>
    <row r="2486" spans="1:36" x14ac:dyDescent="0.3">
      <c r="A2486" s="1" t="s">
        <v>1626</v>
      </c>
      <c r="B2486" s="2">
        <v>4158885</v>
      </c>
      <c r="C2486" s="3" t="s">
        <v>2919</v>
      </c>
      <c r="D2486" s="4">
        <v>24851.567386520001</v>
      </c>
      <c r="E2486" s="3" t="s">
        <v>2930</v>
      </c>
      <c r="F2486" s="3" t="s">
        <v>2953</v>
      </c>
      <c r="G2486" s="3" t="s">
        <v>2954</v>
      </c>
      <c r="H2486" s="3" t="s">
        <v>3244</v>
      </c>
      <c r="I2486" s="3" t="s">
        <v>3155</v>
      </c>
      <c r="J2486" s="4">
        <v>45.819786999999998</v>
      </c>
      <c r="K2486" s="4">
        <v>43.773282999999999</v>
      </c>
      <c r="L2486" s="4">
        <v>1.90194</v>
      </c>
      <c r="M2486" s="4">
        <v>1.215198</v>
      </c>
      <c r="N2486" s="4">
        <v>24.956015037594</v>
      </c>
      <c r="O2486" s="4">
        <v>260.62343169890198</v>
      </c>
      <c r="P2486" s="4">
        <v>8.9578439999999997</v>
      </c>
      <c r="Q2486" s="4">
        <v>11.767265999999999</v>
      </c>
      <c r="R2486" s="4">
        <v>88.388360000000006</v>
      </c>
      <c r="S2486" s="3" t="s">
        <v>5367</v>
      </c>
      <c r="T2486" s="4">
        <v>331.91500000000002</v>
      </c>
      <c r="U2486" s="4">
        <v>24851.567386520001</v>
      </c>
      <c r="V2486" s="10">
        <v>27989.135386000002</v>
      </c>
      <c r="W2486" s="4">
        <v>0.36153834566078702</v>
      </c>
      <c r="X2486" s="4">
        <v>336.4</v>
      </c>
      <c r="Y2486" s="4">
        <v>187.19</v>
      </c>
      <c r="Z2486" s="4">
        <v>24.957892000000001</v>
      </c>
      <c r="AA2486" s="10">
        <v>20.6597243834</v>
      </c>
      <c r="AB2486" s="10">
        <v>23.623557579700002</v>
      </c>
      <c r="AC2486" s="4">
        <v>2.4303330000000001</v>
      </c>
      <c r="AD2486" s="4">
        <v>2.0401063615594</v>
      </c>
      <c r="AE2486" s="4">
        <v>2.3285555512493001</v>
      </c>
      <c r="AF2486" s="4">
        <v>11.767265999999999</v>
      </c>
      <c r="AG2486" s="4">
        <v>11.6618656903229</v>
      </c>
      <c r="AH2486" s="4">
        <v>13.2926410112575</v>
      </c>
      <c r="AI2486" s="4">
        <v>8.9578439999999997</v>
      </c>
      <c r="AJ2486" s="4">
        <v>205.01235299999999</v>
      </c>
    </row>
    <row r="2487" spans="1:36" x14ac:dyDescent="0.3">
      <c r="A2487" s="1" t="s">
        <v>2248</v>
      </c>
      <c r="B2487" s="2">
        <v>5297753</v>
      </c>
      <c r="C2487" s="3" t="s">
        <v>2935</v>
      </c>
      <c r="D2487" s="4">
        <v>24928.431373300002</v>
      </c>
      <c r="E2487" s="3" t="s">
        <v>2945</v>
      </c>
      <c r="F2487" s="3" t="s">
        <v>2946</v>
      </c>
      <c r="G2487" s="3" t="s">
        <v>2947</v>
      </c>
      <c r="H2487" s="3" t="s">
        <v>2989</v>
      </c>
      <c r="I2487" s="3" t="s">
        <v>2949</v>
      </c>
      <c r="J2487" s="4">
        <v>33.073697000000003</v>
      </c>
      <c r="K2487" s="4">
        <v>-6.5235690000000002</v>
      </c>
      <c r="L2487" s="4">
        <v>-17.342760999999999</v>
      </c>
      <c r="M2487" s="4">
        <v>0.225632</v>
      </c>
      <c r="N2487" s="4" t="s">
        <v>2924</v>
      </c>
      <c r="O2487" s="4" t="s">
        <v>2924</v>
      </c>
      <c r="P2487" s="4">
        <v>24.955055999999999</v>
      </c>
      <c r="Q2487" s="4" t="s">
        <v>2924</v>
      </c>
      <c r="R2487" s="4">
        <v>111.522785</v>
      </c>
      <c r="S2487" s="3" t="s">
        <v>5987</v>
      </c>
      <c r="T2487" s="4">
        <v>44.42</v>
      </c>
      <c r="U2487" s="4">
        <v>24928.431373300002</v>
      </c>
      <c r="V2487" s="10">
        <v>24101.342372999999</v>
      </c>
      <c r="W2487" s="4">
        <v>0</v>
      </c>
      <c r="X2487" s="4">
        <v>57.51</v>
      </c>
      <c r="Y2487" s="4">
        <v>27.14</v>
      </c>
      <c r="Z2487" s="4" t="s">
        <v>2924</v>
      </c>
      <c r="AA2487" s="10">
        <v>167.43309460980001</v>
      </c>
      <c r="AB2487" s="10">
        <v>200.11713294579999</v>
      </c>
      <c r="AC2487" s="4">
        <v>20.439018000000001</v>
      </c>
      <c r="AD2487" s="4">
        <v>16.642604623499999</v>
      </c>
      <c r="AE2487" s="4">
        <v>19.462979262292698</v>
      </c>
      <c r="AF2487" s="4" t="s">
        <v>2924</v>
      </c>
      <c r="AG2487" s="4">
        <v>172.6984192382489</v>
      </c>
      <c r="AH2487" s="4">
        <v>219.06378057576029</v>
      </c>
      <c r="AI2487" s="4">
        <v>24.955055999999999</v>
      </c>
      <c r="AJ2487" s="4">
        <v>24.955055999999999</v>
      </c>
    </row>
    <row r="2488" spans="1:36" x14ac:dyDescent="0.3">
      <c r="A2488" s="1" t="s">
        <v>2619</v>
      </c>
      <c r="B2488" s="2">
        <v>4964207</v>
      </c>
      <c r="C2488" s="3" t="s">
        <v>2935</v>
      </c>
      <c r="D2488" s="4">
        <v>25127.049253500001</v>
      </c>
      <c r="E2488" s="3" t="s">
        <v>2945</v>
      </c>
      <c r="F2488" s="3" t="s">
        <v>2946</v>
      </c>
      <c r="G2488" s="3" t="s">
        <v>2947</v>
      </c>
      <c r="H2488" s="3" t="s">
        <v>2989</v>
      </c>
      <c r="I2488" s="3" t="s">
        <v>2949</v>
      </c>
      <c r="J2488" s="4">
        <v>40.414234999999998</v>
      </c>
      <c r="K2488" s="4">
        <v>1.658817</v>
      </c>
      <c r="L2488" s="4">
        <v>-6.8745640000000003</v>
      </c>
      <c r="M2488" s="5">
        <v>-3.0259990000000001</v>
      </c>
      <c r="N2488" s="4">
        <v>117.42</v>
      </c>
      <c r="O2488" s="4">
        <v>50.564120000000003</v>
      </c>
      <c r="P2488" s="4">
        <v>7.6698979999999999</v>
      </c>
      <c r="Q2488" s="4">
        <v>65.646146000000002</v>
      </c>
      <c r="R2488" s="4">
        <v>46.488202000000001</v>
      </c>
      <c r="S2488" s="3" t="s">
        <v>6357</v>
      </c>
      <c r="T2488" s="5">
        <v>587.1</v>
      </c>
      <c r="U2488" s="4">
        <v>25127.049253500001</v>
      </c>
      <c r="V2488" s="10">
        <v>25224.597253</v>
      </c>
      <c r="W2488" s="4">
        <v>0</v>
      </c>
      <c r="X2488" s="4">
        <v>638.55999999999995</v>
      </c>
      <c r="Y2488" s="4">
        <v>397.80239999999998</v>
      </c>
      <c r="Z2488" s="4">
        <v>117.42</v>
      </c>
      <c r="AA2488" s="10">
        <v>55.981997272800001</v>
      </c>
      <c r="AB2488" s="10">
        <v>61.456683558199998</v>
      </c>
      <c r="AC2488" s="4">
        <v>12.141184000000001</v>
      </c>
      <c r="AD2488" s="4">
        <v>10.9647353064115</v>
      </c>
      <c r="AE2488" s="4">
        <v>11.8149201789047</v>
      </c>
      <c r="AF2488" s="4">
        <v>65.646146000000002</v>
      </c>
      <c r="AG2488" s="4">
        <v>40.080491576606597</v>
      </c>
      <c r="AH2488" s="4">
        <v>43.4628110192848</v>
      </c>
      <c r="AI2488" s="4">
        <v>7.6698979999999999</v>
      </c>
      <c r="AJ2488" s="4" t="s">
        <v>2924</v>
      </c>
    </row>
    <row r="2489" spans="1:36" x14ac:dyDescent="0.3">
      <c r="A2489" s="1" t="s">
        <v>802</v>
      </c>
      <c r="B2489" s="2">
        <v>4057044</v>
      </c>
      <c r="C2489" s="3" t="s">
        <v>2935</v>
      </c>
      <c r="D2489" s="4">
        <v>25131.656111100001</v>
      </c>
      <c r="E2489" s="3" t="s">
        <v>3090</v>
      </c>
      <c r="F2489" s="3" t="s">
        <v>3090</v>
      </c>
      <c r="G2489" s="3" t="s">
        <v>3122</v>
      </c>
      <c r="H2489" s="3" t="s">
        <v>3122</v>
      </c>
      <c r="I2489" s="3" t="s">
        <v>3092</v>
      </c>
      <c r="J2489" s="4">
        <v>10.058045</v>
      </c>
      <c r="K2489" s="4">
        <v>-4.733867</v>
      </c>
      <c r="L2489" s="4">
        <v>-3.7515860000000001</v>
      </c>
      <c r="M2489" s="4">
        <v>0.97353999999999996</v>
      </c>
      <c r="N2489" s="4">
        <v>17.335713999999999</v>
      </c>
      <c r="O2489" s="4" t="s">
        <v>2924</v>
      </c>
      <c r="P2489" s="4">
        <v>2.1680100000000002</v>
      </c>
      <c r="Q2489" s="4">
        <v>13.577961999999999</v>
      </c>
      <c r="R2489" s="4" t="s">
        <v>2924</v>
      </c>
      <c r="S2489" s="3" t="s">
        <v>4545</v>
      </c>
      <c r="T2489" s="5">
        <v>121.35</v>
      </c>
      <c r="U2489" s="4">
        <v>25131.656111100001</v>
      </c>
      <c r="V2489" s="10">
        <v>47899.656110999997</v>
      </c>
      <c r="W2489" s="4">
        <v>3.5929130613926699</v>
      </c>
      <c r="X2489" s="4">
        <v>131.66499999999999</v>
      </c>
      <c r="Y2489" s="4">
        <v>102.16500000000001</v>
      </c>
      <c r="Z2489" s="4">
        <v>17.335713999999999</v>
      </c>
      <c r="AA2489" s="10">
        <v>17.659899585200002</v>
      </c>
      <c r="AB2489" s="10">
        <v>18.005947081599999</v>
      </c>
      <c r="AC2489" s="4">
        <v>3.8582079999999999</v>
      </c>
      <c r="AD2489" s="4">
        <v>4.1937210921511996</v>
      </c>
      <c r="AE2489" s="4">
        <v>3.6632941127645</v>
      </c>
      <c r="AF2489" s="4">
        <v>13.577961999999999</v>
      </c>
      <c r="AG2489" s="4">
        <v>11.073075171555301</v>
      </c>
      <c r="AH2489" s="4">
        <v>11.980447946411999</v>
      </c>
      <c r="AI2489" s="4">
        <v>2.1680100000000002</v>
      </c>
      <c r="AJ2489" s="4">
        <v>2.6591429999999998</v>
      </c>
    </row>
    <row r="2490" spans="1:36" x14ac:dyDescent="0.3">
      <c r="A2490" s="1" t="s">
        <v>1899</v>
      </c>
      <c r="B2490" s="2">
        <v>4094401</v>
      </c>
      <c r="C2490" s="3" t="s">
        <v>2935</v>
      </c>
      <c r="D2490" s="4">
        <v>25149.489119639999</v>
      </c>
      <c r="E2490" s="3" t="s">
        <v>2925</v>
      </c>
      <c r="F2490" s="3" t="s">
        <v>2996</v>
      </c>
      <c r="G2490" s="3" t="s">
        <v>3230</v>
      </c>
      <c r="H2490" s="3" t="s">
        <v>3231</v>
      </c>
      <c r="I2490" s="3" t="s">
        <v>3232</v>
      </c>
      <c r="J2490" s="4">
        <v>17.255177</v>
      </c>
      <c r="K2490" s="4">
        <v>-15.677766</v>
      </c>
      <c r="L2490" s="4">
        <v>-10.716453</v>
      </c>
      <c r="M2490" s="4">
        <v>-0.82628800000000002</v>
      </c>
      <c r="N2490" s="4">
        <v>16.820471000000001</v>
      </c>
      <c r="O2490" s="4">
        <v>21.452888000000002</v>
      </c>
      <c r="P2490" s="4">
        <v>5.8898460000000004</v>
      </c>
      <c r="Q2490" s="4">
        <v>11.074472</v>
      </c>
      <c r="R2490" s="4">
        <v>23.112624</v>
      </c>
      <c r="S2490" s="3" t="s">
        <v>5639</v>
      </c>
      <c r="T2490" s="4">
        <v>8208.39</v>
      </c>
      <c r="U2490" s="4">
        <v>25149.489119639999</v>
      </c>
      <c r="V2490" s="10">
        <v>23723.291119000001</v>
      </c>
      <c r="W2490" s="4">
        <v>0</v>
      </c>
      <c r="X2490" s="4">
        <v>9964.77</v>
      </c>
      <c r="Y2490" s="4">
        <v>6800</v>
      </c>
      <c r="Z2490" s="4">
        <v>16.820471000000001</v>
      </c>
      <c r="AA2490" s="10">
        <v>16.124282294299999</v>
      </c>
      <c r="AB2490" s="10">
        <v>16.675043067000001</v>
      </c>
      <c r="AC2490" s="4">
        <v>2.3073990000000002</v>
      </c>
      <c r="AD2490" s="4">
        <v>2.1711604767539998</v>
      </c>
      <c r="AE2490" s="4">
        <v>2.2938168111452999</v>
      </c>
      <c r="AF2490" s="4">
        <v>11.074472</v>
      </c>
      <c r="AG2490" s="4">
        <v>11.138554546249701</v>
      </c>
      <c r="AH2490" s="4">
        <v>11.7732011518271</v>
      </c>
      <c r="AI2490" s="4">
        <v>5.8898460000000004</v>
      </c>
      <c r="AJ2490" s="4">
        <v>5.9580950000000001</v>
      </c>
    </row>
    <row r="2491" spans="1:36" x14ac:dyDescent="0.3">
      <c r="A2491" s="1" t="s">
        <v>2706</v>
      </c>
      <c r="B2491" s="2">
        <v>5731448</v>
      </c>
      <c r="C2491" s="3" t="s">
        <v>2940</v>
      </c>
      <c r="D2491" s="4">
        <v>25421.218661309998</v>
      </c>
      <c r="E2491" s="3" t="s">
        <v>2930</v>
      </c>
      <c r="F2491" s="3" t="s">
        <v>2953</v>
      </c>
      <c r="G2491" s="3" t="s">
        <v>2954</v>
      </c>
      <c r="H2491" s="3" t="s">
        <v>2955</v>
      </c>
      <c r="I2491" s="3"/>
      <c r="J2491" s="4">
        <v>35.234555</v>
      </c>
      <c r="K2491" s="4">
        <v>9.7576199999999993</v>
      </c>
      <c r="L2491" s="4">
        <v>3.6647669999999999</v>
      </c>
      <c r="M2491" s="4">
        <v>0.48571399999999998</v>
      </c>
      <c r="N2491" s="4" t="s">
        <v>2934</v>
      </c>
      <c r="O2491" s="4" t="s">
        <v>2934</v>
      </c>
      <c r="P2491" s="4" t="s">
        <v>2934</v>
      </c>
      <c r="Q2491" s="4" t="s">
        <v>2934</v>
      </c>
      <c r="R2491" s="4" t="s">
        <v>2934</v>
      </c>
      <c r="S2491" s="3" t="s">
        <v>6444</v>
      </c>
      <c r="T2491" s="4">
        <v>105.51</v>
      </c>
      <c r="U2491" s="4">
        <v>25421.218661309998</v>
      </c>
      <c r="V2491" s="10" t="s">
        <v>2934</v>
      </c>
      <c r="W2491" s="4">
        <v>0.52241493697279895</v>
      </c>
      <c r="X2491" s="4">
        <v>107.965</v>
      </c>
      <c r="Y2491" s="4">
        <v>75.599999999999994</v>
      </c>
      <c r="Z2491" s="4" t="s">
        <v>2934</v>
      </c>
      <c r="AA2491" s="10" t="s">
        <v>2934</v>
      </c>
      <c r="AB2491" s="10" t="s">
        <v>2934</v>
      </c>
      <c r="AC2491" s="4" t="s">
        <v>2934</v>
      </c>
      <c r="AD2491" s="4" t="s">
        <v>2934</v>
      </c>
      <c r="AE2491" s="4" t="s">
        <v>2934</v>
      </c>
      <c r="AF2491" s="4" t="s">
        <v>2934</v>
      </c>
      <c r="AG2491" s="4" t="s">
        <v>2934</v>
      </c>
      <c r="AH2491" s="4" t="s">
        <v>2934</v>
      </c>
      <c r="AI2491" s="4" t="s">
        <v>2934</v>
      </c>
      <c r="AJ2491" s="4" t="s">
        <v>2934</v>
      </c>
    </row>
    <row r="2492" spans="1:36" x14ac:dyDescent="0.3">
      <c r="A2492" s="1" t="s">
        <v>1585</v>
      </c>
      <c r="B2492" s="2">
        <v>21825918</v>
      </c>
      <c r="C2492" s="3" t="s">
        <v>2919</v>
      </c>
      <c r="D2492" s="4">
        <v>25426.343415160001</v>
      </c>
      <c r="E2492" s="3" t="s">
        <v>2925</v>
      </c>
      <c r="F2492" s="3" t="s">
        <v>3011</v>
      </c>
      <c r="G2492" s="3" t="s">
        <v>3443</v>
      </c>
      <c r="H2492" s="3" t="s">
        <v>3444</v>
      </c>
      <c r="I2492" s="3" t="s">
        <v>3553</v>
      </c>
      <c r="J2492" s="4">
        <v>-31.899546000000001</v>
      </c>
      <c r="K2492" s="4">
        <v>-1.124903</v>
      </c>
      <c r="L2492" s="4">
        <v>9.3522090000000002</v>
      </c>
      <c r="M2492" s="4">
        <v>8.1918509999999998</v>
      </c>
      <c r="N2492" s="4">
        <v>18.659946000000001</v>
      </c>
      <c r="O2492" s="4">
        <v>10.590510999999999</v>
      </c>
      <c r="P2492" s="4">
        <v>2.6793279999999999</v>
      </c>
      <c r="Q2492" s="4">
        <v>9.0364930000000001</v>
      </c>
      <c r="R2492" s="4">
        <v>6.37</v>
      </c>
      <c r="S2492" s="3" t="s">
        <v>5326</v>
      </c>
      <c r="T2492" s="4">
        <v>25.49</v>
      </c>
      <c r="U2492" s="4">
        <v>25426.343415160001</v>
      </c>
      <c r="V2492" s="10">
        <v>12537.241985000001</v>
      </c>
      <c r="W2492" s="4">
        <v>0</v>
      </c>
      <c r="X2492" s="4">
        <v>46.44</v>
      </c>
      <c r="Y2492" s="4">
        <v>17.440000000000001</v>
      </c>
      <c r="Z2492" s="4">
        <v>18.659946000000001</v>
      </c>
      <c r="AA2492" s="10">
        <v>21.801797810206601</v>
      </c>
      <c r="AB2492" s="10">
        <v>21.676781471214799</v>
      </c>
      <c r="AC2492" s="4">
        <v>0.61966900000000003</v>
      </c>
      <c r="AD2492" s="4">
        <v>0.49555088997730001</v>
      </c>
      <c r="AE2492" s="4">
        <v>0.625593936377</v>
      </c>
      <c r="AF2492" s="4">
        <v>9.0364930000000001</v>
      </c>
      <c r="AG2492" s="4">
        <v>6.0016875504748999</v>
      </c>
      <c r="AH2492" s="4">
        <v>10.341012202294401</v>
      </c>
      <c r="AI2492" s="4">
        <v>2.6793279999999999</v>
      </c>
      <c r="AJ2492" s="4">
        <v>2.7166999999999999</v>
      </c>
    </row>
    <row r="2493" spans="1:36" x14ac:dyDescent="0.3">
      <c r="A2493" s="1" t="s">
        <v>2730</v>
      </c>
      <c r="B2493" s="2">
        <v>112268261</v>
      </c>
      <c r="C2493" s="3" t="s">
        <v>2935</v>
      </c>
      <c r="D2493" s="4">
        <v>25502.377757999999</v>
      </c>
      <c r="E2493" s="3" t="s">
        <v>2936</v>
      </c>
      <c r="F2493" s="3" t="s">
        <v>2966</v>
      </c>
      <c r="G2493" s="3" t="s">
        <v>2967</v>
      </c>
      <c r="H2493" s="3" t="s">
        <v>2968</v>
      </c>
      <c r="I2493" s="3" t="s">
        <v>3131</v>
      </c>
      <c r="J2493" s="4">
        <v>25.358619000000001</v>
      </c>
      <c r="K2493" s="4">
        <v>-6.5095200000000002</v>
      </c>
      <c r="L2493" s="4">
        <v>-4.4919890000000002</v>
      </c>
      <c r="M2493" s="4">
        <v>-1.083933</v>
      </c>
      <c r="N2493" s="4">
        <v>34.373333000000002</v>
      </c>
      <c r="O2493" s="4">
        <v>31.925697</v>
      </c>
      <c r="P2493" s="4">
        <v>13.044908</v>
      </c>
      <c r="Q2493" s="4">
        <v>20.472477000000001</v>
      </c>
      <c r="R2493" s="4">
        <v>29.612124999999999</v>
      </c>
      <c r="S2493" s="3" t="s">
        <v>6468</v>
      </c>
      <c r="T2493" s="4">
        <v>103.12</v>
      </c>
      <c r="U2493" s="4">
        <v>25502.377757999999</v>
      </c>
      <c r="V2493" s="10">
        <v>27054.377757999999</v>
      </c>
      <c r="W2493" s="4">
        <v>0.42668735453840201</v>
      </c>
      <c r="X2493" s="4">
        <v>115</v>
      </c>
      <c r="Y2493" s="4">
        <v>73.910300000000007</v>
      </c>
      <c r="Z2493" s="4">
        <v>34.373333000000002</v>
      </c>
      <c r="AA2493" s="10">
        <v>28.315668076200001</v>
      </c>
      <c r="AB2493" s="10">
        <v>29.718521336399998</v>
      </c>
      <c r="AC2493" s="4">
        <v>5.2675970000000003</v>
      </c>
      <c r="AD2493" s="4">
        <v>5.0059651564598999</v>
      </c>
      <c r="AE2493" s="4">
        <v>5.2070582731434998</v>
      </c>
      <c r="AF2493" s="4">
        <v>20.472477000000001</v>
      </c>
      <c r="AG2493" s="4">
        <v>19.8935933053044</v>
      </c>
      <c r="AH2493" s="4">
        <v>20.836350334763999</v>
      </c>
      <c r="AI2493" s="4">
        <v>13.044908</v>
      </c>
      <c r="AJ2493" s="4" t="s">
        <v>2924</v>
      </c>
    </row>
    <row r="2494" spans="1:36" x14ac:dyDescent="0.3">
      <c r="A2494" s="1" t="s">
        <v>2427</v>
      </c>
      <c r="B2494" s="2">
        <v>4389036</v>
      </c>
      <c r="C2494" s="3" t="s">
        <v>2935</v>
      </c>
      <c r="D2494" s="4">
        <v>25665.581727360001</v>
      </c>
      <c r="E2494" s="3" t="s">
        <v>2930</v>
      </c>
      <c r="F2494" s="3" t="s">
        <v>2953</v>
      </c>
      <c r="G2494" s="3" t="s">
        <v>3101</v>
      </c>
      <c r="H2494" s="3" t="s">
        <v>3101</v>
      </c>
      <c r="I2494" s="3" t="s">
        <v>3304</v>
      </c>
      <c r="J2494" s="4">
        <v>72.610630999999998</v>
      </c>
      <c r="K2494" s="4">
        <v>32.769385999999997</v>
      </c>
      <c r="L2494" s="4">
        <v>-1.933948</v>
      </c>
      <c r="M2494" s="4">
        <v>0.71810499999999999</v>
      </c>
      <c r="N2494" s="4">
        <v>8.5978870000000001</v>
      </c>
      <c r="O2494" s="4">
        <v>2.717902</v>
      </c>
      <c r="P2494" s="4">
        <v>1.73858</v>
      </c>
      <c r="Q2494" s="4" t="s">
        <v>2934</v>
      </c>
      <c r="R2494" s="4" t="s">
        <v>2934</v>
      </c>
      <c r="S2494" s="3" t="s">
        <v>6165</v>
      </c>
      <c r="T2494" s="4">
        <v>65.92</v>
      </c>
      <c r="U2494" s="4">
        <v>25665.581727360001</v>
      </c>
      <c r="V2494" s="10" t="s">
        <v>2934</v>
      </c>
      <c r="W2494" s="4">
        <v>1.51699029126214</v>
      </c>
      <c r="X2494" s="4">
        <v>69.385599999999997</v>
      </c>
      <c r="Y2494" s="4">
        <v>35.29</v>
      </c>
      <c r="Z2494" s="4">
        <v>8.5978870000000001</v>
      </c>
      <c r="AA2494" s="10">
        <v>9.2109491804000001</v>
      </c>
      <c r="AB2494" s="10">
        <v>10.0446768698</v>
      </c>
      <c r="AC2494" s="4" t="s">
        <v>2934</v>
      </c>
      <c r="AD2494" s="4" t="s">
        <v>2934</v>
      </c>
      <c r="AE2494" s="4" t="s">
        <v>2934</v>
      </c>
      <c r="AF2494" s="4" t="s">
        <v>2934</v>
      </c>
      <c r="AG2494" s="4" t="s">
        <v>2934</v>
      </c>
      <c r="AH2494" s="4" t="s">
        <v>2934</v>
      </c>
      <c r="AI2494" s="4">
        <v>1.73858</v>
      </c>
      <c r="AJ2494" s="4">
        <v>2.0172590000000001</v>
      </c>
    </row>
    <row r="2495" spans="1:36" x14ac:dyDescent="0.3">
      <c r="A2495" s="1" t="s">
        <v>2896</v>
      </c>
      <c r="B2495" s="2">
        <v>5248785</v>
      </c>
      <c r="C2495" s="3" t="s">
        <v>2919</v>
      </c>
      <c r="D2495" s="4">
        <v>25690.405116419999</v>
      </c>
      <c r="E2495" s="3" t="s">
        <v>2945</v>
      </c>
      <c r="F2495" s="3" t="s">
        <v>2946</v>
      </c>
      <c r="G2495" s="3" t="s">
        <v>2947</v>
      </c>
      <c r="H2495" s="3" t="s">
        <v>2989</v>
      </c>
      <c r="I2495" s="3" t="s">
        <v>3063</v>
      </c>
      <c r="J2495" s="4">
        <v>16.562370000000001</v>
      </c>
      <c r="K2495" s="4">
        <v>20.517613000000001</v>
      </c>
      <c r="L2495" s="4">
        <v>-1.8041240000000001</v>
      </c>
      <c r="M2495" s="4">
        <v>-2.0794389999999998</v>
      </c>
      <c r="N2495" s="4">
        <v>27.986643999999998</v>
      </c>
      <c r="O2495" s="4">
        <v>14.954504999999999</v>
      </c>
      <c r="P2495" s="4">
        <v>2.9609999999999999</v>
      </c>
      <c r="Q2495" s="4">
        <v>19.859691999999999</v>
      </c>
      <c r="R2495" s="4">
        <v>9.2653390000000009</v>
      </c>
      <c r="S2495" s="3" t="s">
        <v>6634</v>
      </c>
      <c r="T2495" s="4">
        <v>83.82</v>
      </c>
      <c r="U2495" s="4">
        <v>25690.405116419999</v>
      </c>
      <c r="V2495" s="10">
        <v>18054.942115999998</v>
      </c>
      <c r="W2495" s="4">
        <v>0</v>
      </c>
      <c r="X2495" s="4">
        <v>92.8</v>
      </c>
      <c r="Y2495" s="4">
        <v>55.06</v>
      </c>
      <c r="Z2495" s="4">
        <v>27.986643999999998</v>
      </c>
      <c r="AA2495" s="10">
        <v>15.858780792299999</v>
      </c>
      <c r="AB2495" s="10">
        <v>15.3712424629</v>
      </c>
      <c r="AC2495" s="4">
        <v>3.9014500000000001</v>
      </c>
      <c r="AD2495" s="4">
        <v>3.7956961851544002</v>
      </c>
      <c r="AE2495" s="4">
        <v>3.8740832844061002</v>
      </c>
      <c r="AF2495" s="4">
        <v>19.859691999999999</v>
      </c>
      <c r="AG2495" s="4">
        <v>9.3189308718408004</v>
      </c>
      <c r="AH2495" s="4">
        <v>9.3203689653463009</v>
      </c>
      <c r="AI2495" s="4">
        <v>2.9609999999999999</v>
      </c>
      <c r="AJ2495" s="4">
        <v>3.0926469999999999</v>
      </c>
    </row>
    <row r="2496" spans="1:36" x14ac:dyDescent="0.3">
      <c r="A2496" s="1" t="s">
        <v>2432</v>
      </c>
      <c r="B2496" s="2">
        <v>4055767</v>
      </c>
      <c r="C2496" s="3" t="s">
        <v>2919</v>
      </c>
      <c r="D2496" s="4">
        <v>25697.185894900002</v>
      </c>
      <c r="E2496" s="3" t="s">
        <v>2930</v>
      </c>
      <c r="F2496" s="3" t="s">
        <v>2953</v>
      </c>
      <c r="G2496" s="3" t="s">
        <v>2954</v>
      </c>
      <c r="H2496" s="3" t="s">
        <v>2955</v>
      </c>
      <c r="I2496" s="3" t="s">
        <v>3097</v>
      </c>
      <c r="J2496" s="4">
        <v>7.4101590000000002</v>
      </c>
      <c r="K2496" s="4">
        <v>5.625057</v>
      </c>
      <c r="L2496" s="4">
        <v>-6.8379510000000003</v>
      </c>
      <c r="M2496" s="4">
        <v>-0.38752999999999999</v>
      </c>
      <c r="N2496" s="4">
        <v>12.67061</v>
      </c>
      <c r="O2496" s="4">
        <v>18.204281000000002</v>
      </c>
      <c r="P2496" s="4">
        <v>2.5070440000000001</v>
      </c>
      <c r="Q2496" s="4">
        <v>8.8265689999999992</v>
      </c>
      <c r="R2496" s="4">
        <v>13.381304999999999</v>
      </c>
      <c r="S2496" s="3" t="s">
        <v>6170</v>
      </c>
      <c r="T2496" s="4">
        <v>115.67</v>
      </c>
      <c r="U2496" s="4">
        <v>25697.185894900002</v>
      </c>
      <c r="V2496" s="10">
        <v>23854.685893999998</v>
      </c>
      <c r="W2496" s="4">
        <v>4.2880608627993402</v>
      </c>
      <c r="X2496" s="4">
        <v>125.8078</v>
      </c>
      <c r="Y2496" s="4">
        <v>100.49</v>
      </c>
      <c r="Z2496" s="4">
        <v>12.67061</v>
      </c>
      <c r="AA2496" s="10">
        <v>12.162474764400001</v>
      </c>
      <c r="AB2496" s="10">
        <v>12.294358858800001</v>
      </c>
      <c r="AC2496" s="4">
        <v>3.451648</v>
      </c>
      <c r="AD2496" s="4">
        <v>3.1414666139548002</v>
      </c>
      <c r="AE2496" s="4">
        <v>3.3126927054166999</v>
      </c>
      <c r="AF2496" s="4">
        <v>8.8265689999999992</v>
      </c>
      <c r="AG2496" s="4">
        <v>8.0208511568317995</v>
      </c>
      <c r="AH2496" s="4">
        <v>8.0685669161447997</v>
      </c>
      <c r="AI2496" s="4">
        <v>2.5070440000000001</v>
      </c>
      <c r="AJ2496" s="4">
        <v>3.5632429999999999</v>
      </c>
    </row>
    <row r="2497" spans="1:36" x14ac:dyDescent="0.3">
      <c r="A2497" s="1" t="s">
        <v>2474</v>
      </c>
      <c r="B2497" s="2">
        <v>4324550</v>
      </c>
      <c r="C2497" s="3" t="s">
        <v>2935</v>
      </c>
      <c r="D2497" s="4">
        <v>25834.668879690002</v>
      </c>
      <c r="E2497" s="3" t="s">
        <v>2920</v>
      </c>
      <c r="F2497" s="3" t="s">
        <v>2921</v>
      </c>
      <c r="G2497" s="3" t="s">
        <v>3109</v>
      </c>
      <c r="H2497" s="3" t="s">
        <v>3109</v>
      </c>
      <c r="I2497" s="3" t="s">
        <v>3048</v>
      </c>
      <c r="J2497" s="4">
        <v>118.103448</v>
      </c>
      <c r="K2497" s="4">
        <v>30.412371</v>
      </c>
      <c r="L2497" s="4">
        <v>37.417019000000003</v>
      </c>
      <c r="M2497" s="4">
        <v>3.0783160000000001</v>
      </c>
      <c r="N2497" s="4" t="s">
        <v>2924</v>
      </c>
      <c r="O2497" s="4">
        <v>18.756177999999998</v>
      </c>
      <c r="P2497" s="4">
        <v>4.2536899999999997</v>
      </c>
      <c r="Q2497" s="4">
        <v>8.5584410000000002</v>
      </c>
      <c r="R2497" s="4">
        <v>9.3592639999999996</v>
      </c>
      <c r="S2497" s="3" t="s">
        <v>6212</v>
      </c>
      <c r="T2497" s="4">
        <v>22.77</v>
      </c>
      <c r="U2497" s="4">
        <v>25834.668879690002</v>
      </c>
      <c r="V2497" s="10">
        <v>42109.668878999997</v>
      </c>
      <c r="W2497" s="4">
        <v>0</v>
      </c>
      <c r="X2497" s="4">
        <v>22.8</v>
      </c>
      <c r="Y2497" s="4">
        <v>10.4</v>
      </c>
      <c r="Z2497" s="4" t="s">
        <v>2924</v>
      </c>
      <c r="AA2497" s="10">
        <v>8.6272875382999992</v>
      </c>
      <c r="AB2497" s="10">
        <v>9.2030490910000005</v>
      </c>
      <c r="AC2497" s="4">
        <v>2.5107119999999998</v>
      </c>
      <c r="AD2497" s="4">
        <v>2.5831368920697</v>
      </c>
      <c r="AE2497" s="4">
        <v>2.5663896194885001</v>
      </c>
      <c r="AF2497" s="4">
        <v>8.5584410000000002</v>
      </c>
      <c r="AG2497" s="4">
        <v>8.1816325197561</v>
      </c>
      <c r="AH2497" s="4">
        <v>8.6584487586691008</v>
      </c>
      <c r="AI2497" s="4">
        <v>4.2536899999999997</v>
      </c>
      <c r="AJ2497" s="4" t="s">
        <v>2924</v>
      </c>
    </row>
    <row r="2498" spans="1:36" x14ac:dyDescent="0.3">
      <c r="A2498" s="1" t="s">
        <v>793</v>
      </c>
      <c r="B2498" s="2">
        <v>4068060</v>
      </c>
      <c r="C2498" s="3" t="s">
        <v>2935</v>
      </c>
      <c r="D2498" s="4">
        <v>25837.362956780002</v>
      </c>
      <c r="E2498" s="3" t="s">
        <v>2936</v>
      </c>
      <c r="F2498" s="3" t="s">
        <v>2937</v>
      </c>
      <c r="G2498" s="3" t="s">
        <v>3044</v>
      </c>
      <c r="H2498" s="3" t="s">
        <v>3066</v>
      </c>
      <c r="I2498" s="3" t="s">
        <v>3062</v>
      </c>
      <c r="J2498" s="4">
        <v>22.443273999999999</v>
      </c>
      <c r="K2498" s="4">
        <v>-2.3083309999999999</v>
      </c>
      <c r="L2498" s="4">
        <v>-8.8034479999999995</v>
      </c>
      <c r="M2498" s="4">
        <v>-0.496645</v>
      </c>
      <c r="N2498" s="4">
        <v>17.120909000000001</v>
      </c>
      <c r="O2498" s="4">
        <v>23.845276999999999</v>
      </c>
      <c r="P2498" s="4">
        <v>4.5344670000000002</v>
      </c>
      <c r="Q2498" s="4">
        <v>15.543314000000001</v>
      </c>
      <c r="R2498" s="4">
        <v>30.959676999999999</v>
      </c>
      <c r="S2498" s="3" t="s">
        <v>4536</v>
      </c>
      <c r="T2498" s="4">
        <v>188.33</v>
      </c>
      <c r="U2498" s="4">
        <v>25837.362956780002</v>
      </c>
      <c r="V2498" s="10">
        <v>28837.711955999999</v>
      </c>
      <c r="W2498" s="4">
        <v>1.0938246694631799</v>
      </c>
      <c r="X2498" s="5">
        <v>208.26410000000001</v>
      </c>
      <c r="Y2498" s="4">
        <v>143.965</v>
      </c>
      <c r="Z2498" s="4">
        <v>17.120909000000001</v>
      </c>
      <c r="AA2498" s="10">
        <v>20.793861101899999</v>
      </c>
      <c r="AB2498" s="10">
        <v>23.0400426717</v>
      </c>
      <c r="AC2498" s="4">
        <v>3.4028749999999999</v>
      </c>
      <c r="AD2498" s="4">
        <v>3.5737743557205999</v>
      </c>
      <c r="AE2498" s="4">
        <v>3.6934247381794001</v>
      </c>
      <c r="AF2498" s="4">
        <v>15.543314000000001</v>
      </c>
      <c r="AG2498" s="4">
        <v>15.712331222606799</v>
      </c>
      <c r="AH2498" s="4">
        <v>16.966957967263099</v>
      </c>
      <c r="AI2498" s="4">
        <v>4.5344670000000002</v>
      </c>
      <c r="AJ2498" s="4" t="s">
        <v>2924</v>
      </c>
    </row>
    <row r="2499" spans="1:36" x14ac:dyDescent="0.3">
      <c r="A2499" s="1" t="s">
        <v>560</v>
      </c>
      <c r="B2499" s="2">
        <v>4438978</v>
      </c>
      <c r="C2499" s="3" t="s">
        <v>2935</v>
      </c>
      <c r="D2499" s="4">
        <v>25955.038857899999</v>
      </c>
      <c r="E2499" s="3" t="s">
        <v>3006</v>
      </c>
      <c r="F2499" s="3" t="s">
        <v>3235</v>
      </c>
      <c r="G2499" s="3" t="s">
        <v>3326</v>
      </c>
      <c r="H2499" s="3" t="s">
        <v>3326</v>
      </c>
      <c r="I2499" s="3" t="s">
        <v>3338</v>
      </c>
      <c r="J2499" s="4">
        <v>12.034687</v>
      </c>
      <c r="K2499" s="4">
        <v>1.4848170000000001</v>
      </c>
      <c r="L2499" s="4">
        <v>-4.0050739999999996</v>
      </c>
      <c r="M2499" s="4">
        <v>-0.15080099999999999</v>
      </c>
      <c r="N2499" s="4">
        <v>52.97</v>
      </c>
      <c r="O2499" s="4">
        <v>29.675070000000002</v>
      </c>
      <c r="P2499" s="4">
        <v>6.1873610000000001</v>
      </c>
      <c r="Q2499" s="4">
        <v>20.071109</v>
      </c>
      <c r="R2499" s="4">
        <v>37.662241999999999</v>
      </c>
      <c r="S2499" s="3" t="s">
        <v>4303</v>
      </c>
      <c r="T2499" s="5">
        <v>105.94</v>
      </c>
      <c r="U2499" s="4">
        <v>25955.038857899999</v>
      </c>
      <c r="V2499" s="10">
        <v>27615.838856999999</v>
      </c>
      <c r="W2499" s="4">
        <v>1.07136114781952</v>
      </c>
      <c r="X2499" s="5">
        <v>113.5</v>
      </c>
      <c r="Y2499" s="4">
        <v>93.32</v>
      </c>
      <c r="Z2499" s="4">
        <v>52.97</v>
      </c>
      <c r="AA2499" s="10">
        <v>29.211934042900001</v>
      </c>
      <c r="AB2499" s="10">
        <v>30.794810751699998</v>
      </c>
      <c r="AC2499" s="4">
        <v>4.5622639999999999</v>
      </c>
      <c r="AD2499" s="4">
        <v>4.4101058345341002</v>
      </c>
      <c r="AE2499" s="4">
        <v>4.5347400880555</v>
      </c>
      <c r="AF2499" s="4">
        <v>20.071109</v>
      </c>
      <c r="AG2499" s="4">
        <v>18.959878749027901</v>
      </c>
      <c r="AH2499" s="4">
        <v>19.698850817576599</v>
      </c>
      <c r="AI2499" s="4">
        <v>6.1873610000000001</v>
      </c>
      <c r="AJ2499" s="4" t="s">
        <v>2924</v>
      </c>
    </row>
    <row r="2500" spans="1:36" x14ac:dyDescent="0.3">
      <c r="A2500" s="1" t="s">
        <v>2795</v>
      </c>
      <c r="B2500" s="2">
        <v>4216584</v>
      </c>
      <c r="C2500" s="3" t="s">
        <v>2919</v>
      </c>
      <c r="D2500" s="4">
        <v>26028.081679170002</v>
      </c>
      <c r="E2500" s="3" t="s">
        <v>3102</v>
      </c>
      <c r="F2500" s="3" t="s">
        <v>3103</v>
      </c>
      <c r="G2500" s="3" t="s">
        <v>3196</v>
      </c>
      <c r="H2500" s="3" t="s">
        <v>3197</v>
      </c>
      <c r="I2500" s="3" t="s">
        <v>3456</v>
      </c>
      <c r="J2500" s="4">
        <v>-6.7662570000000004</v>
      </c>
      <c r="K2500" s="4">
        <v>26.610979</v>
      </c>
      <c r="L2500" s="4">
        <v>2.2158000000000002</v>
      </c>
      <c r="M2500" s="4">
        <v>-0.748363</v>
      </c>
      <c r="N2500" s="4" t="s">
        <v>2924</v>
      </c>
      <c r="O2500" s="4">
        <v>4.8894010000000003</v>
      </c>
      <c r="P2500" s="4">
        <v>0.74118099999999998</v>
      </c>
      <c r="Q2500" s="4">
        <v>8.4298249999999992</v>
      </c>
      <c r="R2500" s="4">
        <v>2.9661430000000002</v>
      </c>
      <c r="S2500" s="3" t="s">
        <v>6533</v>
      </c>
      <c r="T2500" s="5">
        <v>10.61</v>
      </c>
      <c r="U2500" s="4">
        <v>26028.081679170002</v>
      </c>
      <c r="V2500" s="10">
        <v>63957.081679000003</v>
      </c>
      <c r="W2500" s="4">
        <v>0</v>
      </c>
      <c r="X2500" s="5">
        <v>12.7</v>
      </c>
      <c r="Y2500" s="4">
        <v>6.64</v>
      </c>
      <c r="Z2500" s="4" t="s">
        <v>2924</v>
      </c>
      <c r="AA2500" s="10">
        <v>18.385028591200001</v>
      </c>
      <c r="AB2500" s="10">
        <v>54.716105409699999</v>
      </c>
      <c r="AC2500" s="4">
        <v>1.6159760000000001</v>
      </c>
      <c r="AD2500" s="4">
        <v>1.6134520757149</v>
      </c>
      <c r="AE2500" s="4">
        <v>1.6164238048498001</v>
      </c>
      <c r="AF2500" s="4">
        <v>8.4298249999999992</v>
      </c>
      <c r="AG2500" s="4">
        <v>6.7297494434471998</v>
      </c>
      <c r="AH2500" s="4">
        <v>7.1012858513937998</v>
      </c>
      <c r="AI2500" s="4">
        <v>0.74118099999999998</v>
      </c>
      <c r="AJ2500" s="4" t="s">
        <v>2924</v>
      </c>
    </row>
    <row r="2501" spans="1:36" x14ac:dyDescent="0.3">
      <c r="A2501" s="1" t="s">
        <v>1712</v>
      </c>
      <c r="B2501" s="2">
        <v>4811730</v>
      </c>
      <c r="C2501" s="3" t="s">
        <v>2935</v>
      </c>
      <c r="D2501" s="4">
        <v>26045.545925639999</v>
      </c>
      <c r="E2501" s="3" t="s">
        <v>2920</v>
      </c>
      <c r="F2501" s="3" t="s">
        <v>2921</v>
      </c>
      <c r="G2501" s="3" t="s">
        <v>2922</v>
      </c>
      <c r="H2501" s="3" t="s">
        <v>2922</v>
      </c>
      <c r="I2501" s="3" t="s">
        <v>2923</v>
      </c>
      <c r="J2501" s="4">
        <v>1.7535620000000001</v>
      </c>
      <c r="K2501" s="4">
        <v>-16.545182</v>
      </c>
      <c r="L2501" s="4">
        <v>-0.73749399999999998</v>
      </c>
      <c r="M2501" s="4">
        <v>0.28356900000000002</v>
      </c>
      <c r="N2501" s="4">
        <v>33.357568000000001</v>
      </c>
      <c r="O2501" s="4">
        <v>29.672557000000001</v>
      </c>
      <c r="P2501" s="4" t="s">
        <v>2924</v>
      </c>
      <c r="Q2501" s="4">
        <v>23.605979000000001</v>
      </c>
      <c r="R2501" s="4">
        <v>34.168841</v>
      </c>
      <c r="S2501" s="3" t="s">
        <v>5453</v>
      </c>
      <c r="T2501" s="4">
        <v>1234.23</v>
      </c>
      <c r="U2501" s="4">
        <v>26045.545925639999</v>
      </c>
      <c r="V2501" s="10">
        <v>28051.456924999999</v>
      </c>
      <c r="W2501" s="4">
        <v>0</v>
      </c>
      <c r="X2501" s="4">
        <v>1546.93</v>
      </c>
      <c r="Y2501" s="5">
        <v>1115.6400000000001</v>
      </c>
      <c r="Z2501" s="4">
        <v>33.357568000000001</v>
      </c>
      <c r="AA2501" s="10">
        <v>30.069287778100001</v>
      </c>
      <c r="AB2501" s="10">
        <v>30.4202086624</v>
      </c>
      <c r="AC2501" s="4">
        <v>7.45608</v>
      </c>
      <c r="AD2501" s="4">
        <v>7.2253831617442996</v>
      </c>
      <c r="AE2501" s="4">
        <v>7.3073967872871002</v>
      </c>
      <c r="AF2501" s="4">
        <v>23.605979000000001</v>
      </c>
      <c r="AG2501" s="4">
        <v>22.406995767733999</v>
      </c>
      <c r="AH2501" s="4">
        <v>22.618340611357201</v>
      </c>
      <c r="AI2501" s="4" t="s">
        <v>2924</v>
      </c>
      <c r="AJ2501" s="4" t="s">
        <v>2924</v>
      </c>
    </row>
    <row r="2502" spans="1:36" x14ac:dyDescent="0.3">
      <c r="A2502" s="1" t="s">
        <v>1049</v>
      </c>
      <c r="B2502" s="2">
        <v>4992262</v>
      </c>
      <c r="C2502" s="3" t="s">
        <v>2935</v>
      </c>
      <c r="D2502" s="4">
        <v>26246.7125781</v>
      </c>
      <c r="E2502" s="3" t="s">
        <v>2936</v>
      </c>
      <c r="F2502" s="3" t="s">
        <v>2937</v>
      </c>
      <c r="G2502" s="3" t="s">
        <v>3044</v>
      </c>
      <c r="H2502" s="3" t="s">
        <v>3066</v>
      </c>
      <c r="I2502" s="3" t="s">
        <v>3183</v>
      </c>
      <c r="J2502" s="4">
        <v>2.7434470000000002</v>
      </c>
      <c r="K2502" s="4">
        <v>-4.4823230000000001</v>
      </c>
      <c r="L2502" s="4">
        <v>-4.7229219999999996</v>
      </c>
      <c r="M2502" s="4">
        <v>1.61182</v>
      </c>
      <c r="N2502" s="4">
        <v>37.825000000000003</v>
      </c>
      <c r="O2502" s="4">
        <v>19.603524</v>
      </c>
      <c r="P2502" s="4">
        <v>2.4863599999999999</v>
      </c>
      <c r="Q2502" s="4">
        <v>16.871480999999999</v>
      </c>
      <c r="R2502" s="4">
        <v>24.490265999999998</v>
      </c>
      <c r="S2502" s="3" t="s">
        <v>4791</v>
      </c>
      <c r="T2502" s="4">
        <v>75.650000000000006</v>
      </c>
      <c r="U2502" s="4">
        <v>26246.7125781</v>
      </c>
      <c r="V2502" s="10">
        <v>29482.912577999999</v>
      </c>
      <c r="W2502" s="4">
        <v>0.423000660938533</v>
      </c>
      <c r="X2502" s="4">
        <v>87.1</v>
      </c>
      <c r="Y2502" s="4">
        <v>66.150000000000006</v>
      </c>
      <c r="Z2502" s="4">
        <v>37.825000000000003</v>
      </c>
      <c r="AA2502" s="10">
        <v>18.485033598000001</v>
      </c>
      <c r="AB2502" s="10">
        <v>19.655936664399999</v>
      </c>
      <c r="AC2502" s="4">
        <v>4.7589930000000003</v>
      </c>
      <c r="AD2502" s="4">
        <v>4.5954872187935001</v>
      </c>
      <c r="AE2502" s="4">
        <v>4.7216688969570004</v>
      </c>
      <c r="AF2502" s="4">
        <v>16.871480999999999</v>
      </c>
      <c r="AG2502" s="4">
        <v>15.856478292781</v>
      </c>
      <c r="AH2502" s="4">
        <v>16.6664905277066</v>
      </c>
      <c r="AI2502" s="4">
        <v>2.4863599999999999</v>
      </c>
      <c r="AJ2502" s="4" t="s">
        <v>2924</v>
      </c>
    </row>
    <row r="2503" spans="1:36" x14ac:dyDescent="0.3">
      <c r="A2503" s="1" t="s">
        <v>2477</v>
      </c>
      <c r="B2503" s="2">
        <v>4783703</v>
      </c>
      <c r="C2503" s="3" t="s">
        <v>2935</v>
      </c>
      <c r="D2503" s="4">
        <v>26309.033519680001</v>
      </c>
      <c r="E2503" s="3" t="s">
        <v>3093</v>
      </c>
      <c r="F2503" s="3" t="s">
        <v>3093</v>
      </c>
      <c r="G2503" s="3" t="s">
        <v>3094</v>
      </c>
      <c r="H2503" s="3" t="s">
        <v>3147</v>
      </c>
      <c r="I2503" s="3" t="s">
        <v>3148</v>
      </c>
      <c r="J2503" s="4">
        <v>118.471812</v>
      </c>
      <c r="K2503" s="4">
        <v>29.088695999999999</v>
      </c>
      <c r="L2503" s="4">
        <v>-30.034399000000001</v>
      </c>
      <c r="M2503" s="4">
        <v>1.059023</v>
      </c>
      <c r="N2503" s="4">
        <v>60.269474000000002</v>
      </c>
      <c r="O2503" s="4">
        <v>81.794286</v>
      </c>
      <c r="P2503" s="4">
        <v>25.00808</v>
      </c>
      <c r="Q2503" s="4">
        <v>46.921722000000003</v>
      </c>
      <c r="R2503" s="4">
        <v>134.903818</v>
      </c>
      <c r="S2503" s="3" t="s">
        <v>6215</v>
      </c>
      <c r="T2503" s="4">
        <v>1145.1199999999999</v>
      </c>
      <c r="U2503" s="4">
        <v>26309.033519680001</v>
      </c>
      <c r="V2503" s="10">
        <v>25776.072519000001</v>
      </c>
      <c r="W2503" s="4">
        <v>0.55889339108565095</v>
      </c>
      <c r="X2503" s="4">
        <v>1769.14</v>
      </c>
      <c r="Y2503" s="4">
        <v>467.61666600000001</v>
      </c>
      <c r="Z2503" s="4">
        <v>60.269474000000002</v>
      </c>
      <c r="AA2503" s="10" t="s">
        <v>2934</v>
      </c>
      <c r="AB2503" s="10">
        <v>47.282614093399999</v>
      </c>
      <c r="AC2503" s="4">
        <v>37.536366000000001</v>
      </c>
      <c r="AD2503" s="4" t="s">
        <v>2934</v>
      </c>
      <c r="AE2503" s="4">
        <v>30.238488732637901</v>
      </c>
      <c r="AF2503" s="4">
        <v>46.921722000000003</v>
      </c>
      <c r="AG2503" s="4" t="s">
        <v>2934</v>
      </c>
      <c r="AH2503" s="4" t="s">
        <v>2934</v>
      </c>
      <c r="AI2503" s="4">
        <v>25.00808</v>
      </c>
      <c r="AJ2503" s="4">
        <v>25.887778999999998</v>
      </c>
    </row>
    <row r="2504" spans="1:36" x14ac:dyDescent="0.3">
      <c r="A2504" s="1" t="s">
        <v>894</v>
      </c>
      <c r="B2504" s="2">
        <v>4004341</v>
      </c>
      <c r="C2504" s="3" t="s">
        <v>2935</v>
      </c>
      <c r="D2504" s="4">
        <v>26445.034879999999</v>
      </c>
      <c r="E2504" s="3" t="s">
        <v>3093</v>
      </c>
      <c r="F2504" s="3" t="s">
        <v>3093</v>
      </c>
      <c r="G2504" s="3" t="s">
        <v>3094</v>
      </c>
      <c r="H2504" s="3" t="s">
        <v>3147</v>
      </c>
      <c r="I2504" s="3" t="s">
        <v>3252</v>
      </c>
      <c r="J2504" s="4">
        <v>14.640454999999999</v>
      </c>
      <c r="K2504" s="4">
        <v>21.324938</v>
      </c>
      <c r="L2504" s="4">
        <v>-2.1201409999999998</v>
      </c>
      <c r="M2504" s="4">
        <v>3.0937429999999999</v>
      </c>
      <c r="N2504" s="4">
        <v>52.761904761904802</v>
      </c>
      <c r="O2504" s="4">
        <v>41.189591</v>
      </c>
      <c r="P2504" s="4">
        <v>1.2995920000000001</v>
      </c>
      <c r="Q2504" s="4">
        <v>15.351895000000001</v>
      </c>
      <c r="R2504" s="4">
        <v>72.421775999999994</v>
      </c>
      <c r="S2504" s="3" t="s">
        <v>4637</v>
      </c>
      <c r="T2504" s="4">
        <v>44.32</v>
      </c>
      <c r="U2504" s="4">
        <v>26445.034879999999</v>
      </c>
      <c r="V2504" s="10">
        <v>40303.16188</v>
      </c>
      <c r="W2504" s="4">
        <v>1.4214801444043299</v>
      </c>
      <c r="X2504" s="4">
        <v>48.02</v>
      </c>
      <c r="Y2504" s="4">
        <v>30.02</v>
      </c>
      <c r="Z2504" s="4" t="s">
        <v>2934</v>
      </c>
      <c r="AA2504" s="10">
        <v>17.512941083400001</v>
      </c>
      <c r="AB2504" s="10">
        <v>33.744479975600001</v>
      </c>
      <c r="AC2504" s="4">
        <v>8.7178769999999997</v>
      </c>
      <c r="AD2504" s="4">
        <v>5.6150504816827</v>
      </c>
      <c r="AE2504" s="4">
        <v>7.3501291703006997</v>
      </c>
      <c r="AF2504" s="4">
        <v>15.351895000000001</v>
      </c>
      <c r="AG2504" s="4">
        <v>8.2756965433793006</v>
      </c>
      <c r="AH2504" s="4">
        <v>11.824909399180299</v>
      </c>
      <c r="AI2504" s="4">
        <v>1.2995920000000001</v>
      </c>
      <c r="AJ2504" s="4">
        <v>1.477333</v>
      </c>
    </row>
    <row r="2505" spans="1:36" x14ac:dyDescent="0.3">
      <c r="A2505" s="1" t="s">
        <v>429</v>
      </c>
      <c r="B2505" s="2">
        <v>4157226</v>
      </c>
      <c r="C2505" s="3" t="s">
        <v>2935</v>
      </c>
      <c r="D2505" s="4">
        <v>26460.245328680001</v>
      </c>
      <c r="E2505" s="3" t="s">
        <v>2936</v>
      </c>
      <c r="F2505" s="3" t="s">
        <v>2966</v>
      </c>
      <c r="G2505" s="3" t="s">
        <v>3082</v>
      </c>
      <c r="H2505" s="3" t="s">
        <v>3275</v>
      </c>
      <c r="I2505" s="3" t="s">
        <v>3063</v>
      </c>
      <c r="J2505" s="4">
        <v>10.021871000000001</v>
      </c>
      <c r="K2505" s="4">
        <v>6.7631940000000004</v>
      </c>
      <c r="L2505" s="5">
        <v>-3.999152</v>
      </c>
      <c r="M2505" s="5">
        <v>0.15928500000000001</v>
      </c>
      <c r="N2505" s="4">
        <v>45.274000000000001</v>
      </c>
      <c r="O2505" s="4">
        <v>30.844802000000001</v>
      </c>
      <c r="P2505" s="4">
        <v>11.993748</v>
      </c>
      <c r="Q2505" s="4">
        <v>18.561591</v>
      </c>
      <c r="R2505" s="4">
        <v>25.622387</v>
      </c>
      <c r="S2505" s="3" t="s">
        <v>4172</v>
      </c>
      <c r="T2505" s="4">
        <v>226.37</v>
      </c>
      <c r="U2505" s="4">
        <v>26460.245328680001</v>
      </c>
      <c r="V2505" s="10">
        <v>29969.545328</v>
      </c>
      <c r="W2505" s="4">
        <v>1.5549763661262499</v>
      </c>
      <c r="X2505" s="4">
        <v>237.96</v>
      </c>
      <c r="Y2505" s="5">
        <v>188.30009999999999</v>
      </c>
      <c r="Z2505" s="4">
        <v>45.274000000000001</v>
      </c>
      <c r="AA2505" s="10">
        <v>26.006686350399999</v>
      </c>
      <c r="AB2505" s="10">
        <v>26.490802470999999</v>
      </c>
      <c r="AC2505" s="4">
        <v>4.6116929999999998</v>
      </c>
      <c r="AD2505" s="4">
        <v>4.2624887093536996</v>
      </c>
      <c r="AE2505" s="4">
        <v>4.3317989577642999</v>
      </c>
      <c r="AF2505" s="4">
        <v>18.561591</v>
      </c>
      <c r="AG2505" s="4">
        <v>18.0472024472787</v>
      </c>
      <c r="AH2505" s="4">
        <v>17.682834910259601</v>
      </c>
      <c r="AI2505" s="4">
        <v>11.993748</v>
      </c>
      <c r="AJ2505" s="4" t="s">
        <v>2924</v>
      </c>
    </row>
    <row r="2506" spans="1:36" x14ac:dyDescent="0.3">
      <c r="A2506" s="1" t="s">
        <v>2109</v>
      </c>
      <c r="B2506" s="2">
        <v>5730932</v>
      </c>
      <c r="C2506" s="3" t="s">
        <v>2940</v>
      </c>
      <c r="D2506" s="4">
        <v>26570.541000000001</v>
      </c>
      <c r="E2506" s="3" t="s">
        <v>2930</v>
      </c>
      <c r="F2506" s="3" t="s">
        <v>2953</v>
      </c>
      <c r="G2506" s="3" t="s">
        <v>2954</v>
      </c>
      <c r="H2506" s="3" t="s">
        <v>2955</v>
      </c>
      <c r="I2506" s="3"/>
      <c r="J2506" s="4">
        <v>66.982248999999996</v>
      </c>
      <c r="K2506" s="4">
        <v>17.697762000000001</v>
      </c>
      <c r="L2506" s="4">
        <v>8.6777920000000002</v>
      </c>
      <c r="M2506" s="4">
        <v>1.9631460000000001</v>
      </c>
      <c r="N2506" s="4" t="s">
        <v>2934</v>
      </c>
      <c r="O2506" s="4" t="s">
        <v>2934</v>
      </c>
      <c r="P2506" s="4" t="s">
        <v>2934</v>
      </c>
      <c r="Q2506" s="4" t="s">
        <v>2934</v>
      </c>
      <c r="R2506" s="4" t="s">
        <v>2934</v>
      </c>
      <c r="S2506" s="3" t="s">
        <v>5848</v>
      </c>
      <c r="T2506" s="4">
        <v>84.66</v>
      </c>
      <c r="U2506" s="4">
        <v>26570.541000000001</v>
      </c>
      <c r="V2506" s="10" t="s">
        <v>2934</v>
      </c>
      <c r="W2506" s="4">
        <v>1.3012567918733799</v>
      </c>
      <c r="X2506" s="4">
        <v>93.789199999999994</v>
      </c>
      <c r="Y2506" s="4">
        <v>45.47</v>
      </c>
      <c r="Z2506" s="4" t="s">
        <v>2934</v>
      </c>
      <c r="AA2506" s="10" t="s">
        <v>2934</v>
      </c>
      <c r="AB2506" s="10" t="s">
        <v>2934</v>
      </c>
      <c r="AC2506" s="4" t="s">
        <v>2934</v>
      </c>
      <c r="AD2506" s="4" t="s">
        <v>2934</v>
      </c>
      <c r="AE2506" s="4" t="s">
        <v>2934</v>
      </c>
      <c r="AF2506" s="4" t="s">
        <v>2934</v>
      </c>
      <c r="AG2506" s="4" t="s">
        <v>2934</v>
      </c>
      <c r="AH2506" s="4" t="s">
        <v>2934</v>
      </c>
      <c r="AI2506" s="4" t="s">
        <v>2934</v>
      </c>
      <c r="AJ2506" s="4" t="s">
        <v>2934</v>
      </c>
    </row>
    <row r="2507" spans="1:36" x14ac:dyDescent="0.3">
      <c r="A2507" s="1" t="s">
        <v>2507</v>
      </c>
      <c r="B2507" s="2">
        <v>4913043</v>
      </c>
      <c r="C2507" s="3" t="s">
        <v>2935</v>
      </c>
      <c r="D2507" s="4">
        <v>26786.940300120001</v>
      </c>
      <c r="E2507" s="3" t="s">
        <v>3006</v>
      </c>
      <c r="F2507" s="3" t="s">
        <v>3235</v>
      </c>
      <c r="G2507" s="3" t="s">
        <v>3236</v>
      </c>
      <c r="H2507" s="3" t="s">
        <v>3236</v>
      </c>
      <c r="I2507" s="3" t="s">
        <v>3368</v>
      </c>
      <c r="J2507" s="4">
        <v>-48.977778000000001</v>
      </c>
      <c r="K2507" s="4">
        <v>-25.282868000000001</v>
      </c>
      <c r="L2507" s="4">
        <v>0.892374</v>
      </c>
      <c r="M2507" s="4">
        <v>0.34965000000000002</v>
      </c>
      <c r="N2507" s="4">
        <v>132.775801</v>
      </c>
      <c r="O2507" s="4">
        <v>20.113208</v>
      </c>
      <c r="P2507" s="4">
        <v>5.2690299999999999</v>
      </c>
      <c r="Q2507" s="4">
        <v>10.846014</v>
      </c>
      <c r="R2507" s="4">
        <v>15.530631</v>
      </c>
      <c r="S2507" s="3" t="s">
        <v>6245</v>
      </c>
      <c r="T2507" s="4">
        <v>74.62</v>
      </c>
      <c r="U2507" s="4">
        <v>26786.940300120001</v>
      </c>
      <c r="V2507" s="10">
        <v>34446.940300000002</v>
      </c>
      <c r="W2507" s="4">
        <v>1.8761726078799199</v>
      </c>
      <c r="X2507" s="4">
        <v>159.75</v>
      </c>
      <c r="Y2507" s="4">
        <v>62.29</v>
      </c>
      <c r="Z2507" s="4">
        <v>132.775801</v>
      </c>
      <c r="AA2507" s="10">
        <v>43.798790866899999</v>
      </c>
      <c r="AB2507" s="10">
        <v>47.317391772999997</v>
      </c>
      <c r="AC2507" s="4">
        <v>2.2294309999999999</v>
      </c>
      <c r="AD2507" s="4">
        <v>2.3204833401307998</v>
      </c>
      <c r="AE2507" s="4">
        <v>2.3225440637407999</v>
      </c>
      <c r="AF2507" s="4">
        <v>10.846014</v>
      </c>
      <c r="AG2507" s="4">
        <v>17.4719235232897</v>
      </c>
      <c r="AH2507" s="4">
        <v>17.837107587160201</v>
      </c>
      <c r="AI2507" s="4">
        <v>5.2690299999999999</v>
      </c>
      <c r="AJ2507" s="4" t="s">
        <v>2924</v>
      </c>
    </row>
    <row r="2508" spans="1:36" x14ac:dyDescent="0.3">
      <c r="A2508" s="1" t="s">
        <v>901</v>
      </c>
      <c r="B2508" s="2">
        <v>103054</v>
      </c>
      <c r="C2508" s="3" t="s">
        <v>2935</v>
      </c>
      <c r="D2508" s="4">
        <v>27154.212146040001</v>
      </c>
      <c r="E2508" s="3" t="s">
        <v>2976</v>
      </c>
      <c r="F2508" s="3" t="s">
        <v>2977</v>
      </c>
      <c r="G2508" s="3" t="s">
        <v>3127</v>
      </c>
      <c r="H2508" s="3" t="s">
        <v>3150</v>
      </c>
      <c r="I2508" s="3" t="s">
        <v>2979</v>
      </c>
      <c r="J2508" s="4">
        <v>17.037279000000002</v>
      </c>
      <c r="K2508" s="4">
        <v>-3.2310400000000001</v>
      </c>
      <c r="L2508" s="4">
        <v>-7.6148680000000004</v>
      </c>
      <c r="M2508" s="4">
        <v>0.322355</v>
      </c>
      <c r="N2508" s="4">
        <v>29.336065573770501</v>
      </c>
      <c r="O2508" s="4" t="s">
        <v>2934</v>
      </c>
      <c r="P2508" s="4">
        <v>2.505776</v>
      </c>
      <c r="Q2508" s="4">
        <v>19.998491000000001</v>
      </c>
      <c r="R2508" s="4" t="s">
        <v>2934</v>
      </c>
      <c r="S2508" s="3" t="s">
        <v>4644</v>
      </c>
      <c r="T2508" s="4">
        <v>71.58</v>
      </c>
      <c r="U2508" s="4">
        <v>27154.212146040001</v>
      </c>
      <c r="V2508" s="10">
        <v>36365.865145999996</v>
      </c>
      <c r="W2508" s="4">
        <v>3.7720033528918702</v>
      </c>
      <c r="X2508" s="4">
        <v>78.834999999999994</v>
      </c>
      <c r="Y2508" s="4">
        <v>57.33</v>
      </c>
      <c r="Z2508" s="4">
        <v>35.79</v>
      </c>
      <c r="AA2508" s="10">
        <v>45.9523656673</v>
      </c>
      <c r="AB2508" s="10">
        <v>34.9201393293</v>
      </c>
      <c r="AC2508" s="4">
        <v>12.365855</v>
      </c>
      <c r="AD2508" s="4">
        <v>11.852869622122601</v>
      </c>
      <c r="AE2508" s="4">
        <v>12.258738378392501</v>
      </c>
      <c r="AF2508" s="4">
        <v>19.998491000000001</v>
      </c>
      <c r="AG2508" s="4">
        <v>19.303942431083801</v>
      </c>
      <c r="AH2508" s="4">
        <v>20.272379231295801</v>
      </c>
      <c r="AI2508" s="4">
        <v>2.505776</v>
      </c>
      <c r="AJ2508" s="4">
        <v>2.505776</v>
      </c>
    </row>
    <row r="2509" spans="1:36" x14ac:dyDescent="0.3">
      <c r="A2509" s="1" t="s">
        <v>342</v>
      </c>
      <c r="B2509" s="2">
        <v>5164480</v>
      </c>
      <c r="C2509" s="3" t="s">
        <v>2919</v>
      </c>
      <c r="D2509" s="4">
        <v>27318.3447404</v>
      </c>
      <c r="E2509" s="3" t="s">
        <v>2920</v>
      </c>
      <c r="F2509" s="3" t="s">
        <v>2921</v>
      </c>
      <c r="G2509" s="3" t="s">
        <v>2941</v>
      </c>
      <c r="H2509" s="3" t="s">
        <v>2941</v>
      </c>
      <c r="I2509" s="3" t="s">
        <v>2942</v>
      </c>
      <c r="J2509" s="4">
        <v>7.9685430000000004</v>
      </c>
      <c r="K2509" s="4">
        <v>-3.61191</v>
      </c>
      <c r="L2509" s="4">
        <v>-5.6080189999999996</v>
      </c>
      <c r="M2509" s="4">
        <v>0.76936700000000002</v>
      </c>
      <c r="N2509" s="4" t="s">
        <v>2924</v>
      </c>
      <c r="O2509" s="4">
        <v>25.364342000000001</v>
      </c>
      <c r="P2509" s="4">
        <v>1.2814190000000001</v>
      </c>
      <c r="Q2509" s="4" t="s">
        <v>2924</v>
      </c>
      <c r="R2509" s="4">
        <v>5.6648610000000001</v>
      </c>
      <c r="S2509" s="3" t="s">
        <v>4087</v>
      </c>
      <c r="T2509" s="4">
        <v>113.95</v>
      </c>
      <c r="U2509" s="4">
        <v>27318.3447404</v>
      </c>
      <c r="V2509" s="10">
        <v>8953.8566699999992</v>
      </c>
      <c r="W2509" s="4">
        <v>0</v>
      </c>
      <c r="X2509" s="4">
        <v>131.49</v>
      </c>
      <c r="Y2509" s="4">
        <v>76.530100000000004</v>
      </c>
      <c r="Z2509" s="4" t="s">
        <v>2924</v>
      </c>
      <c r="AA2509" s="10" t="s">
        <v>2924</v>
      </c>
      <c r="AB2509" s="10" t="s">
        <v>2924</v>
      </c>
      <c r="AC2509" s="4">
        <v>2.6407120000000002</v>
      </c>
      <c r="AD2509" s="4">
        <v>3.3703706850394002</v>
      </c>
      <c r="AE2509" s="4">
        <v>3.2602597596821998</v>
      </c>
      <c r="AF2509" s="4" t="s">
        <v>2924</v>
      </c>
      <c r="AG2509" s="4" t="s">
        <v>2924</v>
      </c>
      <c r="AH2509" s="4" t="s">
        <v>2924</v>
      </c>
      <c r="AI2509" s="4">
        <v>1.2814190000000001</v>
      </c>
      <c r="AJ2509" s="4">
        <v>1.3709169999999999</v>
      </c>
    </row>
    <row r="2510" spans="1:36" x14ac:dyDescent="0.3">
      <c r="A2510" s="1" t="s">
        <v>1871</v>
      </c>
      <c r="B2510" s="2">
        <v>4121108</v>
      </c>
      <c r="C2510" s="3" t="s">
        <v>2935</v>
      </c>
      <c r="D2510" s="4">
        <v>27538.85878848</v>
      </c>
      <c r="E2510" s="3" t="s">
        <v>3031</v>
      </c>
      <c r="F2510" s="3" t="s">
        <v>3031</v>
      </c>
      <c r="G2510" s="3" t="s">
        <v>3051</v>
      </c>
      <c r="H2510" s="3" t="s">
        <v>3079</v>
      </c>
      <c r="I2510" s="3" t="s">
        <v>3194</v>
      </c>
      <c r="J2510" s="4">
        <v>-32.613191999999998</v>
      </c>
      <c r="K2510" s="4">
        <v>-21.881036000000002</v>
      </c>
      <c r="L2510" s="4">
        <v>-24.223040999999998</v>
      </c>
      <c r="M2510" s="4">
        <v>0.60044600000000004</v>
      </c>
      <c r="N2510" s="4">
        <v>11.728</v>
      </c>
      <c r="O2510" s="4">
        <v>16.145374</v>
      </c>
      <c r="P2510" s="4">
        <v>1.3451390000000001</v>
      </c>
      <c r="Q2510" s="4">
        <v>6.1365920000000003</v>
      </c>
      <c r="R2510" s="4">
        <v>26.194033999999998</v>
      </c>
      <c r="S2510" s="3" t="s">
        <v>5611</v>
      </c>
      <c r="T2510" s="4">
        <v>117.28</v>
      </c>
      <c r="U2510" s="4">
        <v>27538.85878848</v>
      </c>
      <c r="V2510" s="10">
        <v>30703.159788000001</v>
      </c>
      <c r="W2510" s="4">
        <v>1.87585266030014</v>
      </c>
      <c r="X2510" s="4">
        <v>203</v>
      </c>
      <c r="Y2510" s="4">
        <v>113.9375</v>
      </c>
      <c r="Z2510" s="4">
        <v>11.728</v>
      </c>
      <c r="AA2510" s="10">
        <v>18.202135584800001</v>
      </c>
      <c r="AB2510" s="10">
        <v>14.1973096776</v>
      </c>
      <c r="AC2510" s="4">
        <v>0.97896300000000003</v>
      </c>
      <c r="AD2510" s="4">
        <v>1.0280802362506001</v>
      </c>
      <c r="AE2510" s="4">
        <v>1.0069269469997999</v>
      </c>
      <c r="AF2510" s="4">
        <v>6.1365920000000003</v>
      </c>
      <c r="AG2510" s="4">
        <v>8.2174992044968</v>
      </c>
      <c r="AH2510" s="4">
        <v>7.2201914954230002</v>
      </c>
      <c r="AI2510" s="4">
        <v>1.3451390000000001</v>
      </c>
      <c r="AJ2510" s="4">
        <v>2.1175790000000001</v>
      </c>
    </row>
    <row r="2511" spans="1:36" x14ac:dyDescent="0.3">
      <c r="A2511" s="1" t="s">
        <v>502</v>
      </c>
      <c r="B2511" s="2">
        <v>6676338</v>
      </c>
      <c r="C2511" s="3" t="s">
        <v>2935</v>
      </c>
      <c r="D2511" s="4">
        <v>27641.280642090001</v>
      </c>
      <c r="E2511" s="3" t="s">
        <v>2925</v>
      </c>
      <c r="F2511" s="3" t="s">
        <v>2926</v>
      </c>
      <c r="G2511" s="3" t="s">
        <v>2927</v>
      </c>
      <c r="H2511" s="3" t="s">
        <v>3024</v>
      </c>
      <c r="I2511" s="3" t="s">
        <v>3311</v>
      </c>
      <c r="J2511" s="4">
        <v>306.29014000000001</v>
      </c>
      <c r="K2511" s="4">
        <v>26.687477999999999</v>
      </c>
      <c r="L2511" s="4">
        <v>-15.641056000000001</v>
      </c>
      <c r="M2511" s="4">
        <v>-4.1744630000000003</v>
      </c>
      <c r="N2511" s="4" t="s">
        <v>2924</v>
      </c>
      <c r="O2511" s="4">
        <v>47.670656000000001</v>
      </c>
      <c r="P2511" s="4">
        <v>44.513658999999997</v>
      </c>
      <c r="Q2511" s="4">
        <v>29.973258999999999</v>
      </c>
      <c r="R2511" s="4">
        <v>46.493996000000003</v>
      </c>
      <c r="S2511" s="3" t="s">
        <v>4245</v>
      </c>
      <c r="T2511" s="4">
        <v>215.09</v>
      </c>
      <c r="U2511" s="4">
        <v>27641.280642090001</v>
      </c>
      <c r="V2511" s="10">
        <v>32191.280642000002</v>
      </c>
      <c r="W2511" s="4">
        <v>0</v>
      </c>
      <c r="X2511" s="4">
        <v>268.33920000000001</v>
      </c>
      <c r="Y2511" s="4">
        <v>40.209200000000003</v>
      </c>
      <c r="Z2511" s="4" t="s">
        <v>2924</v>
      </c>
      <c r="AA2511" s="10">
        <v>89.071558721200006</v>
      </c>
      <c r="AB2511" s="10">
        <v>149.36805555550001</v>
      </c>
      <c r="AC2511" s="4">
        <v>2.565042</v>
      </c>
      <c r="AD2511" s="4">
        <v>2.1358972034302002</v>
      </c>
      <c r="AE2511" s="4">
        <v>2.3990914831325001</v>
      </c>
      <c r="AF2511" s="4">
        <v>29.973258999999999</v>
      </c>
      <c r="AG2511" s="4">
        <v>19.1114273845707</v>
      </c>
      <c r="AH2511" s="4">
        <v>24.114887655425399</v>
      </c>
      <c r="AI2511" s="4">
        <v>44.513658999999997</v>
      </c>
      <c r="AJ2511" s="4">
        <v>47.544209000000002</v>
      </c>
    </row>
    <row r="2512" spans="1:36" x14ac:dyDescent="0.3">
      <c r="A2512" s="1" t="s">
        <v>2080</v>
      </c>
      <c r="B2512" s="2">
        <v>4062397</v>
      </c>
      <c r="C2512" s="3" t="s">
        <v>2935</v>
      </c>
      <c r="D2512" s="4">
        <v>27892.494415500001</v>
      </c>
      <c r="E2512" s="3" t="s">
        <v>3031</v>
      </c>
      <c r="F2512" s="3" t="s">
        <v>3031</v>
      </c>
      <c r="G2512" s="3" t="s">
        <v>3032</v>
      </c>
      <c r="H2512" s="3" t="s">
        <v>3068</v>
      </c>
      <c r="I2512" s="3" t="s">
        <v>3214</v>
      </c>
      <c r="J2512" s="4">
        <v>-19.505182000000001</v>
      </c>
      <c r="K2512" s="4">
        <v>-10.53805</v>
      </c>
      <c r="L2512" s="4">
        <v>-2.486837</v>
      </c>
      <c r="M2512" s="4">
        <v>0.14141899999999999</v>
      </c>
      <c r="N2512" s="4">
        <v>20.063333</v>
      </c>
      <c r="O2512" s="4">
        <v>22.071874000000001</v>
      </c>
      <c r="P2512" s="4">
        <v>3.5860470000000002</v>
      </c>
      <c r="Q2512" s="4">
        <v>10.731439</v>
      </c>
      <c r="R2512" s="4">
        <v>28.409790000000001</v>
      </c>
      <c r="S2512" s="3" t="s">
        <v>5819</v>
      </c>
      <c r="T2512" s="4">
        <v>120.38</v>
      </c>
      <c r="U2512" s="4">
        <v>27892.494415500001</v>
      </c>
      <c r="V2512" s="10">
        <v>33935.494415000001</v>
      </c>
      <c r="W2512" s="4">
        <v>2.2595115467685698</v>
      </c>
      <c r="X2512" s="4">
        <v>150.69</v>
      </c>
      <c r="Y2512" s="5">
        <v>118.07</v>
      </c>
      <c r="Z2512" s="4">
        <v>20.063333</v>
      </c>
      <c r="AA2512" s="10">
        <v>14.1743594574</v>
      </c>
      <c r="AB2512" s="10">
        <v>14.750950577299999</v>
      </c>
      <c r="AC2512" s="4">
        <v>1.8821680000000001</v>
      </c>
      <c r="AD2512" s="4">
        <v>2.1378313339089998</v>
      </c>
      <c r="AE2512" s="4">
        <v>1.9254392442226</v>
      </c>
      <c r="AF2512" s="4">
        <v>10.731439</v>
      </c>
      <c r="AG2512" s="4">
        <v>11.235416408561001</v>
      </c>
      <c r="AH2512" s="4">
        <v>11.332222900197699</v>
      </c>
      <c r="AI2512" s="4">
        <v>3.5860470000000002</v>
      </c>
      <c r="AJ2512" s="4" t="s">
        <v>2924</v>
      </c>
    </row>
    <row r="2513" spans="1:36" x14ac:dyDescent="0.3">
      <c r="A2513" s="1" t="s">
        <v>1504</v>
      </c>
      <c r="B2513" s="2">
        <v>4133514</v>
      </c>
      <c r="C2513" s="3" t="s">
        <v>2935</v>
      </c>
      <c r="D2513" s="4">
        <v>27979.12805598</v>
      </c>
      <c r="E2513" s="3" t="s">
        <v>3006</v>
      </c>
      <c r="F2513" s="3" t="s">
        <v>3007</v>
      </c>
      <c r="G2513" s="3" t="s">
        <v>3008</v>
      </c>
      <c r="H2513" s="3" t="s">
        <v>3009</v>
      </c>
      <c r="I2513" s="3" t="s">
        <v>3537</v>
      </c>
      <c r="J2513" s="4">
        <v>45.179752999999998</v>
      </c>
      <c r="K2513" s="4">
        <v>0.48279300000000003</v>
      </c>
      <c r="L2513" s="4">
        <v>2.4646000000000001E-2</v>
      </c>
      <c r="M2513" s="4">
        <v>0.83229799999999998</v>
      </c>
      <c r="N2513" s="4">
        <v>40.585000000000001</v>
      </c>
      <c r="O2513" s="4">
        <v>40.585000000000001</v>
      </c>
      <c r="P2513" s="4">
        <v>7.665502</v>
      </c>
      <c r="Q2513" s="4">
        <v>15.628114999999999</v>
      </c>
      <c r="R2513" s="4">
        <v>49.921712999999997</v>
      </c>
      <c r="S2513" s="3" t="s">
        <v>5245</v>
      </c>
      <c r="T2513" s="4">
        <v>81.17</v>
      </c>
      <c r="U2513" s="4">
        <v>27979.12805598</v>
      </c>
      <c r="V2513" s="10">
        <v>34034.128055000001</v>
      </c>
      <c r="W2513" s="4">
        <v>2.8089195515584602</v>
      </c>
      <c r="X2513" s="4">
        <v>81.34</v>
      </c>
      <c r="Y2513" s="4">
        <v>52.46</v>
      </c>
      <c r="Z2513" s="4">
        <v>40.585000000000001</v>
      </c>
      <c r="AA2513" s="10">
        <v>20.9589960751</v>
      </c>
      <c r="AB2513" s="10">
        <v>21.654341539400001</v>
      </c>
      <c r="AC2513" s="4">
        <v>2.6591239999999998</v>
      </c>
      <c r="AD2513" s="4">
        <v>2.6343583541014</v>
      </c>
      <c r="AE2513" s="4">
        <v>2.6670669421417998</v>
      </c>
      <c r="AF2513" s="4">
        <v>15.628114999999999</v>
      </c>
      <c r="AG2513" s="4">
        <v>14.5048321720007</v>
      </c>
      <c r="AH2513" s="4">
        <v>15.068212272741301</v>
      </c>
      <c r="AI2513" s="4">
        <v>7.665502</v>
      </c>
      <c r="AJ2513" s="4" t="s">
        <v>2924</v>
      </c>
    </row>
    <row r="2514" spans="1:36" x14ac:dyDescent="0.3">
      <c r="A2514" s="1" t="s">
        <v>1929</v>
      </c>
      <c r="B2514" s="2">
        <v>4133677</v>
      </c>
      <c r="C2514" s="3" t="s">
        <v>2919</v>
      </c>
      <c r="D2514" s="4">
        <v>28106.888882380001</v>
      </c>
      <c r="E2514" s="3" t="s">
        <v>2945</v>
      </c>
      <c r="F2514" s="3" t="s">
        <v>2990</v>
      </c>
      <c r="G2514" s="3" t="s">
        <v>2990</v>
      </c>
      <c r="H2514" s="3" t="s">
        <v>3029</v>
      </c>
      <c r="I2514" s="3" t="s">
        <v>3030</v>
      </c>
      <c r="J2514" s="18">
        <v>-20.974499999999999</v>
      </c>
      <c r="K2514" s="18">
        <v>-11.264955</v>
      </c>
      <c r="L2514" s="18">
        <v>-6.1691539999999998</v>
      </c>
      <c r="M2514" s="18">
        <v>0.77862600000000004</v>
      </c>
      <c r="N2514" s="4">
        <v>16.502500000000001</v>
      </c>
      <c r="O2514" s="4">
        <v>28.306175</v>
      </c>
      <c r="P2514" s="4">
        <v>3.2731690000000002</v>
      </c>
      <c r="Q2514" s="4">
        <v>10.339449</v>
      </c>
      <c r="R2514" s="4">
        <v>55.600056000000002</v>
      </c>
      <c r="S2514" s="3" t="s">
        <v>5669</v>
      </c>
      <c r="T2514" s="4">
        <v>66.010000000000005</v>
      </c>
      <c r="U2514" s="4">
        <v>28106.888882380001</v>
      </c>
      <c r="V2514" s="10">
        <v>28722.988882000001</v>
      </c>
      <c r="W2514" s="4">
        <v>0</v>
      </c>
      <c r="X2514" s="18">
        <v>85.16</v>
      </c>
      <c r="Y2514" s="18">
        <v>59.34</v>
      </c>
      <c r="Z2514" s="4">
        <v>16.502500000000001</v>
      </c>
      <c r="AA2514" s="10">
        <v>16.236225895299999</v>
      </c>
      <c r="AB2514" s="10">
        <v>16.504975746300001</v>
      </c>
      <c r="AC2514" s="4">
        <v>3.8931119999999999</v>
      </c>
      <c r="AD2514" s="4">
        <v>3.9824422081524999</v>
      </c>
      <c r="AE2514" s="4">
        <v>4.0325760560277004</v>
      </c>
      <c r="AF2514" s="4">
        <v>10.339449</v>
      </c>
      <c r="AG2514" s="4">
        <v>10.8375754889513</v>
      </c>
      <c r="AH2514" s="4">
        <v>11.0477670399468</v>
      </c>
      <c r="AI2514" s="4">
        <v>3.2731690000000002</v>
      </c>
      <c r="AJ2514" s="4">
        <v>4.1791710000000002</v>
      </c>
    </row>
    <row r="2515" spans="1:36" x14ac:dyDescent="0.3">
      <c r="A2515" s="1" t="s">
        <v>794</v>
      </c>
      <c r="B2515" s="2">
        <v>4209300</v>
      </c>
      <c r="C2515" s="3" t="s">
        <v>2935</v>
      </c>
      <c r="D2515" s="4">
        <v>28120.742350699998</v>
      </c>
      <c r="E2515" s="3" t="s">
        <v>3031</v>
      </c>
      <c r="F2515" s="3" t="s">
        <v>3031</v>
      </c>
      <c r="G2515" s="3" t="s">
        <v>3032</v>
      </c>
      <c r="H2515" s="3" t="s">
        <v>3033</v>
      </c>
      <c r="I2515" s="3" t="s">
        <v>3069</v>
      </c>
      <c r="J2515" s="4">
        <v>-27.005835000000001</v>
      </c>
      <c r="K2515" s="4">
        <v>-27.323893000000002</v>
      </c>
      <c r="L2515" s="4">
        <v>-10.327061</v>
      </c>
      <c r="M2515" s="4">
        <v>0.22533800000000001</v>
      </c>
      <c r="N2515" s="4">
        <v>40.03</v>
      </c>
      <c r="O2515" s="4">
        <v>57.022792000000003</v>
      </c>
      <c r="P2515" s="5">
        <v>1.530491</v>
      </c>
      <c r="Q2515" s="4">
        <v>6.4903630000000003</v>
      </c>
      <c r="R2515" s="4">
        <v>34.782192000000002</v>
      </c>
      <c r="S2515" s="3" t="s">
        <v>4537</v>
      </c>
      <c r="T2515" s="4">
        <v>40.03</v>
      </c>
      <c r="U2515" s="4">
        <v>28120.742350699998</v>
      </c>
      <c r="V2515" s="10">
        <v>43277.74235</v>
      </c>
      <c r="W2515" s="4">
        <v>6.9947539345490899</v>
      </c>
      <c r="X2515" s="4">
        <v>60.69</v>
      </c>
      <c r="Y2515" s="4">
        <v>38.850299999999997</v>
      </c>
      <c r="Z2515" s="4">
        <v>40.03</v>
      </c>
      <c r="AA2515" s="10">
        <v>16.8689422671</v>
      </c>
      <c r="AB2515" s="10">
        <v>19.703293890600001</v>
      </c>
      <c r="AC2515" s="4">
        <v>1.002264</v>
      </c>
      <c r="AD2515" s="4">
        <v>0.97963488058589998</v>
      </c>
      <c r="AE2515" s="4">
        <v>1.0031393123162</v>
      </c>
      <c r="AF2515" s="4">
        <v>6.4903630000000003</v>
      </c>
      <c r="AG2515" s="4">
        <v>7.2075507946080997</v>
      </c>
      <c r="AH2515" s="4">
        <v>7.8639866138371</v>
      </c>
      <c r="AI2515" s="5">
        <v>1.530491</v>
      </c>
      <c r="AJ2515" s="4">
        <v>3.598849</v>
      </c>
    </row>
    <row r="2516" spans="1:36" x14ac:dyDescent="0.3">
      <c r="A2516" s="1" t="s">
        <v>2330</v>
      </c>
      <c r="B2516" s="2">
        <v>4217596</v>
      </c>
      <c r="C2516" s="3" t="s">
        <v>2935</v>
      </c>
      <c r="D2516" s="4">
        <v>28159.74172505</v>
      </c>
      <c r="E2516" s="3" t="s">
        <v>3031</v>
      </c>
      <c r="F2516" s="3" t="s">
        <v>3031</v>
      </c>
      <c r="G2516" s="3" t="s">
        <v>3115</v>
      </c>
      <c r="H2516" s="3" t="s">
        <v>3116</v>
      </c>
      <c r="I2516" s="3" t="s">
        <v>3117</v>
      </c>
      <c r="J2516" s="4">
        <v>33.178142999999999</v>
      </c>
      <c r="K2516" s="4">
        <v>8.5046920000000004</v>
      </c>
      <c r="L2516" s="4">
        <v>-0.748722</v>
      </c>
      <c r="M2516" s="4">
        <v>2.0082580000000001</v>
      </c>
      <c r="N2516" s="4" t="s">
        <v>2934</v>
      </c>
      <c r="O2516" s="4" t="s">
        <v>2934</v>
      </c>
      <c r="P2516" s="4">
        <v>1.5985290000000001</v>
      </c>
      <c r="Q2516" s="4">
        <v>15.726524</v>
      </c>
      <c r="R2516" s="4" t="s">
        <v>2934</v>
      </c>
      <c r="S2516" s="3" t="s">
        <v>6069</v>
      </c>
      <c r="T2516" s="4">
        <v>54.35</v>
      </c>
      <c r="U2516" s="4">
        <v>28159.74172505</v>
      </c>
      <c r="V2516" s="10">
        <v>42166.741725</v>
      </c>
      <c r="W2516" s="4">
        <v>1.1131554737810501</v>
      </c>
      <c r="X2516" s="4">
        <v>56.985700000000001</v>
      </c>
      <c r="Y2516" s="4">
        <v>35.417000000000002</v>
      </c>
      <c r="Z2516" s="4" t="s">
        <v>2934</v>
      </c>
      <c r="AA2516" s="10">
        <v>17.667327633799999</v>
      </c>
      <c r="AB2516" s="10" t="s">
        <v>2934</v>
      </c>
      <c r="AC2516" s="4">
        <v>2.5661360000000002</v>
      </c>
      <c r="AD2516" s="4">
        <v>1.3721786468491</v>
      </c>
      <c r="AE2516" s="4">
        <v>1.3912811474542</v>
      </c>
      <c r="AF2516" s="4">
        <v>15.726524</v>
      </c>
      <c r="AG2516" s="4">
        <v>8.1378674610059996</v>
      </c>
      <c r="AH2516" s="4">
        <v>9.1493253718087999</v>
      </c>
      <c r="AI2516" s="4">
        <v>1.5985290000000001</v>
      </c>
      <c r="AJ2516" s="4">
        <v>3.019444</v>
      </c>
    </row>
    <row r="2517" spans="1:36" x14ac:dyDescent="0.3">
      <c r="A2517" s="1" t="s">
        <v>1513</v>
      </c>
      <c r="B2517" s="2">
        <v>4972803</v>
      </c>
      <c r="C2517" s="3" t="s">
        <v>2935</v>
      </c>
      <c r="D2517" s="4">
        <v>28211.57498324</v>
      </c>
      <c r="E2517" s="3" t="s">
        <v>2945</v>
      </c>
      <c r="F2517" s="3" t="s">
        <v>3021</v>
      </c>
      <c r="G2517" s="3" t="s">
        <v>3027</v>
      </c>
      <c r="H2517" s="3" t="s">
        <v>3028</v>
      </c>
      <c r="I2517" s="3" t="s">
        <v>3183</v>
      </c>
      <c r="J2517" s="4">
        <v>2.401157</v>
      </c>
      <c r="K2517" s="4">
        <v>2.6528040000000002</v>
      </c>
      <c r="L2517" s="4">
        <v>-3.380582</v>
      </c>
      <c r="M2517" s="4">
        <v>-0.18992800000000001</v>
      </c>
      <c r="N2517" s="4" t="s">
        <v>2934</v>
      </c>
      <c r="O2517" s="4" t="s">
        <v>2934</v>
      </c>
      <c r="P2517" s="4" t="s">
        <v>2934</v>
      </c>
      <c r="Q2517" s="4" t="s">
        <v>2934</v>
      </c>
      <c r="R2517" s="4" t="s">
        <v>2934</v>
      </c>
      <c r="S2517" s="3" t="s">
        <v>5254</v>
      </c>
      <c r="T2517" s="4">
        <v>162.91</v>
      </c>
      <c r="U2517" s="4">
        <v>28211.57498324</v>
      </c>
      <c r="V2517" s="10">
        <v>28445.574982999999</v>
      </c>
      <c r="W2517" s="4">
        <v>0</v>
      </c>
      <c r="X2517" s="5">
        <v>175.39</v>
      </c>
      <c r="Y2517" s="4">
        <v>119.72</v>
      </c>
      <c r="Z2517" s="4" t="s">
        <v>2934</v>
      </c>
      <c r="AA2517" s="10">
        <v>23.459967137900001</v>
      </c>
      <c r="AB2517" s="10">
        <v>23.459967137900001</v>
      </c>
      <c r="AC2517" s="4" t="s">
        <v>2934</v>
      </c>
      <c r="AD2517" s="4">
        <v>5.4169971603873002</v>
      </c>
      <c r="AE2517" s="4">
        <v>5.4169971603873002</v>
      </c>
      <c r="AF2517" s="4" t="s">
        <v>2934</v>
      </c>
      <c r="AG2517" s="4">
        <v>18.782074585943501</v>
      </c>
      <c r="AH2517" s="4">
        <v>18.782074585943501</v>
      </c>
      <c r="AI2517" s="4" t="s">
        <v>2934</v>
      </c>
      <c r="AJ2517" s="4" t="s">
        <v>2934</v>
      </c>
    </row>
    <row r="2518" spans="1:36" x14ac:dyDescent="0.3">
      <c r="A2518" s="1" t="s">
        <v>2898</v>
      </c>
      <c r="B2518" s="2">
        <v>5174695</v>
      </c>
      <c r="C2518" s="3" t="s">
        <v>2919</v>
      </c>
      <c r="D2518" s="4">
        <v>28318.63226088</v>
      </c>
      <c r="E2518" s="3" t="s">
        <v>2945</v>
      </c>
      <c r="F2518" s="3" t="s">
        <v>2946</v>
      </c>
      <c r="G2518" s="3" t="s">
        <v>2947</v>
      </c>
      <c r="H2518" s="3" t="s">
        <v>2948</v>
      </c>
      <c r="I2518" s="3" t="s">
        <v>2949</v>
      </c>
      <c r="J2518" s="4">
        <v>-16.699764999999999</v>
      </c>
      <c r="K2518" s="4">
        <v>7.4460030000000001</v>
      </c>
      <c r="L2518" s="4">
        <v>-9.9531620000000007</v>
      </c>
      <c r="M2518" s="4">
        <v>-1.5049630000000001</v>
      </c>
      <c r="N2518" s="4" t="s">
        <v>2924</v>
      </c>
      <c r="O2518" s="4">
        <v>42.682701000000002</v>
      </c>
      <c r="P2518" s="4">
        <v>19.819588</v>
      </c>
      <c r="Q2518" s="4" t="s">
        <v>2924</v>
      </c>
      <c r="R2518" s="4">
        <v>36.431660000000001</v>
      </c>
      <c r="S2518" s="3" t="s">
        <v>6636</v>
      </c>
      <c r="T2518" s="4">
        <v>184.56</v>
      </c>
      <c r="U2518" s="4">
        <v>28318.63226088</v>
      </c>
      <c r="V2518" s="10">
        <v>26849.500260000001</v>
      </c>
      <c r="W2518" s="4">
        <v>0</v>
      </c>
      <c r="X2518" s="4">
        <v>259.61</v>
      </c>
      <c r="Y2518" s="4">
        <v>153.44999999999999</v>
      </c>
      <c r="Z2518" s="4" t="s">
        <v>2924</v>
      </c>
      <c r="AA2518" s="10">
        <v>60.465878190200002</v>
      </c>
      <c r="AB2518" s="10">
        <v>61.622087257799997</v>
      </c>
      <c r="AC2518" s="4">
        <v>11.678656999999999</v>
      </c>
      <c r="AD2518" s="4">
        <v>9.7340260245932999</v>
      </c>
      <c r="AE2518" s="4">
        <v>10.175320495685201</v>
      </c>
      <c r="AF2518" s="4" t="s">
        <v>2924</v>
      </c>
      <c r="AG2518" s="4">
        <v>38.790219972813098</v>
      </c>
      <c r="AH2518" s="4">
        <v>41.1489955312585</v>
      </c>
      <c r="AI2518" s="4">
        <v>19.819588</v>
      </c>
      <c r="AJ2518" s="4">
        <v>30.034174</v>
      </c>
    </row>
    <row r="2519" spans="1:36" x14ac:dyDescent="0.3">
      <c r="A2519" s="1" t="s">
        <v>1234</v>
      </c>
      <c r="B2519" s="2">
        <v>4641383</v>
      </c>
      <c r="C2519" s="3" t="s">
        <v>2935</v>
      </c>
      <c r="D2519" s="4">
        <v>28476.9798443</v>
      </c>
      <c r="E2519" s="3" t="s">
        <v>2945</v>
      </c>
      <c r="F2519" s="3" t="s">
        <v>3021</v>
      </c>
      <c r="G2519" s="3" t="s">
        <v>3157</v>
      </c>
      <c r="H2519" s="3" t="s">
        <v>3157</v>
      </c>
      <c r="I2519" s="3" t="s">
        <v>3366</v>
      </c>
      <c r="J2519" s="4">
        <v>27.502945</v>
      </c>
      <c r="K2519" s="4">
        <v>7.4975170000000002</v>
      </c>
      <c r="L2519" s="4">
        <v>4.0865390000000001</v>
      </c>
      <c r="M2519" s="4">
        <v>0.18509999999999999</v>
      </c>
      <c r="N2519" s="4">
        <v>11.223432000000001</v>
      </c>
      <c r="O2519" s="4">
        <v>14.356764</v>
      </c>
      <c r="P2519" s="4">
        <v>1.1317299999999999</v>
      </c>
      <c r="Q2519" s="4">
        <v>6.2698989999999997</v>
      </c>
      <c r="R2519" s="4">
        <v>13.737641999999999</v>
      </c>
      <c r="S2519" s="3" t="s">
        <v>4976</v>
      </c>
      <c r="T2519" s="4">
        <v>21.65</v>
      </c>
      <c r="U2519" s="4">
        <v>28476.9798443</v>
      </c>
      <c r="V2519" s="10">
        <v>34101.979844000001</v>
      </c>
      <c r="W2519" s="4">
        <v>2.4018475750577402</v>
      </c>
      <c r="X2519" s="4">
        <v>24.24</v>
      </c>
      <c r="Y2519" s="4">
        <v>14.465</v>
      </c>
      <c r="Z2519" s="4">
        <v>11.223432000000001</v>
      </c>
      <c r="AA2519" s="10">
        <v>10.1673264862</v>
      </c>
      <c r="AB2519" s="10">
        <v>10.1673264862</v>
      </c>
      <c r="AC2519" s="4">
        <v>1.1319410000000001</v>
      </c>
      <c r="AD2519" s="4">
        <v>1.0483027776947</v>
      </c>
      <c r="AE2519" s="4">
        <v>1.0483027776947</v>
      </c>
      <c r="AF2519" s="4">
        <v>6.2698989999999997</v>
      </c>
      <c r="AG2519" s="4">
        <v>5.6422814329452002</v>
      </c>
      <c r="AH2519" s="4">
        <v>5.6422814329452002</v>
      </c>
      <c r="AI2519" s="4">
        <v>1.1317299999999999</v>
      </c>
      <c r="AJ2519" s="4">
        <v>4.5151199999999996</v>
      </c>
    </row>
    <row r="2520" spans="1:36" x14ac:dyDescent="0.3">
      <c r="A2520" s="1" t="s">
        <v>2876</v>
      </c>
      <c r="B2520" s="2">
        <v>4317520</v>
      </c>
      <c r="C2520" s="3" t="s">
        <v>2935</v>
      </c>
      <c r="D2520" s="4">
        <v>28553.29094359</v>
      </c>
      <c r="E2520" s="3" t="s">
        <v>2936</v>
      </c>
      <c r="F2520" s="3" t="s">
        <v>2937</v>
      </c>
      <c r="G2520" s="3" t="s">
        <v>3044</v>
      </c>
      <c r="H2520" s="3" t="s">
        <v>3066</v>
      </c>
      <c r="I2520" s="3" t="s">
        <v>3450</v>
      </c>
      <c r="J2520" s="4">
        <v>2.7719480000000001</v>
      </c>
      <c r="K2520" s="4">
        <v>-12.623597</v>
      </c>
      <c r="L2520" s="4">
        <v>-6.4326090000000002</v>
      </c>
      <c r="M2520" s="4">
        <v>0.33293499999999998</v>
      </c>
      <c r="N2520" s="4">
        <v>39.176667000000002</v>
      </c>
      <c r="O2520" s="4">
        <v>34.375548000000002</v>
      </c>
      <c r="P2520" s="4">
        <v>2.696075</v>
      </c>
      <c r="Q2520" s="4">
        <v>16.262112999999999</v>
      </c>
      <c r="R2520" s="4">
        <v>34.767769000000001</v>
      </c>
      <c r="S2520" s="3" t="s">
        <v>6614</v>
      </c>
      <c r="T2520" s="4">
        <v>117.53</v>
      </c>
      <c r="U2520" s="4">
        <v>28553.29094359</v>
      </c>
      <c r="V2520" s="10">
        <v>29674.290943</v>
      </c>
      <c r="W2520" s="4">
        <v>1.22521909299753</v>
      </c>
      <c r="X2520" s="5">
        <v>146.08000000000001</v>
      </c>
      <c r="Y2520" s="4">
        <v>109.39279999999999</v>
      </c>
      <c r="Z2520" s="4">
        <v>39.176667000000002</v>
      </c>
      <c r="AA2520" s="10">
        <v>25.709285792399999</v>
      </c>
      <c r="AB2520" s="10">
        <v>27.7888773558</v>
      </c>
      <c r="AC2520" s="4">
        <v>3.522589</v>
      </c>
      <c r="AD2520" s="4">
        <v>3.3780139939295002</v>
      </c>
      <c r="AE2520" s="4">
        <v>3.4947576014893</v>
      </c>
      <c r="AF2520" s="4">
        <v>16.262112999999999</v>
      </c>
      <c r="AG2520" s="4">
        <v>15.926333055463401</v>
      </c>
      <c r="AH2520" s="4">
        <v>17.042365146385901</v>
      </c>
      <c r="AI2520" s="4">
        <v>2.696075</v>
      </c>
      <c r="AJ2520" s="4">
        <v>42.368420999999998</v>
      </c>
    </row>
    <row r="2521" spans="1:36" x14ac:dyDescent="0.3">
      <c r="A2521" s="1" t="s">
        <v>1139</v>
      </c>
      <c r="B2521" s="2">
        <v>4972972</v>
      </c>
      <c r="C2521" s="3" t="s">
        <v>2935</v>
      </c>
      <c r="D2521" s="4">
        <v>28562.629312749999</v>
      </c>
      <c r="E2521" s="3" t="s">
        <v>2945</v>
      </c>
      <c r="F2521" s="3" t="s">
        <v>2946</v>
      </c>
      <c r="G2521" s="3" t="s">
        <v>2984</v>
      </c>
      <c r="H2521" s="3" t="s">
        <v>3061</v>
      </c>
      <c r="I2521" s="3" t="s">
        <v>3063</v>
      </c>
      <c r="J2521" s="4">
        <v>91.644687000000005</v>
      </c>
      <c r="K2521" s="4">
        <v>30.416667</v>
      </c>
      <c r="L2521" s="4">
        <v>2.8304269999999998</v>
      </c>
      <c r="M2521" s="4">
        <v>-0.95418899999999995</v>
      </c>
      <c r="N2521" s="4">
        <v>16.954167000000002</v>
      </c>
      <c r="O2521" s="4">
        <v>23.414662</v>
      </c>
      <c r="P2521" s="4">
        <v>80.035404999999997</v>
      </c>
      <c r="Q2521" s="4">
        <v>30.267810000000001</v>
      </c>
      <c r="R2521" s="4">
        <v>30.962695</v>
      </c>
      <c r="S2521" s="3" t="s">
        <v>4881</v>
      </c>
      <c r="T2521" s="4">
        <v>203.45</v>
      </c>
      <c r="U2521" s="4">
        <v>28562.629312749999</v>
      </c>
      <c r="V2521" s="10">
        <v>31660.129312000001</v>
      </c>
      <c r="W2521" s="4">
        <v>0</v>
      </c>
      <c r="X2521" s="4">
        <v>211.11</v>
      </c>
      <c r="Y2521" s="4">
        <v>99.9</v>
      </c>
      <c r="Z2521" s="4">
        <v>16.954167000000002</v>
      </c>
      <c r="AA2521" s="10">
        <v>32.135523613899998</v>
      </c>
      <c r="AB2521" s="10">
        <v>31.192984070000001</v>
      </c>
      <c r="AC2521" s="4">
        <v>7.0655739999999998</v>
      </c>
      <c r="AD2521" s="4">
        <v>6.5951368692579999</v>
      </c>
      <c r="AE2521" s="4">
        <v>6.9413673083241996</v>
      </c>
      <c r="AF2521" s="4">
        <v>30.267810000000001</v>
      </c>
      <c r="AG2521" s="4">
        <v>21.219301464253199</v>
      </c>
      <c r="AH2521" s="4">
        <v>23.036477765749598</v>
      </c>
      <c r="AI2521" s="4">
        <v>80.035404999999997</v>
      </c>
      <c r="AJ2521" s="4" t="s">
        <v>2924</v>
      </c>
    </row>
    <row r="2522" spans="1:36" x14ac:dyDescent="0.3">
      <c r="A2522" s="1" t="s">
        <v>1125</v>
      </c>
      <c r="B2522" s="2">
        <v>4090258</v>
      </c>
      <c r="C2522" s="3" t="s">
        <v>2935</v>
      </c>
      <c r="D2522" s="4">
        <v>28592.494712250002</v>
      </c>
      <c r="E2522" s="3" t="s">
        <v>2930</v>
      </c>
      <c r="F2522" s="3" t="s">
        <v>2953</v>
      </c>
      <c r="G2522" s="3" t="s">
        <v>2953</v>
      </c>
      <c r="H2522" s="3" t="s">
        <v>3040</v>
      </c>
      <c r="I2522" s="3" t="s">
        <v>3211</v>
      </c>
      <c r="J2522" s="4">
        <v>-11.535432999999999</v>
      </c>
      <c r="K2522" s="4">
        <v>11.215600999999999</v>
      </c>
      <c r="L2522" s="4">
        <v>-5.8887590000000003</v>
      </c>
      <c r="M2522" s="4">
        <v>0.285638</v>
      </c>
      <c r="N2522" s="4">
        <v>21.202114000000002</v>
      </c>
      <c r="O2522" s="4">
        <v>9.995552</v>
      </c>
      <c r="P2522" s="4">
        <v>1.252969</v>
      </c>
      <c r="Q2522" s="5">
        <v>9.7408049999999999</v>
      </c>
      <c r="R2522" s="4">
        <v>11.87077</v>
      </c>
      <c r="S2522" s="3" t="s">
        <v>4867</v>
      </c>
      <c r="T2522" s="5">
        <v>112.35</v>
      </c>
      <c r="U2522" s="4">
        <v>28592.494712250002</v>
      </c>
      <c r="V2522" s="10">
        <v>44049.704711999999</v>
      </c>
      <c r="W2522" s="4">
        <v>0.890075656430797</v>
      </c>
      <c r="X2522" s="4">
        <v>141.77500000000001</v>
      </c>
      <c r="Y2522" s="4">
        <v>91.6</v>
      </c>
      <c r="Z2522" s="4">
        <v>21.202114000000002</v>
      </c>
      <c r="AA2522" s="10">
        <v>9.0391252925999996</v>
      </c>
      <c r="AB2522" s="10">
        <v>9.7055507801999994</v>
      </c>
      <c r="AC2522" s="4">
        <v>4.3942839999999999</v>
      </c>
      <c r="AD2522" s="4">
        <v>4.6617714716998</v>
      </c>
      <c r="AE2522" s="4">
        <v>4.7948569677612003</v>
      </c>
      <c r="AF2522" s="5">
        <v>9.7408049999999999</v>
      </c>
      <c r="AG2522" s="4">
        <v>9.2293949781990996</v>
      </c>
      <c r="AH2522" s="4">
        <v>9.5539271676541002</v>
      </c>
      <c r="AI2522" s="4">
        <v>1.252969</v>
      </c>
      <c r="AJ2522" s="4" t="s">
        <v>2924</v>
      </c>
    </row>
    <row r="2523" spans="1:36" x14ac:dyDescent="0.3">
      <c r="A2523" s="1" t="s">
        <v>2581</v>
      </c>
      <c r="B2523" s="2">
        <v>14362218</v>
      </c>
      <c r="C2523" s="3" t="s">
        <v>2919</v>
      </c>
      <c r="D2523" s="4">
        <v>28761.946770980001</v>
      </c>
      <c r="E2523" s="3" t="s">
        <v>2930</v>
      </c>
      <c r="F2523" s="3" t="s">
        <v>2953</v>
      </c>
      <c r="G2523" s="3" t="s">
        <v>2954</v>
      </c>
      <c r="H2523" s="3" t="s">
        <v>3346</v>
      </c>
      <c r="I2523" s="3" t="s">
        <v>3347</v>
      </c>
      <c r="J2523" s="4">
        <v>48.470511000000002</v>
      </c>
      <c r="K2523" s="4">
        <v>10.825462</v>
      </c>
      <c r="L2523" s="4">
        <v>-0.81593700000000002</v>
      </c>
      <c r="M2523" s="4">
        <v>1.6575</v>
      </c>
      <c r="N2523" s="4">
        <v>64.839020000000005</v>
      </c>
      <c r="O2523" s="4">
        <v>36.000534000000002</v>
      </c>
      <c r="P2523" s="4">
        <v>5.0454319999999999</v>
      </c>
      <c r="Q2523" s="4" t="s">
        <v>2934</v>
      </c>
      <c r="R2523" s="4" t="s">
        <v>2934</v>
      </c>
      <c r="S2523" s="3" t="s">
        <v>6319</v>
      </c>
      <c r="T2523" s="4">
        <v>134.93</v>
      </c>
      <c r="U2523" s="4">
        <v>28761.946770980001</v>
      </c>
      <c r="V2523" s="10" t="s">
        <v>2934</v>
      </c>
      <c r="W2523" s="4">
        <v>0.29645001111687502</v>
      </c>
      <c r="X2523" s="4">
        <v>141.68700000000001</v>
      </c>
      <c r="Y2523" s="4">
        <v>88.49</v>
      </c>
      <c r="Z2523" s="4">
        <v>64.839020000000005</v>
      </c>
      <c r="AA2523" s="10">
        <v>41.836165199</v>
      </c>
      <c r="AB2523" s="10">
        <v>46.516518483500001</v>
      </c>
      <c r="AC2523" s="4" t="s">
        <v>2934</v>
      </c>
      <c r="AD2523" s="4" t="s">
        <v>2934</v>
      </c>
      <c r="AE2523" s="4" t="s">
        <v>2934</v>
      </c>
      <c r="AF2523" s="4" t="s">
        <v>2934</v>
      </c>
      <c r="AG2523" s="4" t="s">
        <v>2934</v>
      </c>
      <c r="AH2523" s="4" t="s">
        <v>2934</v>
      </c>
      <c r="AI2523" s="4">
        <v>5.0454319999999999</v>
      </c>
      <c r="AJ2523" s="4">
        <v>31.018391000000001</v>
      </c>
    </row>
    <row r="2524" spans="1:36" x14ac:dyDescent="0.3">
      <c r="A2524" s="1" t="s">
        <v>969</v>
      </c>
      <c r="B2524" s="2">
        <v>100260</v>
      </c>
      <c r="C2524" s="3" t="s">
        <v>2919</v>
      </c>
      <c r="D2524" s="4">
        <v>28766.308084799999</v>
      </c>
      <c r="E2524" s="3" t="s">
        <v>2930</v>
      </c>
      <c r="F2524" s="3" t="s">
        <v>2931</v>
      </c>
      <c r="G2524" s="3" t="s">
        <v>2931</v>
      </c>
      <c r="H2524" s="3" t="s">
        <v>3225</v>
      </c>
      <c r="I2524" s="3" t="s">
        <v>2933</v>
      </c>
      <c r="J2524" s="4">
        <v>24.383879</v>
      </c>
      <c r="K2524" s="4">
        <v>-9.3153E-2</v>
      </c>
      <c r="L2524" s="4">
        <v>-10.921927</v>
      </c>
      <c r="M2524" s="4">
        <v>-6.9880999999999999E-2</v>
      </c>
      <c r="N2524" s="4">
        <v>14.2524916943522</v>
      </c>
      <c r="O2524" s="4">
        <v>6.3982099999999997</v>
      </c>
      <c r="P2524" s="4">
        <v>1.5541229999999999</v>
      </c>
      <c r="Q2524" s="4" t="s">
        <v>2934</v>
      </c>
      <c r="R2524" s="4" t="s">
        <v>2934</v>
      </c>
      <c r="S2524" s="3" t="s">
        <v>4711</v>
      </c>
      <c r="T2524" s="4">
        <v>42.9</v>
      </c>
      <c r="U2524" s="4">
        <v>28766.308084799999</v>
      </c>
      <c r="V2524" s="10" t="s">
        <v>2934</v>
      </c>
      <c r="W2524" s="4">
        <v>3.4498834498834499</v>
      </c>
      <c r="X2524" s="4">
        <v>49.07</v>
      </c>
      <c r="Y2524" s="4">
        <v>32.29</v>
      </c>
      <c r="Z2524" s="4">
        <v>14.3</v>
      </c>
      <c r="AA2524" s="10">
        <v>12.233724014</v>
      </c>
      <c r="AB2524" s="10">
        <v>12.9874847873</v>
      </c>
      <c r="AC2524" s="4" t="s">
        <v>2934</v>
      </c>
      <c r="AD2524" s="4" t="s">
        <v>2934</v>
      </c>
      <c r="AE2524" s="4" t="s">
        <v>2934</v>
      </c>
      <c r="AF2524" s="4" t="s">
        <v>2934</v>
      </c>
      <c r="AG2524" s="4" t="s">
        <v>2934</v>
      </c>
      <c r="AH2524" s="4" t="s">
        <v>2934</v>
      </c>
      <c r="AI2524" s="4">
        <v>1.5541229999999999</v>
      </c>
      <c r="AJ2524" s="4">
        <v>2.12513</v>
      </c>
    </row>
    <row r="2525" spans="1:36" x14ac:dyDescent="0.3">
      <c r="A2525" s="1" t="s">
        <v>488</v>
      </c>
      <c r="B2525" s="2">
        <v>4073203</v>
      </c>
      <c r="C2525" s="3" t="s">
        <v>2935</v>
      </c>
      <c r="D2525" s="4">
        <v>28833.13132742</v>
      </c>
      <c r="E2525" s="3" t="s">
        <v>2920</v>
      </c>
      <c r="F2525" s="3" t="s">
        <v>2960</v>
      </c>
      <c r="G2525" s="3" t="s">
        <v>2973</v>
      </c>
      <c r="H2525" s="3" t="s">
        <v>3002</v>
      </c>
      <c r="I2525" s="3" t="s">
        <v>3003</v>
      </c>
      <c r="J2525" s="4">
        <v>18.194444000000001</v>
      </c>
      <c r="K2525" s="4">
        <v>8.5162580000000005</v>
      </c>
      <c r="L2525" s="4">
        <v>-2.8459590000000001</v>
      </c>
      <c r="M2525" s="4">
        <v>0.72708799999999996</v>
      </c>
      <c r="N2525" s="4">
        <v>22.876344</v>
      </c>
      <c r="O2525" s="4">
        <v>26.912130000000001</v>
      </c>
      <c r="P2525" s="4" t="s">
        <v>2924</v>
      </c>
      <c r="Q2525" s="4">
        <v>10.123945000000001</v>
      </c>
      <c r="R2525" s="4">
        <v>15.822684000000001</v>
      </c>
      <c r="S2525" s="3" t="s">
        <v>4231</v>
      </c>
      <c r="T2525" s="4">
        <v>119.14</v>
      </c>
      <c r="U2525" s="4">
        <v>28833.13132742</v>
      </c>
      <c r="V2525" s="10">
        <v>31131.131326999999</v>
      </c>
      <c r="W2525" s="4">
        <v>1.6974987409769999</v>
      </c>
      <c r="X2525" s="4">
        <v>126.23</v>
      </c>
      <c r="Y2525" s="4">
        <v>93.17</v>
      </c>
      <c r="Z2525" s="4">
        <v>22.876344</v>
      </c>
      <c r="AA2525" s="10">
        <v>14.952684555299999</v>
      </c>
      <c r="AB2525" s="10">
        <v>15.188350074000001</v>
      </c>
      <c r="AC2525" s="4">
        <v>0.13869699999999999</v>
      </c>
      <c r="AD2525" s="4">
        <v>0.13776153791410001</v>
      </c>
      <c r="AE2525" s="4">
        <v>0.14132880027139999</v>
      </c>
      <c r="AF2525" s="4">
        <v>10.123945000000001</v>
      </c>
      <c r="AG2525" s="4">
        <v>9.7948354892410006</v>
      </c>
      <c r="AH2525" s="4">
        <v>9.8871427722991996</v>
      </c>
      <c r="AI2525" s="4" t="s">
        <v>2924</v>
      </c>
      <c r="AJ2525" s="4" t="s">
        <v>2924</v>
      </c>
    </row>
    <row r="2526" spans="1:36" x14ac:dyDescent="0.3">
      <c r="A2526" s="1" t="s">
        <v>2380</v>
      </c>
      <c r="B2526" s="2">
        <v>100447</v>
      </c>
      <c r="C2526" s="3" t="s">
        <v>2935</v>
      </c>
      <c r="D2526" s="4">
        <v>28898.778163020001</v>
      </c>
      <c r="E2526" s="3" t="s">
        <v>2930</v>
      </c>
      <c r="F2526" s="3" t="s">
        <v>2953</v>
      </c>
      <c r="G2526" s="3" t="s">
        <v>2954</v>
      </c>
      <c r="H2526" s="3" t="s">
        <v>2955</v>
      </c>
      <c r="I2526" s="3" t="s">
        <v>2971</v>
      </c>
      <c r="J2526" s="4">
        <v>27.265685999999999</v>
      </c>
      <c r="K2526" s="4">
        <v>11.768708</v>
      </c>
      <c r="L2526" s="4">
        <v>-0.21257200000000001</v>
      </c>
      <c r="M2526" s="4">
        <v>0.386965</v>
      </c>
      <c r="N2526" s="4">
        <v>16.43</v>
      </c>
      <c r="O2526" s="4" t="s">
        <v>2924</v>
      </c>
      <c r="P2526" s="4">
        <v>1.260275</v>
      </c>
      <c r="Q2526" s="4" t="s">
        <v>2934</v>
      </c>
      <c r="R2526" s="4" t="s">
        <v>2934</v>
      </c>
      <c r="S2526" s="3" t="s">
        <v>6119</v>
      </c>
      <c r="T2526" s="4">
        <v>98.58</v>
      </c>
      <c r="U2526" s="4">
        <v>28898.778163020001</v>
      </c>
      <c r="V2526" s="10" t="s">
        <v>2934</v>
      </c>
      <c r="W2526" s="4">
        <v>3.08378981537837</v>
      </c>
      <c r="X2526" s="4">
        <v>101.91</v>
      </c>
      <c r="Y2526" s="4">
        <v>70.2</v>
      </c>
      <c r="Z2526" s="4">
        <v>16.43</v>
      </c>
      <c r="AA2526" s="10">
        <v>10.619068650099999</v>
      </c>
      <c r="AB2526" s="10">
        <v>11.7062674486</v>
      </c>
      <c r="AC2526" s="4" t="s">
        <v>2934</v>
      </c>
      <c r="AD2526" s="4" t="s">
        <v>2934</v>
      </c>
      <c r="AE2526" s="4" t="s">
        <v>2934</v>
      </c>
      <c r="AF2526" s="4" t="s">
        <v>2934</v>
      </c>
      <c r="AG2526" s="4" t="s">
        <v>2934</v>
      </c>
      <c r="AH2526" s="4" t="s">
        <v>2934</v>
      </c>
      <c r="AI2526" s="4">
        <v>1.260275</v>
      </c>
      <c r="AJ2526" s="4">
        <v>2.069617</v>
      </c>
    </row>
    <row r="2527" spans="1:36" x14ac:dyDescent="0.3">
      <c r="A2527" s="1" t="s">
        <v>1219</v>
      </c>
      <c r="B2527" s="2">
        <v>4987565</v>
      </c>
      <c r="C2527" s="3" t="s">
        <v>2935</v>
      </c>
      <c r="D2527" s="4">
        <v>29029.472486139999</v>
      </c>
      <c r="E2527" s="3" t="s">
        <v>2936</v>
      </c>
      <c r="F2527" s="3" t="s">
        <v>2937</v>
      </c>
      <c r="G2527" s="3" t="s">
        <v>2951</v>
      </c>
      <c r="H2527" s="3" t="s">
        <v>2951</v>
      </c>
      <c r="I2527" s="3" t="s">
        <v>3500</v>
      </c>
      <c r="J2527" s="4">
        <v>34.701180000000001</v>
      </c>
      <c r="K2527" s="4">
        <v>-7.0877679999999996</v>
      </c>
      <c r="L2527" s="4">
        <v>-11.233098999999999</v>
      </c>
      <c r="M2527" s="4">
        <v>0.83703000000000005</v>
      </c>
      <c r="N2527" s="4" t="s">
        <v>2934</v>
      </c>
      <c r="O2527" s="4" t="s">
        <v>2934</v>
      </c>
      <c r="P2527" s="4" t="s">
        <v>2934</v>
      </c>
      <c r="Q2527" s="4" t="s">
        <v>2934</v>
      </c>
      <c r="R2527" s="4" t="s">
        <v>2934</v>
      </c>
      <c r="S2527" s="3" t="s">
        <v>4961</v>
      </c>
      <c r="T2527" s="5">
        <v>240.94</v>
      </c>
      <c r="U2527" s="4">
        <v>29029.472486139999</v>
      </c>
      <c r="V2527" s="10">
        <v>31660.308486000002</v>
      </c>
      <c r="W2527" s="4">
        <v>9.13090395949199E-2</v>
      </c>
      <c r="X2527" s="4">
        <v>283.60000000000002</v>
      </c>
      <c r="Y2527" s="4">
        <v>169.7</v>
      </c>
      <c r="Z2527" s="4" t="s">
        <v>2934</v>
      </c>
      <c r="AA2527" s="10">
        <v>56.429136864100002</v>
      </c>
      <c r="AB2527" s="10">
        <v>56.429136864100002</v>
      </c>
      <c r="AC2527" s="4" t="s">
        <v>2934</v>
      </c>
      <c r="AD2527" s="4">
        <v>7.4924628619262004</v>
      </c>
      <c r="AE2527" s="4">
        <v>7.4924628619262004</v>
      </c>
      <c r="AF2527" s="4" t="s">
        <v>2934</v>
      </c>
      <c r="AG2527" s="4">
        <v>28.476589346973899</v>
      </c>
      <c r="AH2527" s="4">
        <v>28.476589346973899</v>
      </c>
      <c r="AI2527" s="4" t="s">
        <v>2934</v>
      </c>
      <c r="AJ2527" s="4" t="s">
        <v>2934</v>
      </c>
    </row>
    <row r="2528" spans="1:36" x14ac:dyDescent="0.3">
      <c r="A2528" s="1" t="s">
        <v>2580</v>
      </c>
      <c r="B2528" s="2">
        <v>4071364</v>
      </c>
      <c r="C2528" s="3" t="s">
        <v>2919</v>
      </c>
      <c r="D2528" s="4">
        <v>29145.679472799999</v>
      </c>
      <c r="E2528" s="3" t="s">
        <v>2925</v>
      </c>
      <c r="F2528" s="3" t="s">
        <v>2926</v>
      </c>
      <c r="G2528" s="3" t="s">
        <v>2927</v>
      </c>
      <c r="H2528" s="3" t="s">
        <v>2928</v>
      </c>
      <c r="I2528" s="3" t="s">
        <v>3568</v>
      </c>
      <c r="J2528" s="4">
        <v>26.866019000000001</v>
      </c>
      <c r="K2528" s="4">
        <v>-4.6620540000000004</v>
      </c>
      <c r="L2528" s="4">
        <v>-3.248688</v>
      </c>
      <c r="M2528" s="4">
        <v>1.186944</v>
      </c>
      <c r="N2528" s="4">
        <v>5.4560000000000004</v>
      </c>
      <c r="O2528" s="4">
        <v>10.997783</v>
      </c>
      <c r="P2528" s="4">
        <v>2.5488179999999998</v>
      </c>
      <c r="Q2528" s="4">
        <v>13.663342999999999</v>
      </c>
      <c r="R2528" s="4">
        <v>74.662424000000001</v>
      </c>
      <c r="S2528" s="3" t="s">
        <v>6318</v>
      </c>
      <c r="T2528" s="4">
        <v>54.56</v>
      </c>
      <c r="U2528" s="4">
        <v>29145.679472799999</v>
      </c>
      <c r="V2528" s="10">
        <v>34293.067472000002</v>
      </c>
      <c r="W2528" s="4">
        <v>1.61290322580645</v>
      </c>
      <c r="X2528" s="4">
        <v>61.527999999999999</v>
      </c>
      <c r="Y2528" s="4">
        <v>42.351500000000001</v>
      </c>
      <c r="Z2528" s="4">
        <v>5.4560000000000004</v>
      </c>
      <c r="AA2528" s="10">
        <v>25.32491645</v>
      </c>
      <c r="AB2528" s="10">
        <v>26.532706326300001</v>
      </c>
      <c r="AC2528" s="4">
        <v>2.3218779999999999</v>
      </c>
      <c r="AD2528" s="4">
        <v>2.2245917742654999</v>
      </c>
      <c r="AE2528" s="4">
        <v>2.3017548856024002</v>
      </c>
      <c r="AF2528" s="4">
        <v>13.663342999999999</v>
      </c>
      <c r="AG2528" s="4">
        <v>17.082486369853498</v>
      </c>
      <c r="AH2528" s="4">
        <v>17.817515998544899</v>
      </c>
      <c r="AI2528" s="4">
        <v>2.5488179999999998</v>
      </c>
      <c r="AJ2528" s="4">
        <v>2.889065</v>
      </c>
    </row>
    <row r="2529" spans="1:36" x14ac:dyDescent="0.3">
      <c r="A2529" s="1" t="s">
        <v>439</v>
      </c>
      <c r="B2529" s="2">
        <v>103448</v>
      </c>
      <c r="C2529" s="3" t="s">
        <v>2935</v>
      </c>
      <c r="D2529" s="4">
        <v>29422.258747100001</v>
      </c>
      <c r="E2529" s="3" t="s">
        <v>2930</v>
      </c>
      <c r="F2529" s="3" t="s">
        <v>2957</v>
      </c>
      <c r="G2529" s="3" t="s">
        <v>2957</v>
      </c>
      <c r="H2529" s="3" t="s">
        <v>2958</v>
      </c>
      <c r="I2529" s="3" t="s">
        <v>3149</v>
      </c>
      <c r="J2529" s="4">
        <v>44.691322999999997</v>
      </c>
      <c r="K2529" s="4">
        <v>0.23380400000000001</v>
      </c>
      <c r="L2529" s="4">
        <v>-9.1077739999999991</v>
      </c>
      <c r="M2529" s="4">
        <v>-3.8861E-2</v>
      </c>
      <c r="N2529" s="4">
        <v>28.035422343324299</v>
      </c>
      <c r="O2529" s="4">
        <v>28.410676806295101</v>
      </c>
      <c r="P2529" s="4">
        <v>4.5524529999999999</v>
      </c>
      <c r="Q2529" s="4">
        <v>20.287941</v>
      </c>
      <c r="R2529" s="4">
        <v>36.659438999999999</v>
      </c>
      <c r="S2529" s="3" t="s">
        <v>4182</v>
      </c>
      <c r="T2529" s="5">
        <v>102.89</v>
      </c>
      <c r="U2529" s="4">
        <v>29422.258747100001</v>
      </c>
      <c r="V2529" s="10">
        <v>32288.258747</v>
      </c>
      <c r="W2529" s="4">
        <v>0.58314705024783797</v>
      </c>
      <c r="X2529" s="5">
        <v>114.15</v>
      </c>
      <c r="Y2529" s="4">
        <v>69.239999999999995</v>
      </c>
      <c r="Z2529" s="4">
        <v>34.296666999999999</v>
      </c>
      <c r="AA2529" s="10">
        <v>25.525950183500001</v>
      </c>
      <c r="AB2529" s="10">
        <v>27.341092687</v>
      </c>
      <c r="AC2529" s="4">
        <v>7.0827780000000002</v>
      </c>
      <c r="AD2529" s="4">
        <v>6.4037423566697997</v>
      </c>
      <c r="AE2529" s="4">
        <v>6.8044018494109997</v>
      </c>
      <c r="AF2529" s="4">
        <v>20.287941</v>
      </c>
      <c r="AG2529" s="4">
        <v>18.280488744947</v>
      </c>
      <c r="AH2529" s="4">
        <v>19.4090701708847</v>
      </c>
      <c r="AI2529" s="4">
        <v>4.5524529999999999</v>
      </c>
      <c r="AJ2529" s="4" t="s">
        <v>2924</v>
      </c>
    </row>
    <row r="2530" spans="1:36" x14ac:dyDescent="0.3">
      <c r="A2530" s="1" t="s">
        <v>976</v>
      </c>
      <c r="B2530" s="2">
        <v>100247</v>
      </c>
      <c r="C2530" s="3" t="s">
        <v>2919</v>
      </c>
      <c r="D2530" s="4">
        <v>29456.394996212501</v>
      </c>
      <c r="E2530" s="3" t="s">
        <v>2930</v>
      </c>
      <c r="F2530" s="3" t="s">
        <v>2931</v>
      </c>
      <c r="G2530" s="3" t="s">
        <v>2931</v>
      </c>
      <c r="H2530" s="3" t="s">
        <v>3225</v>
      </c>
      <c r="I2530" s="3" t="s">
        <v>2933</v>
      </c>
      <c r="J2530" s="4">
        <v>50.280838000000003</v>
      </c>
      <c r="K2530" s="4">
        <v>15.546212000000001</v>
      </c>
      <c r="L2530" s="4">
        <v>-7.6257970000000004</v>
      </c>
      <c r="M2530" s="4">
        <v>9.0589000000000003E-2</v>
      </c>
      <c r="N2530" s="4">
        <v>12.2167860211974</v>
      </c>
      <c r="O2530" s="4">
        <v>25.775586000000001</v>
      </c>
      <c r="P2530" s="4">
        <v>1.3776969999999999</v>
      </c>
      <c r="Q2530" s="4" t="s">
        <v>2934</v>
      </c>
      <c r="R2530" s="4" t="s">
        <v>2934</v>
      </c>
      <c r="S2530" s="3" t="s">
        <v>4718</v>
      </c>
      <c r="T2530" s="5">
        <v>2132.44</v>
      </c>
      <c r="U2530" s="4">
        <v>29456.394996212501</v>
      </c>
      <c r="V2530" s="10" t="s">
        <v>2934</v>
      </c>
      <c r="W2530" s="4">
        <v>0.365778169608524</v>
      </c>
      <c r="X2530" s="5">
        <v>2388.7800000000002</v>
      </c>
      <c r="Y2530" s="4">
        <v>1363.97</v>
      </c>
      <c r="Z2530" s="4">
        <v>12.216576</v>
      </c>
      <c r="AA2530" s="10">
        <v>13.593520313999999</v>
      </c>
      <c r="AB2530" s="10">
        <v>11.3308709537</v>
      </c>
      <c r="AC2530" s="4" t="s">
        <v>2934</v>
      </c>
      <c r="AD2530" s="4" t="s">
        <v>2934</v>
      </c>
      <c r="AE2530" s="4" t="s">
        <v>2934</v>
      </c>
      <c r="AF2530" s="4" t="s">
        <v>2934</v>
      </c>
      <c r="AG2530" s="4" t="s">
        <v>2934</v>
      </c>
      <c r="AH2530" s="4" t="s">
        <v>2934</v>
      </c>
      <c r="AI2530" s="4">
        <v>1.3776969999999999</v>
      </c>
      <c r="AJ2530" s="4">
        <v>1.4171499999999999</v>
      </c>
    </row>
    <row r="2531" spans="1:36" x14ac:dyDescent="0.3">
      <c r="A2531" s="1" t="s">
        <v>668</v>
      </c>
      <c r="B2531" s="2">
        <v>4094053</v>
      </c>
      <c r="C2531" s="3" t="s">
        <v>2919</v>
      </c>
      <c r="D2531" s="4">
        <v>29607.276317740001</v>
      </c>
      <c r="E2531" s="3" t="s">
        <v>2976</v>
      </c>
      <c r="F2531" s="3" t="s">
        <v>3316</v>
      </c>
      <c r="G2531" s="3" t="s">
        <v>3316</v>
      </c>
      <c r="H2531" s="3" t="s">
        <v>3317</v>
      </c>
      <c r="I2531" s="3" t="s">
        <v>3308</v>
      </c>
      <c r="J2531" s="4">
        <v>-17.358965999999999</v>
      </c>
      <c r="K2531" s="4">
        <v>-3.7195040000000001</v>
      </c>
      <c r="L2531" s="4">
        <v>-11.894596</v>
      </c>
      <c r="M2531" s="4">
        <v>1.091825</v>
      </c>
      <c r="N2531" s="4">
        <v>167.95348799999999</v>
      </c>
      <c r="O2531" s="4" t="s">
        <v>2924</v>
      </c>
      <c r="P2531" s="4">
        <v>3.9479579999999999</v>
      </c>
      <c r="Q2531" s="4">
        <v>123.623867</v>
      </c>
      <c r="R2531" s="4" t="s">
        <v>2924</v>
      </c>
      <c r="S2531" s="3" t="s">
        <v>4411</v>
      </c>
      <c r="T2531" s="4">
        <v>72.22</v>
      </c>
      <c r="U2531" s="4">
        <v>29607.276317740001</v>
      </c>
      <c r="V2531" s="10">
        <v>25775.576316999999</v>
      </c>
      <c r="W2531" s="4">
        <v>0</v>
      </c>
      <c r="X2531" s="4">
        <v>100.38</v>
      </c>
      <c r="Y2531" s="4">
        <v>68.256</v>
      </c>
      <c r="Z2531" s="4">
        <v>167.95348799999999</v>
      </c>
      <c r="AA2531" s="10">
        <v>71.717974180699997</v>
      </c>
      <c r="AB2531" s="10">
        <v>104.15044273309999</v>
      </c>
      <c r="AC2531" s="4">
        <v>9.6649949999999993</v>
      </c>
      <c r="AD2531" s="4">
        <v>8.6835588909333996</v>
      </c>
      <c r="AE2531" s="4">
        <v>9.4385862254328003</v>
      </c>
      <c r="AF2531" s="4">
        <v>123.623867</v>
      </c>
      <c r="AG2531" s="4">
        <v>63.5715075716844</v>
      </c>
      <c r="AH2531" s="4">
        <v>121.6447738514937</v>
      </c>
      <c r="AI2531" s="4">
        <v>3.9479579999999999</v>
      </c>
      <c r="AJ2531" s="4">
        <v>6.2002059999999997</v>
      </c>
    </row>
    <row r="2532" spans="1:36" x14ac:dyDescent="0.3">
      <c r="A2532" s="1" t="s">
        <v>157</v>
      </c>
      <c r="B2532" s="2">
        <v>4097536</v>
      </c>
      <c r="C2532" s="3" t="s">
        <v>2919</v>
      </c>
      <c r="D2532" s="4">
        <v>29707.18662357</v>
      </c>
      <c r="E2532" s="3" t="s">
        <v>2945</v>
      </c>
      <c r="F2532" s="3" t="s">
        <v>2946</v>
      </c>
      <c r="G2532" s="3" t="s">
        <v>2947</v>
      </c>
      <c r="H2532" s="3" t="s">
        <v>2989</v>
      </c>
      <c r="I2532" s="3" t="s">
        <v>2949</v>
      </c>
      <c r="J2532" s="4">
        <v>-6.3864089999999996</v>
      </c>
      <c r="K2532" s="4">
        <v>4.4763960000000003</v>
      </c>
      <c r="L2532" s="4">
        <v>-2.3892310000000001</v>
      </c>
      <c r="M2532" s="4">
        <v>0.39157199999999998</v>
      </c>
      <c r="N2532" s="4">
        <v>56.6175</v>
      </c>
      <c r="O2532" s="4">
        <v>40.595722000000002</v>
      </c>
      <c r="P2532" s="4">
        <v>5.095091</v>
      </c>
      <c r="Q2532" s="4">
        <v>34.781416999999998</v>
      </c>
      <c r="R2532" s="4">
        <v>38.342315999999997</v>
      </c>
      <c r="S2532" s="3" t="s">
        <v>3904</v>
      </c>
      <c r="T2532" s="4">
        <v>339.70499999999998</v>
      </c>
      <c r="U2532" s="4">
        <v>29707.18662357</v>
      </c>
      <c r="V2532" s="10">
        <v>29279.692622999999</v>
      </c>
      <c r="W2532" s="4">
        <v>0</v>
      </c>
      <c r="X2532" s="4">
        <v>364.31</v>
      </c>
      <c r="Y2532" s="4">
        <v>289.82</v>
      </c>
      <c r="Z2532" s="4">
        <v>56.6175</v>
      </c>
      <c r="AA2532" s="10">
        <v>32.653581075200002</v>
      </c>
      <c r="AB2532" s="10">
        <v>32.854275973699998</v>
      </c>
      <c r="AC2532" s="4">
        <v>11.864967999999999</v>
      </c>
      <c r="AD2532" s="4">
        <v>11.0186555258912</v>
      </c>
      <c r="AE2532" s="4">
        <v>11.652425998876099</v>
      </c>
      <c r="AF2532" s="4">
        <v>34.781416999999998</v>
      </c>
      <c r="AG2532" s="4">
        <v>23.8107879802726</v>
      </c>
      <c r="AH2532" s="4">
        <v>25.241442033721601</v>
      </c>
      <c r="AI2532" s="4">
        <v>5.095091</v>
      </c>
      <c r="AJ2532" s="4">
        <v>23.692634999999999</v>
      </c>
    </row>
    <row r="2533" spans="1:36" x14ac:dyDescent="0.3">
      <c r="A2533" s="1" t="s">
        <v>1753</v>
      </c>
      <c r="B2533" s="2">
        <v>4967353</v>
      </c>
      <c r="C2533" s="3" t="s">
        <v>2919</v>
      </c>
      <c r="D2533" s="4">
        <v>29887.506000000001</v>
      </c>
      <c r="E2533" s="3" t="s">
        <v>2945</v>
      </c>
      <c r="F2533" s="3" t="s">
        <v>2990</v>
      </c>
      <c r="G2533" s="3" t="s">
        <v>2990</v>
      </c>
      <c r="H2533" s="3" t="s">
        <v>3029</v>
      </c>
      <c r="I2533" s="3" t="s">
        <v>3030</v>
      </c>
      <c r="J2533" s="18">
        <v>-2.8662930000000002</v>
      </c>
      <c r="K2533" s="18">
        <v>-33.761445999999999</v>
      </c>
      <c r="L2533" s="18">
        <v>9.3638440000000003</v>
      </c>
      <c r="M2533" s="18">
        <v>3.2837730000000001</v>
      </c>
      <c r="N2533" s="4">
        <v>76.587500000000006</v>
      </c>
      <c r="O2533" s="4">
        <v>43.773665999999999</v>
      </c>
      <c r="P2533" s="4">
        <v>12.708717999999999</v>
      </c>
      <c r="Q2533" s="4">
        <v>53.820720000000001</v>
      </c>
      <c r="R2533" s="4">
        <v>55.044474000000001</v>
      </c>
      <c r="S2533" s="3" t="s">
        <v>5494</v>
      </c>
      <c r="T2533" s="4">
        <v>612.70000000000005</v>
      </c>
      <c r="U2533" s="4">
        <v>29887.506000000001</v>
      </c>
      <c r="V2533" s="10">
        <v>28441.452000000001</v>
      </c>
      <c r="W2533" s="4">
        <v>0.81606006202056502</v>
      </c>
      <c r="X2533" s="18">
        <v>959.64</v>
      </c>
      <c r="Y2533" s="18">
        <v>546.70500000000004</v>
      </c>
      <c r="Z2533" s="4">
        <v>76.587500000000006</v>
      </c>
      <c r="AA2533" s="10">
        <v>38.369049259100002</v>
      </c>
      <c r="AB2533" s="10">
        <v>43.633975961700003</v>
      </c>
      <c r="AC2533" s="4">
        <v>13.945669000000001</v>
      </c>
      <c r="AD2533" s="4">
        <v>11.4364023333252</v>
      </c>
      <c r="AE2533" s="4">
        <v>12.965318931611201</v>
      </c>
      <c r="AF2533" s="4">
        <v>53.820720000000001</v>
      </c>
      <c r="AG2533" s="4">
        <v>31.356568716936899</v>
      </c>
      <c r="AH2533" s="4">
        <v>35.560971950277199</v>
      </c>
      <c r="AI2533" s="4">
        <v>12.708717999999999</v>
      </c>
      <c r="AJ2533" s="4">
        <v>12.907914999999999</v>
      </c>
    </row>
    <row r="2534" spans="1:36" x14ac:dyDescent="0.3">
      <c r="A2534" s="1" t="s">
        <v>2812</v>
      </c>
      <c r="B2534" s="2">
        <v>4009725</v>
      </c>
      <c r="C2534" s="3" t="s">
        <v>2935</v>
      </c>
      <c r="D2534" s="4">
        <v>29996.728569719999</v>
      </c>
      <c r="E2534" s="3" t="s">
        <v>3090</v>
      </c>
      <c r="F2534" s="3" t="s">
        <v>3090</v>
      </c>
      <c r="G2534" s="3" t="s">
        <v>3122</v>
      </c>
      <c r="H2534" s="3" t="s">
        <v>3122</v>
      </c>
      <c r="I2534" s="3" t="s">
        <v>3092</v>
      </c>
      <c r="J2534" s="4">
        <v>12.652964000000001</v>
      </c>
      <c r="K2534" s="4">
        <v>-0.46189400000000003</v>
      </c>
      <c r="L2534" s="4">
        <v>-6.8748769999999997</v>
      </c>
      <c r="M2534" s="4">
        <v>0.33862399999999998</v>
      </c>
      <c r="N2534" s="4">
        <v>23.704999999999998</v>
      </c>
      <c r="O2534" s="4">
        <v>72.714724000000004</v>
      </c>
      <c r="P2534" s="5">
        <v>2.4827840000000001</v>
      </c>
      <c r="Q2534" s="4">
        <v>13.414246</v>
      </c>
      <c r="R2534" s="4" t="s">
        <v>2924</v>
      </c>
      <c r="S2534" s="3" t="s">
        <v>6550</v>
      </c>
      <c r="T2534" s="4">
        <v>94.82</v>
      </c>
      <c r="U2534" s="4">
        <v>29996.728569719999</v>
      </c>
      <c r="V2534" s="10">
        <v>49293.328568999998</v>
      </c>
      <c r="W2534" s="4">
        <v>3.7650284750052698</v>
      </c>
      <c r="X2534" s="4">
        <v>102.79</v>
      </c>
      <c r="Y2534" s="4">
        <v>75.126000000000005</v>
      </c>
      <c r="Z2534" s="4">
        <v>23.704999999999998</v>
      </c>
      <c r="AA2534" s="10">
        <v>20.954696132500001</v>
      </c>
      <c r="AB2534" s="10">
        <v>19.518440830199999</v>
      </c>
      <c r="AC2534" s="4">
        <v>5.7766520000000003</v>
      </c>
      <c r="AD2534" s="4">
        <v>5.5010382097247996</v>
      </c>
      <c r="AE2534" s="4">
        <v>5.4634511325739004</v>
      </c>
      <c r="AF2534" s="4">
        <v>13.414246</v>
      </c>
      <c r="AG2534" s="4">
        <v>13.810342081963601</v>
      </c>
      <c r="AH2534" s="4">
        <v>13.013756359077</v>
      </c>
      <c r="AI2534" s="5">
        <v>2.4827840000000001</v>
      </c>
      <c r="AJ2534" s="4">
        <v>3.3329819999999999</v>
      </c>
    </row>
    <row r="2535" spans="1:36" x14ac:dyDescent="0.3">
      <c r="A2535" s="1" t="s">
        <v>838</v>
      </c>
      <c r="B2535" s="2">
        <v>4081627</v>
      </c>
      <c r="C2535" s="3" t="s">
        <v>2919</v>
      </c>
      <c r="D2535" s="4">
        <v>30085.99</v>
      </c>
      <c r="E2535" s="3" t="s">
        <v>2925</v>
      </c>
      <c r="F2535" s="3" t="s">
        <v>2926</v>
      </c>
      <c r="G2535" s="3" t="s">
        <v>3081</v>
      </c>
      <c r="H2535" s="3" t="s">
        <v>3081</v>
      </c>
      <c r="I2535" s="3" t="s">
        <v>3400</v>
      </c>
      <c r="J2535" s="4">
        <v>43.993580999999999</v>
      </c>
      <c r="K2535" s="4">
        <v>-1.859375</v>
      </c>
      <c r="L2535" s="4">
        <v>-2.332452</v>
      </c>
      <c r="M2535" s="4">
        <v>-3.3840949999999999</v>
      </c>
      <c r="N2535" s="4">
        <v>20.936667</v>
      </c>
      <c r="O2535" s="4">
        <v>22.864944000000001</v>
      </c>
      <c r="P2535" s="4">
        <v>5.5855940000000004</v>
      </c>
      <c r="Q2535" s="4">
        <v>12.045915000000001</v>
      </c>
      <c r="R2535" s="4">
        <v>19.63409</v>
      </c>
      <c r="S2535" s="3" t="s">
        <v>4581</v>
      </c>
      <c r="T2535" s="4">
        <v>62.81</v>
      </c>
      <c r="U2535" s="4">
        <v>30085.99</v>
      </c>
      <c r="V2535" s="10">
        <v>33053.99</v>
      </c>
      <c r="W2535" s="4">
        <v>1.7194714217481299</v>
      </c>
      <c r="X2535" s="4">
        <v>67.8</v>
      </c>
      <c r="Y2535" s="4">
        <v>40.159999999999997</v>
      </c>
      <c r="Z2535" s="4">
        <v>20.936667</v>
      </c>
      <c r="AA2535" s="10">
        <v>12.2029880903</v>
      </c>
      <c r="AB2535" s="10">
        <v>12.980195953200001</v>
      </c>
      <c r="AC2535" s="4">
        <v>3.219754</v>
      </c>
      <c r="AD2535" s="4">
        <v>3.1574236565268001</v>
      </c>
      <c r="AE2535" s="4">
        <v>3.2166909435397</v>
      </c>
      <c r="AF2535" s="4">
        <v>12.045915000000001</v>
      </c>
      <c r="AG2535" s="4">
        <v>10.0176006635973</v>
      </c>
      <c r="AH2535" s="4">
        <v>10.2632256423159</v>
      </c>
      <c r="AI2535" s="4">
        <v>5.5855940000000004</v>
      </c>
      <c r="AJ2535" s="4">
        <v>31.217694000000002</v>
      </c>
    </row>
    <row r="2536" spans="1:36" x14ac:dyDescent="0.3">
      <c r="A2536" s="1" t="s">
        <v>2701</v>
      </c>
      <c r="B2536" s="2">
        <v>5730729</v>
      </c>
      <c r="C2536" s="3" t="s">
        <v>2940</v>
      </c>
      <c r="D2536" s="4">
        <v>30261.7388016</v>
      </c>
      <c r="E2536" s="3" t="s">
        <v>2930</v>
      </c>
      <c r="F2536" s="3" t="s">
        <v>2953</v>
      </c>
      <c r="G2536" s="3" t="s">
        <v>2954</v>
      </c>
      <c r="H2536" s="3" t="s">
        <v>2955</v>
      </c>
      <c r="I2536" s="3"/>
      <c r="J2536" s="4">
        <v>-2.5960890000000001</v>
      </c>
      <c r="K2536" s="4">
        <v>-4.6377290000000002</v>
      </c>
      <c r="L2536" s="4">
        <v>-1.818182</v>
      </c>
      <c r="M2536" s="4">
        <v>-0.63628600000000002</v>
      </c>
      <c r="N2536" s="4" t="s">
        <v>2934</v>
      </c>
      <c r="O2536" s="4" t="s">
        <v>2934</v>
      </c>
      <c r="P2536" s="4" t="s">
        <v>2934</v>
      </c>
      <c r="Q2536" s="4" t="s">
        <v>2934</v>
      </c>
      <c r="R2536" s="4" t="s">
        <v>2934</v>
      </c>
      <c r="S2536" s="3" t="s">
        <v>6439</v>
      </c>
      <c r="T2536" s="4">
        <v>57.78</v>
      </c>
      <c r="U2536" s="4">
        <v>30261.7388016</v>
      </c>
      <c r="V2536" s="10" t="s">
        <v>2934</v>
      </c>
      <c r="W2536" s="4">
        <v>3.94807892004154</v>
      </c>
      <c r="X2536" s="4">
        <v>60.82</v>
      </c>
      <c r="Y2536" s="4">
        <v>57.03</v>
      </c>
      <c r="Z2536" s="4" t="s">
        <v>2934</v>
      </c>
      <c r="AA2536" s="10" t="s">
        <v>2934</v>
      </c>
      <c r="AB2536" s="10" t="s">
        <v>2934</v>
      </c>
      <c r="AC2536" s="4" t="s">
        <v>2934</v>
      </c>
      <c r="AD2536" s="4" t="s">
        <v>2934</v>
      </c>
      <c r="AE2536" s="4" t="s">
        <v>2934</v>
      </c>
      <c r="AF2536" s="4" t="s">
        <v>2934</v>
      </c>
      <c r="AG2536" s="4" t="s">
        <v>2934</v>
      </c>
      <c r="AH2536" s="4" t="s">
        <v>2934</v>
      </c>
      <c r="AI2536" s="4" t="s">
        <v>2934</v>
      </c>
      <c r="AJ2536" s="4" t="s">
        <v>2934</v>
      </c>
    </row>
    <row r="2537" spans="1:36" x14ac:dyDescent="0.3">
      <c r="A2537" s="1" t="s">
        <v>287</v>
      </c>
      <c r="B2537" s="2">
        <v>4294084</v>
      </c>
      <c r="C2537" s="3" t="s">
        <v>2919</v>
      </c>
      <c r="D2537" s="4">
        <v>30366.503815399999</v>
      </c>
      <c r="E2537" s="3" t="s">
        <v>3102</v>
      </c>
      <c r="F2537" s="3" t="s">
        <v>3103</v>
      </c>
      <c r="G2537" s="3" t="s">
        <v>3104</v>
      </c>
      <c r="H2537" s="3" t="s">
        <v>3104</v>
      </c>
      <c r="I2537" s="3" t="s">
        <v>3221</v>
      </c>
      <c r="J2537" s="4">
        <v>-27.281887999999999</v>
      </c>
      <c r="K2537" s="4">
        <v>-17.657126999999999</v>
      </c>
      <c r="L2537" s="4">
        <v>2.0985619999999998</v>
      </c>
      <c r="M2537" s="4">
        <v>0.93240100000000004</v>
      </c>
      <c r="N2537" s="4">
        <v>10.437025</v>
      </c>
      <c r="O2537" s="4">
        <v>10.664975999999999</v>
      </c>
      <c r="P2537" s="4">
        <v>0.814446</v>
      </c>
      <c r="Q2537" s="4">
        <v>4.6042990000000001</v>
      </c>
      <c r="R2537" s="4">
        <v>6.15876</v>
      </c>
      <c r="S2537" s="3" t="s">
        <v>4032</v>
      </c>
      <c r="T2537" s="4">
        <v>86.6</v>
      </c>
      <c r="U2537" s="4">
        <v>30366.503815399999</v>
      </c>
      <c r="V2537" s="10">
        <v>25246.680595000002</v>
      </c>
      <c r="W2537" s="4">
        <v>0</v>
      </c>
      <c r="X2537" s="4">
        <v>120.25</v>
      </c>
      <c r="Y2537" s="4">
        <v>78.95</v>
      </c>
      <c r="Z2537" s="4">
        <v>10.437025</v>
      </c>
      <c r="AA2537" s="10">
        <v>9.8761710245510006</v>
      </c>
      <c r="AB2537" s="10">
        <v>8.6248035215573999</v>
      </c>
      <c r="AC2537" s="4">
        <v>1.3220620000000001</v>
      </c>
      <c r="AD2537" s="4">
        <v>1.3628774962249</v>
      </c>
      <c r="AE2537" s="4">
        <v>1.3885352448684001</v>
      </c>
      <c r="AF2537" s="4">
        <v>4.6042990000000001</v>
      </c>
      <c r="AG2537" s="4">
        <v>5.6621850709982002</v>
      </c>
      <c r="AH2537" s="4">
        <v>5.8514534678065999</v>
      </c>
      <c r="AI2537" s="4">
        <v>0.814446</v>
      </c>
      <c r="AJ2537" s="4">
        <v>0.92163200000000001</v>
      </c>
    </row>
    <row r="2538" spans="1:36" x14ac:dyDescent="0.3">
      <c r="A2538" s="1" t="s">
        <v>1614</v>
      </c>
      <c r="B2538" s="2">
        <v>4121693</v>
      </c>
      <c r="C2538" s="3" t="s">
        <v>2935</v>
      </c>
      <c r="D2538" s="4">
        <v>30404.513749500002</v>
      </c>
      <c r="E2538" s="3" t="s">
        <v>3102</v>
      </c>
      <c r="F2538" s="3" t="s">
        <v>3103</v>
      </c>
      <c r="G2538" s="3" t="s">
        <v>3196</v>
      </c>
      <c r="H2538" s="3" t="s">
        <v>3197</v>
      </c>
      <c r="I2538" s="3" t="s">
        <v>3564</v>
      </c>
      <c r="J2538" s="4">
        <v>40.865385000000003</v>
      </c>
      <c r="K2538" s="4">
        <v>21.252528999999999</v>
      </c>
      <c r="L2538" s="4">
        <v>-5.6394479999999998</v>
      </c>
      <c r="M2538" s="4">
        <v>-1.072929</v>
      </c>
      <c r="N2538" s="4">
        <v>140.26595744680901</v>
      </c>
      <c r="O2538" s="4">
        <v>45.717753000000002</v>
      </c>
      <c r="P2538" s="4">
        <v>104.97611499999999</v>
      </c>
      <c r="Q2538" s="4">
        <v>17.715847</v>
      </c>
      <c r="R2538" s="4">
        <v>39.277990000000003</v>
      </c>
      <c r="S2538" s="3" t="s">
        <v>5355</v>
      </c>
      <c r="T2538" s="4">
        <v>131.85</v>
      </c>
      <c r="U2538" s="4">
        <v>30404.513749500002</v>
      </c>
      <c r="V2538" s="10">
        <v>34769.102748999998</v>
      </c>
      <c r="W2538" s="4">
        <v>0</v>
      </c>
      <c r="X2538" s="4">
        <v>141.18</v>
      </c>
      <c r="Y2538" s="4">
        <v>86.67</v>
      </c>
      <c r="Z2538" s="4" t="s">
        <v>2934</v>
      </c>
      <c r="AA2538" s="10">
        <v>57.070510323299999</v>
      </c>
      <c r="AB2538" s="10">
        <v>119.7634705519</v>
      </c>
      <c r="AC2538" s="4">
        <v>1.4912460000000001</v>
      </c>
      <c r="AD2538" s="4">
        <v>1.3391136346812</v>
      </c>
      <c r="AE2538" s="4">
        <v>1.4974469248822</v>
      </c>
      <c r="AF2538" s="4">
        <v>17.715847</v>
      </c>
      <c r="AG2538" s="4">
        <v>15.5282257456766</v>
      </c>
      <c r="AH2538" s="4">
        <v>16.4139310431027</v>
      </c>
      <c r="AI2538" s="4">
        <v>104.97611499999999</v>
      </c>
      <c r="AJ2538" s="4" t="s">
        <v>2924</v>
      </c>
    </row>
    <row r="2539" spans="1:36" x14ac:dyDescent="0.3">
      <c r="A2539" s="1" t="s">
        <v>2166</v>
      </c>
      <c r="B2539" s="2">
        <v>5113207</v>
      </c>
      <c r="C2539" s="3" t="s">
        <v>2935</v>
      </c>
      <c r="D2539" s="4">
        <v>30469.8521081</v>
      </c>
      <c r="E2539" s="3" t="s">
        <v>3102</v>
      </c>
      <c r="F2539" s="3" t="s">
        <v>3103</v>
      </c>
      <c r="G2539" s="3" t="s">
        <v>3104</v>
      </c>
      <c r="H2539" s="3" t="s">
        <v>3104</v>
      </c>
      <c r="I2539" s="3" t="s">
        <v>3515</v>
      </c>
      <c r="J2539" s="4">
        <v>244.05233899999999</v>
      </c>
      <c r="K2539" s="4">
        <v>158.70602299999999</v>
      </c>
      <c r="L2539" s="4">
        <v>23.921737</v>
      </c>
      <c r="M2539" s="4">
        <v>1.6577820000000001</v>
      </c>
      <c r="N2539" s="4" t="s">
        <v>2924</v>
      </c>
      <c r="O2539" s="4">
        <v>192.82222200000001</v>
      </c>
      <c r="P2539" s="4">
        <v>15.283135</v>
      </c>
      <c r="Q2539" s="4" t="s">
        <v>2924</v>
      </c>
      <c r="R2539" s="4">
        <v>98.524835999999993</v>
      </c>
      <c r="S2539" s="3" t="s">
        <v>5905</v>
      </c>
      <c r="T2539" s="4">
        <v>173.54</v>
      </c>
      <c r="U2539" s="4">
        <v>30469.8521081</v>
      </c>
      <c r="V2539" s="10">
        <v>28751.850107999999</v>
      </c>
      <c r="W2539" s="4">
        <v>0</v>
      </c>
      <c r="X2539" s="4">
        <v>182.2</v>
      </c>
      <c r="Y2539" s="4">
        <v>37.35</v>
      </c>
      <c r="Z2539" s="4" t="s">
        <v>2924</v>
      </c>
      <c r="AA2539" s="10" t="s">
        <v>2924</v>
      </c>
      <c r="AB2539" s="10" t="s">
        <v>2924</v>
      </c>
      <c r="AC2539" s="4">
        <v>25.619872000000001</v>
      </c>
      <c r="AD2539" s="4">
        <v>18.1799517993548</v>
      </c>
      <c r="AE2539" s="4">
        <v>22.5143680450104</v>
      </c>
      <c r="AF2539" s="4" t="s">
        <v>2924</v>
      </c>
      <c r="AG2539" s="4">
        <v>67.013803274584802</v>
      </c>
      <c r="AH2539" s="4">
        <v>105.57294591032689</v>
      </c>
      <c r="AI2539" s="4">
        <v>15.283135</v>
      </c>
      <c r="AJ2539" s="4">
        <v>15.844061</v>
      </c>
    </row>
    <row r="2540" spans="1:36" x14ac:dyDescent="0.3">
      <c r="A2540" s="1" t="s">
        <v>2748</v>
      </c>
      <c r="B2540" s="2">
        <v>6614190</v>
      </c>
      <c r="C2540" s="3" t="s">
        <v>2935</v>
      </c>
      <c r="D2540" s="4">
        <v>30507.799756299999</v>
      </c>
      <c r="E2540" s="3" t="s">
        <v>2976</v>
      </c>
      <c r="F2540" s="3" t="s">
        <v>2977</v>
      </c>
      <c r="G2540" s="3" t="s">
        <v>3133</v>
      </c>
      <c r="H2540" s="3" t="s">
        <v>3423</v>
      </c>
      <c r="I2540" s="3" t="s">
        <v>3386</v>
      </c>
      <c r="J2540" s="4">
        <v>-9.2220829999999996</v>
      </c>
      <c r="K2540" s="4">
        <v>-12.620773</v>
      </c>
      <c r="L2540" s="4">
        <v>-11.226993999999999</v>
      </c>
      <c r="M2540" s="4">
        <v>0.52101399999999998</v>
      </c>
      <c r="N2540" s="4">
        <v>10.718518518518501</v>
      </c>
      <c r="O2540" s="4">
        <v>13.036035999999999</v>
      </c>
      <c r="P2540" s="4">
        <v>1.1606179999999999</v>
      </c>
      <c r="Q2540" s="4">
        <v>13.130630999999999</v>
      </c>
      <c r="R2540" s="4">
        <v>75.440749999999994</v>
      </c>
      <c r="S2540" s="3" t="s">
        <v>6486</v>
      </c>
      <c r="T2540" s="4">
        <v>28.94</v>
      </c>
      <c r="U2540" s="4">
        <v>30507.799756299999</v>
      </c>
      <c r="V2540" s="10">
        <v>48214.258756000003</v>
      </c>
      <c r="W2540" s="4">
        <v>5.9778852798894304</v>
      </c>
      <c r="X2540" s="4">
        <v>34.29</v>
      </c>
      <c r="Y2540" s="4">
        <v>27.074999999999999</v>
      </c>
      <c r="Z2540" s="4">
        <v>14.47</v>
      </c>
      <c r="AA2540" s="10">
        <v>10.6479267081</v>
      </c>
      <c r="AB2540" s="10">
        <v>10.921743856000001</v>
      </c>
      <c r="AC2540" s="4">
        <v>12.67123</v>
      </c>
      <c r="AD2540" s="4">
        <v>12.3361741014911</v>
      </c>
      <c r="AE2540" s="4">
        <v>12.5623639193544</v>
      </c>
      <c r="AF2540" s="4">
        <v>13.130630999999999</v>
      </c>
      <c r="AG2540" s="4">
        <v>15.0595837244049</v>
      </c>
      <c r="AH2540" s="4">
        <v>15.4998884775282</v>
      </c>
      <c r="AI2540" s="4">
        <v>1.1606179999999999</v>
      </c>
      <c r="AJ2540" s="4">
        <v>1.1606179999999999</v>
      </c>
    </row>
    <row r="2541" spans="1:36" x14ac:dyDescent="0.3">
      <c r="A2541" s="1" t="s">
        <v>526</v>
      </c>
      <c r="B2541" s="2">
        <v>4022661</v>
      </c>
      <c r="C2541" s="3" t="s">
        <v>2935</v>
      </c>
      <c r="D2541" s="4">
        <v>30594.819</v>
      </c>
      <c r="E2541" s="3" t="s">
        <v>2920</v>
      </c>
      <c r="F2541" s="3" t="s">
        <v>2960</v>
      </c>
      <c r="G2541" s="3" t="s">
        <v>2973</v>
      </c>
      <c r="H2541" s="3" t="s">
        <v>3087</v>
      </c>
      <c r="I2541" s="3" t="s">
        <v>3324</v>
      </c>
      <c r="J2541" s="4">
        <v>-18.339846000000001</v>
      </c>
      <c r="K2541" s="4">
        <v>-18.744972000000001</v>
      </c>
      <c r="L2541" s="4">
        <v>1.117971</v>
      </c>
      <c r="M2541" s="4">
        <v>1.711984</v>
      </c>
      <c r="N2541" s="4">
        <v>10.5208333333333</v>
      </c>
      <c r="O2541" s="4">
        <v>133.60777196684899</v>
      </c>
      <c r="P2541" s="4">
        <v>1.1319699999999999</v>
      </c>
      <c r="Q2541" s="4">
        <v>5.6977219999999997</v>
      </c>
      <c r="R2541" s="4">
        <v>23.304703</v>
      </c>
      <c r="S2541" s="3" t="s">
        <v>4269</v>
      </c>
      <c r="T2541" s="4">
        <v>60.6</v>
      </c>
      <c r="U2541" s="4">
        <v>30594.819</v>
      </c>
      <c r="V2541" s="10">
        <v>33724.819000000003</v>
      </c>
      <c r="W2541" s="4">
        <v>0</v>
      </c>
      <c r="X2541" s="4">
        <v>81.415000000000006</v>
      </c>
      <c r="Y2541" s="4">
        <v>55.03</v>
      </c>
      <c r="Z2541" s="4">
        <v>12.12</v>
      </c>
      <c r="AA2541" s="10">
        <v>8.9014233463999997</v>
      </c>
      <c r="AB2541" s="10">
        <v>8.8716465980999999</v>
      </c>
      <c r="AC2541" s="4">
        <v>0.23066999999999999</v>
      </c>
      <c r="AD2541" s="4">
        <v>0.20326492363830001</v>
      </c>
      <c r="AE2541" s="4">
        <v>0.20894953762999999</v>
      </c>
      <c r="AF2541" s="4">
        <v>5.6977219999999997</v>
      </c>
      <c r="AG2541" s="4">
        <v>8.2430303795857007</v>
      </c>
      <c r="AH2541" s="4">
        <v>7.9661215437169002</v>
      </c>
      <c r="AI2541" s="4">
        <v>1.1319699999999999</v>
      </c>
      <c r="AJ2541" s="4">
        <v>7.4182889999999997</v>
      </c>
    </row>
    <row r="2542" spans="1:36" x14ac:dyDescent="0.3">
      <c r="A2542" s="1" t="s">
        <v>98</v>
      </c>
      <c r="B2542" s="2">
        <v>4239110</v>
      </c>
      <c r="C2542" s="3" t="s">
        <v>2919</v>
      </c>
      <c r="D2542" s="4">
        <v>30693.58881849</v>
      </c>
      <c r="E2542" s="3" t="s">
        <v>2920</v>
      </c>
      <c r="F2542" s="3" t="s">
        <v>2921</v>
      </c>
      <c r="G2542" s="3" t="s">
        <v>2941</v>
      </c>
      <c r="H2542" s="3" t="s">
        <v>2941</v>
      </c>
      <c r="I2542" s="3" t="s">
        <v>3048</v>
      </c>
      <c r="J2542" s="4">
        <v>24.324748</v>
      </c>
      <c r="K2542" s="4">
        <v>-13.437125</v>
      </c>
      <c r="L2542" s="4">
        <v>-6.2150230000000004</v>
      </c>
      <c r="M2542" s="4">
        <v>-3.0435140000000001</v>
      </c>
      <c r="N2542" s="4" t="s">
        <v>2924</v>
      </c>
      <c r="O2542" s="4" t="s">
        <v>2924</v>
      </c>
      <c r="P2542" s="4" t="s">
        <v>2924</v>
      </c>
      <c r="Q2542" s="4" t="s">
        <v>2924</v>
      </c>
      <c r="R2542" s="4">
        <v>77.871531000000004</v>
      </c>
      <c r="S2542" s="3" t="s">
        <v>3845</v>
      </c>
      <c r="T2542" s="4">
        <v>237.97</v>
      </c>
      <c r="U2542" s="4">
        <v>30693.58881849</v>
      </c>
      <c r="V2542" s="10">
        <v>30639.546817999999</v>
      </c>
      <c r="W2542" s="4">
        <v>0</v>
      </c>
      <c r="X2542" s="4">
        <v>304.39</v>
      </c>
      <c r="Y2542" s="4">
        <v>141.97499999999999</v>
      </c>
      <c r="Z2542" s="4" t="s">
        <v>2924</v>
      </c>
      <c r="AA2542" s="10" t="s">
        <v>2924</v>
      </c>
      <c r="AB2542" s="10" t="s">
        <v>2924</v>
      </c>
      <c r="AC2542" s="4">
        <v>14.626512999999999</v>
      </c>
      <c r="AD2542" s="4">
        <v>13.035086435728401</v>
      </c>
      <c r="AE2542" s="4">
        <v>13.6851186890291</v>
      </c>
      <c r="AF2542" s="4" t="s">
        <v>2924</v>
      </c>
      <c r="AG2542" s="4" t="s">
        <v>2924</v>
      </c>
      <c r="AH2542" s="4" t="s">
        <v>2924</v>
      </c>
      <c r="AI2542" s="4" t="s">
        <v>2924</v>
      </c>
      <c r="AJ2542" s="4" t="s">
        <v>2924</v>
      </c>
    </row>
    <row r="2543" spans="1:36" x14ac:dyDescent="0.3">
      <c r="A2543" s="1" t="s">
        <v>1396</v>
      </c>
      <c r="B2543" s="2">
        <v>4094831</v>
      </c>
      <c r="C2543" s="3" t="s">
        <v>2935</v>
      </c>
      <c r="D2543" s="4">
        <v>30731.17005112</v>
      </c>
      <c r="E2543" s="3" t="s">
        <v>2976</v>
      </c>
      <c r="F2543" s="3" t="s">
        <v>2977</v>
      </c>
      <c r="G2543" s="3" t="s">
        <v>3133</v>
      </c>
      <c r="H2543" s="3" t="s">
        <v>3423</v>
      </c>
      <c r="I2543" s="3" t="s">
        <v>3524</v>
      </c>
      <c r="J2543" s="4">
        <v>49.642755000000001</v>
      </c>
      <c r="K2543" s="4">
        <v>-10.2887</v>
      </c>
      <c r="L2543" s="4">
        <v>-15.711525999999999</v>
      </c>
      <c r="M2543" s="4">
        <v>-0.36155999999999999</v>
      </c>
      <c r="N2543" s="4">
        <v>290.88888888888903</v>
      </c>
      <c r="O2543" s="4" t="s">
        <v>2924</v>
      </c>
      <c r="P2543" s="4" t="s">
        <v>2924</v>
      </c>
      <c r="Q2543" s="4">
        <v>17.467231000000002</v>
      </c>
      <c r="R2543" s="4">
        <v>259.54447900000002</v>
      </c>
      <c r="S2543" s="3" t="s">
        <v>5138</v>
      </c>
      <c r="T2543" s="5">
        <v>104.72</v>
      </c>
      <c r="U2543" s="4">
        <v>30731.17005112</v>
      </c>
      <c r="V2543" s="10">
        <v>46925.804050999999</v>
      </c>
      <c r="W2543" s="4">
        <v>2.73109243697479</v>
      </c>
      <c r="X2543" s="4">
        <v>130.24</v>
      </c>
      <c r="Y2543" s="4">
        <v>64.680000000000007</v>
      </c>
      <c r="Z2543" s="4" t="s">
        <v>2934</v>
      </c>
      <c r="AA2543" s="10">
        <v>53.327901410599999</v>
      </c>
      <c r="AB2543" s="10">
        <v>57.387739891899997</v>
      </c>
      <c r="AC2543" s="4">
        <v>7.8360399999999997</v>
      </c>
      <c r="AD2543" s="4">
        <v>7.1154762878711999</v>
      </c>
      <c r="AE2543" s="4">
        <v>7.6056627546461</v>
      </c>
      <c r="AF2543" s="4">
        <v>17.467231000000002</v>
      </c>
      <c r="AG2543" s="4">
        <v>19.863507364589299</v>
      </c>
      <c r="AH2543" s="4">
        <v>21.250689713338001</v>
      </c>
      <c r="AI2543" s="4" t="s">
        <v>2924</v>
      </c>
      <c r="AJ2543" s="4" t="s">
        <v>2924</v>
      </c>
    </row>
    <row r="2544" spans="1:36" x14ac:dyDescent="0.3">
      <c r="A2544" s="1" t="s">
        <v>1266</v>
      </c>
      <c r="B2544" s="2">
        <v>111564</v>
      </c>
      <c r="C2544" s="3" t="s">
        <v>2935</v>
      </c>
      <c r="D2544" s="4">
        <v>30781.955724520001</v>
      </c>
      <c r="E2544" s="3" t="s">
        <v>2920</v>
      </c>
      <c r="F2544" s="3" t="s">
        <v>2960</v>
      </c>
      <c r="G2544" s="3" t="s">
        <v>2973</v>
      </c>
      <c r="H2544" s="3" t="s">
        <v>3087</v>
      </c>
      <c r="I2544" s="3" t="s">
        <v>3324</v>
      </c>
      <c r="J2544" s="4">
        <v>-44.160240999999999</v>
      </c>
      <c r="K2544" s="4">
        <v>-20.005006999999999</v>
      </c>
      <c r="L2544" s="4">
        <v>-13.833086</v>
      </c>
      <c r="M2544" s="4">
        <v>3.4560909999999998</v>
      </c>
      <c r="N2544" s="4">
        <v>22.643046944198399</v>
      </c>
      <c r="O2544" s="4" t="s">
        <v>2924</v>
      </c>
      <c r="P2544" s="4">
        <v>1.752459</v>
      </c>
      <c r="Q2544" s="4">
        <v>10.271331</v>
      </c>
      <c r="R2544" s="4" t="s">
        <v>2924</v>
      </c>
      <c r="S2544" s="3" t="s">
        <v>5008</v>
      </c>
      <c r="T2544" s="5">
        <v>255.64</v>
      </c>
      <c r="U2544" s="4">
        <v>30781.955724520001</v>
      </c>
      <c r="V2544" s="10">
        <v>39102.955723999999</v>
      </c>
      <c r="W2544" s="4">
        <v>1.38475981849476</v>
      </c>
      <c r="X2544" s="4">
        <v>475</v>
      </c>
      <c r="Y2544" s="4">
        <v>213.31</v>
      </c>
      <c r="Z2544" s="4">
        <v>22.835194000000001</v>
      </c>
      <c r="AA2544" s="10">
        <v>15.925146082199999</v>
      </c>
      <c r="AB2544" s="10">
        <v>15.8229689296</v>
      </c>
      <c r="AC2544" s="4">
        <v>0.33999600000000002</v>
      </c>
      <c r="AD2544" s="4">
        <v>0.32776892466320001</v>
      </c>
      <c r="AE2544" s="4">
        <v>0.33437461041569999</v>
      </c>
      <c r="AF2544" s="4">
        <v>10.271331</v>
      </c>
      <c r="AG2544" s="4">
        <v>9.9936808736505007</v>
      </c>
      <c r="AH2544" s="4">
        <v>9.8861885665775002</v>
      </c>
      <c r="AI2544" s="4">
        <v>1.752459</v>
      </c>
      <c r="AJ2544" s="4">
        <v>4.8667379999999998</v>
      </c>
    </row>
    <row r="2545" spans="1:36" x14ac:dyDescent="0.3">
      <c r="A2545" s="1" t="s">
        <v>844</v>
      </c>
      <c r="B2545" s="2">
        <v>4056943</v>
      </c>
      <c r="C2545" s="3" t="s">
        <v>2935</v>
      </c>
      <c r="D2545" s="4">
        <v>30890.719963510001</v>
      </c>
      <c r="E2545" s="3" t="s">
        <v>3090</v>
      </c>
      <c r="F2545" s="3" t="s">
        <v>3090</v>
      </c>
      <c r="G2545" s="3" t="s">
        <v>3091</v>
      </c>
      <c r="H2545" s="3" t="s">
        <v>3091</v>
      </c>
      <c r="I2545" s="3" t="s">
        <v>3098</v>
      </c>
      <c r="J2545" s="4">
        <v>11.610015000000001</v>
      </c>
      <c r="K2545" s="4">
        <v>-8.0866260000000008</v>
      </c>
      <c r="L2545" s="4">
        <v>-9.6989590000000003</v>
      </c>
      <c r="M2545" s="4">
        <v>0.33953699999999998</v>
      </c>
      <c r="N2545" s="4">
        <v>26.596667</v>
      </c>
      <c r="O2545" s="4" t="s">
        <v>2924</v>
      </c>
      <c r="P2545" s="4">
        <v>2.2036570000000002</v>
      </c>
      <c r="Q2545" s="4">
        <v>7.9866539999999997</v>
      </c>
      <c r="R2545" s="4" t="s">
        <v>2924</v>
      </c>
      <c r="S2545" s="3" t="s">
        <v>4587</v>
      </c>
      <c r="T2545" s="4">
        <v>79.790000000000006</v>
      </c>
      <c r="U2545" s="4">
        <v>30890.719963510001</v>
      </c>
      <c r="V2545" s="10">
        <v>71378.719962999996</v>
      </c>
      <c r="W2545" s="4">
        <v>4.1483895224965499</v>
      </c>
      <c r="X2545" s="4">
        <v>88.77</v>
      </c>
      <c r="Y2545" s="4">
        <v>63.15</v>
      </c>
      <c r="Z2545" s="4">
        <v>26.596667</v>
      </c>
      <c r="AA2545" s="10">
        <v>14.678882204600001</v>
      </c>
      <c r="AB2545" s="10">
        <v>16.131608369199999</v>
      </c>
      <c r="AC2545" s="4">
        <v>4.1209350000000002</v>
      </c>
      <c r="AD2545" s="4">
        <v>3.9229766151830998</v>
      </c>
      <c r="AE2545" s="4">
        <v>4.1369205777321998</v>
      </c>
      <c r="AF2545" s="4">
        <v>7.9866539999999997</v>
      </c>
      <c r="AG2545" s="4">
        <v>10.188920354330699</v>
      </c>
      <c r="AH2545" s="4">
        <v>10.6947275243435</v>
      </c>
      <c r="AI2545" s="4">
        <v>2.2036570000000002</v>
      </c>
      <c r="AJ2545" s="4">
        <v>2.2036570000000002</v>
      </c>
    </row>
    <row r="2546" spans="1:36" x14ac:dyDescent="0.3">
      <c r="A2546" s="1" t="s">
        <v>643</v>
      </c>
      <c r="B2546" s="2">
        <v>4057041</v>
      </c>
      <c r="C2546" s="3" t="s">
        <v>2935</v>
      </c>
      <c r="D2546" s="4">
        <v>31024.6757364</v>
      </c>
      <c r="E2546" s="3" t="s">
        <v>3090</v>
      </c>
      <c r="F2546" s="3" t="s">
        <v>3090</v>
      </c>
      <c r="G2546" s="3" t="s">
        <v>3122</v>
      </c>
      <c r="H2546" s="3" t="s">
        <v>3122</v>
      </c>
      <c r="I2546" s="3" t="s">
        <v>3092</v>
      </c>
      <c r="J2546" s="4">
        <v>-1.5499620000000001</v>
      </c>
      <c r="K2546" s="4">
        <v>-13.925997000000001</v>
      </c>
      <c r="L2546" s="4">
        <v>-11.833038</v>
      </c>
      <c r="M2546" s="4">
        <v>-0.52204799999999996</v>
      </c>
      <c r="N2546" s="4">
        <v>17.911999999999999</v>
      </c>
      <c r="O2546" s="4" t="s">
        <v>2924</v>
      </c>
      <c r="P2546" s="4">
        <v>1.4150959999999999</v>
      </c>
      <c r="Q2546" s="4">
        <v>10.195024999999999</v>
      </c>
      <c r="R2546" s="4" t="s">
        <v>2924</v>
      </c>
      <c r="S2546" s="3" t="s">
        <v>4386</v>
      </c>
      <c r="T2546" s="4">
        <v>89.56</v>
      </c>
      <c r="U2546" s="4">
        <v>31024.6757364</v>
      </c>
      <c r="V2546" s="10">
        <v>57224.675735999997</v>
      </c>
      <c r="W2546" s="4">
        <v>3.7070120589548901</v>
      </c>
      <c r="X2546" s="4">
        <v>107.75</v>
      </c>
      <c r="Y2546" s="4">
        <v>85.85</v>
      </c>
      <c r="Z2546" s="4">
        <v>17.911999999999999</v>
      </c>
      <c r="AA2546" s="10">
        <v>16.281564164500001</v>
      </c>
      <c r="AB2546" s="10">
        <v>16.754091245800002</v>
      </c>
      <c r="AC2546" s="5">
        <v>3.8071100000000002</v>
      </c>
      <c r="AD2546" s="4">
        <v>3.6217658886251001</v>
      </c>
      <c r="AE2546" s="4">
        <v>3.7502264917642001</v>
      </c>
      <c r="AF2546" s="4">
        <v>10.195024999999999</v>
      </c>
      <c r="AG2546" s="4">
        <v>10.4641299453169</v>
      </c>
      <c r="AH2546" s="4">
        <v>11.148339961667</v>
      </c>
      <c r="AI2546" s="4">
        <v>1.4150959999999999</v>
      </c>
      <c r="AJ2546" s="4">
        <v>1.4419580000000001</v>
      </c>
    </row>
    <row r="2547" spans="1:36" x14ac:dyDescent="0.3">
      <c r="A2547" s="1" t="s">
        <v>1262</v>
      </c>
      <c r="B2547" s="2">
        <v>105223</v>
      </c>
      <c r="C2547" s="3" t="s">
        <v>2935</v>
      </c>
      <c r="D2547" s="4">
        <v>31209.908654080002</v>
      </c>
      <c r="E2547" s="3" t="s">
        <v>2945</v>
      </c>
      <c r="F2547" s="3" t="s">
        <v>3021</v>
      </c>
      <c r="G2547" s="3" t="s">
        <v>3157</v>
      </c>
      <c r="H2547" s="3" t="s">
        <v>3157</v>
      </c>
      <c r="I2547" s="3" t="s">
        <v>3366</v>
      </c>
      <c r="J2547" s="4">
        <v>10.601528999999999</v>
      </c>
      <c r="K2547" s="4">
        <v>-6.01525</v>
      </c>
      <c r="L2547" s="4">
        <v>-3.981535</v>
      </c>
      <c r="M2547" s="4">
        <v>1.0321800000000001</v>
      </c>
      <c r="N2547" s="4">
        <v>11.843415999999999</v>
      </c>
      <c r="O2547" s="4">
        <v>10.319380000000001</v>
      </c>
      <c r="P2547" s="4" t="s">
        <v>2924</v>
      </c>
      <c r="Q2547" s="4">
        <v>7.2263770000000003</v>
      </c>
      <c r="R2547" s="4">
        <v>10.918461000000001</v>
      </c>
      <c r="S2547" s="3" t="s">
        <v>5004</v>
      </c>
      <c r="T2547" s="4">
        <v>33.28</v>
      </c>
      <c r="U2547" s="4">
        <v>31209.908654080002</v>
      </c>
      <c r="V2547" s="10">
        <v>38877.908653999999</v>
      </c>
      <c r="W2547" s="4">
        <v>3.4783653846153801</v>
      </c>
      <c r="X2547" s="4">
        <v>39.795000000000002</v>
      </c>
      <c r="Y2547" s="4">
        <v>27.425000000000001</v>
      </c>
      <c r="Z2547" s="4">
        <v>11.843415999999999</v>
      </c>
      <c r="AA2547" s="10">
        <v>9.2912880214999998</v>
      </c>
      <c r="AB2547" s="10">
        <v>9.2912880214999998</v>
      </c>
      <c r="AC2547" s="4">
        <v>0.72588900000000001</v>
      </c>
      <c r="AD2547" s="4">
        <v>0.70767931908159998</v>
      </c>
      <c r="AE2547" s="4">
        <v>0.70767931908159998</v>
      </c>
      <c r="AF2547" s="4">
        <v>7.2263770000000003</v>
      </c>
      <c r="AG2547" s="4">
        <v>7.2866756551370999</v>
      </c>
      <c r="AH2547" s="4">
        <v>7.2866756551370999</v>
      </c>
      <c r="AI2547" s="4" t="s">
        <v>2924</v>
      </c>
      <c r="AJ2547" s="4" t="s">
        <v>2924</v>
      </c>
    </row>
    <row r="2548" spans="1:36" x14ac:dyDescent="0.3">
      <c r="A2548" s="1" t="s">
        <v>1718</v>
      </c>
      <c r="B2548" s="2">
        <v>4133448</v>
      </c>
      <c r="C2548" s="3" t="s">
        <v>2919</v>
      </c>
      <c r="D2548" s="4">
        <v>31329.17705156</v>
      </c>
      <c r="E2548" s="3" t="s">
        <v>2945</v>
      </c>
      <c r="F2548" s="3" t="s">
        <v>2990</v>
      </c>
      <c r="G2548" s="3" t="s">
        <v>2990</v>
      </c>
      <c r="H2548" s="3" t="s">
        <v>3029</v>
      </c>
      <c r="I2548" s="3" t="s">
        <v>3030</v>
      </c>
      <c r="J2548" s="18">
        <v>-35.307164</v>
      </c>
      <c r="K2548" s="18">
        <v>-27.608885000000001</v>
      </c>
      <c r="L2548" s="18">
        <v>-14.041550000000001</v>
      </c>
      <c r="M2548" s="18">
        <v>5.0981810000000003</v>
      </c>
      <c r="N2548" s="4">
        <v>40.626741000000003</v>
      </c>
      <c r="O2548" s="4">
        <v>20.791162</v>
      </c>
      <c r="P2548" s="4">
        <v>4.9918709999999997</v>
      </c>
      <c r="Q2548" s="4">
        <v>18.628323000000002</v>
      </c>
      <c r="R2548" s="4">
        <v>21.490821</v>
      </c>
      <c r="S2548" s="3" t="s">
        <v>5459</v>
      </c>
      <c r="T2548" s="4">
        <v>58.34</v>
      </c>
      <c r="U2548" s="4">
        <v>31329.17705156</v>
      </c>
      <c r="V2548" s="10">
        <v>37500.677050999999</v>
      </c>
      <c r="W2548" s="4">
        <v>3.1196434693177899</v>
      </c>
      <c r="X2548" s="18">
        <v>100.565</v>
      </c>
      <c r="Y2548" s="18">
        <v>55.27</v>
      </c>
      <c r="Z2548" s="4">
        <v>40.626741000000003</v>
      </c>
      <c r="AA2548" s="10">
        <v>35.355433003999998</v>
      </c>
      <c r="AB2548" s="10">
        <v>36.166611906299998</v>
      </c>
      <c r="AC2548" s="4">
        <v>6.8225220000000002</v>
      </c>
      <c r="AD2548" s="4">
        <v>8.1045483094758008</v>
      </c>
      <c r="AE2548" s="4">
        <v>8.2120738792654997</v>
      </c>
      <c r="AF2548" s="4">
        <v>18.628323000000002</v>
      </c>
      <c r="AG2548" s="4">
        <v>29.442315341917201</v>
      </c>
      <c r="AH2548" s="4">
        <v>26.095889480322398</v>
      </c>
      <c r="AI2548" s="4">
        <v>4.9918709999999997</v>
      </c>
      <c r="AJ2548" s="4" t="s">
        <v>2924</v>
      </c>
    </row>
    <row r="2549" spans="1:36" x14ac:dyDescent="0.3">
      <c r="A2549" s="1" t="s">
        <v>746</v>
      </c>
      <c r="B2549" s="2">
        <v>4270258</v>
      </c>
      <c r="C2549" s="3" t="s">
        <v>2919</v>
      </c>
      <c r="D2549" s="4">
        <v>31341.374093599999</v>
      </c>
      <c r="E2549" s="3" t="s">
        <v>2920</v>
      </c>
      <c r="F2549" s="3" t="s">
        <v>2960</v>
      </c>
      <c r="G2549" s="3" t="s">
        <v>2961</v>
      </c>
      <c r="H2549" s="3" t="s">
        <v>2962</v>
      </c>
      <c r="I2549" s="3" t="s">
        <v>3263</v>
      </c>
      <c r="J2549" s="4">
        <v>-35.337254999999999</v>
      </c>
      <c r="K2549" s="4">
        <v>19.245059000000001</v>
      </c>
      <c r="L2549" s="4">
        <v>2.7400769999999999</v>
      </c>
      <c r="M2549" s="4">
        <v>0.24987500000000001</v>
      </c>
      <c r="N2549" s="4">
        <v>80.239999999999995</v>
      </c>
      <c r="O2549" s="4">
        <v>58.783883000000003</v>
      </c>
      <c r="P2549" s="4">
        <v>15.835800000000001</v>
      </c>
      <c r="Q2549" s="4">
        <v>35.988295000000001</v>
      </c>
      <c r="R2549" s="4">
        <v>86.114143999999996</v>
      </c>
      <c r="S2549" s="3" t="s">
        <v>4489</v>
      </c>
      <c r="T2549" s="4">
        <v>80.239999999999995</v>
      </c>
      <c r="U2549" s="4">
        <v>31341.374093599999</v>
      </c>
      <c r="V2549" s="10">
        <v>31440.274093</v>
      </c>
      <c r="W2549" s="4">
        <v>0</v>
      </c>
      <c r="X2549" s="4">
        <v>142</v>
      </c>
      <c r="Y2549" s="4">
        <v>62.34</v>
      </c>
      <c r="Z2549" s="4">
        <v>80.239999999999995</v>
      </c>
      <c r="AA2549" s="10">
        <v>41.463414634099998</v>
      </c>
      <c r="AB2549" s="10">
        <v>47.029586908600002</v>
      </c>
      <c r="AC2549" s="4">
        <v>7.951511</v>
      </c>
      <c r="AD2549" s="4">
        <v>7.1040379761296002</v>
      </c>
      <c r="AE2549" s="4">
        <v>7.8296779025100998</v>
      </c>
      <c r="AF2549" s="4">
        <v>35.988295000000001</v>
      </c>
      <c r="AG2549" s="4">
        <v>22.948909190337599</v>
      </c>
      <c r="AH2549" s="4">
        <v>27.156128900451801</v>
      </c>
      <c r="AI2549" s="4">
        <v>15.835800000000001</v>
      </c>
      <c r="AJ2549" s="4">
        <v>16.949725000000001</v>
      </c>
    </row>
    <row r="2550" spans="1:36" x14ac:dyDescent="0.3">
      <c r="A2550" s="1" t="s">
        <v>1405</v>
      </c>
      <c r="B2550" s="2">
        <v>5721838</v>
      </c>
      <c r="C2550" s="3" t="s">
        <v>2940</v>
      </c>
      <c r="D2550" s="4">
        <v>31344.031999999999</v>
      </c>
      <c r="E2550" s="3" t="s">
        <v>2930</v>
      </c>
      <c r="F2550" s="3" t="s">
        <v>2953</v>
      </c>
      <c r="G2550" s="3" t="s">
        <v>2954</v>
      </c>
      <c r="H2550" s="3" t="s">
        <v>2955</v>
      </c>
      <c r="I2550" s="3"/>
      <c r="J2550" s="4">
        <v>-4.4714179999999999</v>
      </c>
      <c r="K2550" s="4">
        <v>-6.4132530000000001</v>
      </c>
      <c r="L2550" s="4">
        <v>-2.8589509999999998</v>
      </c>
      <c r="M2550" s="4">
        <v>-0.57229200000000002</v>
      </c>
      <c r="N2550" s="4">
        <v>133.837209</v>
      </c>
      <c r="O2550" s="4" t="s">
        <v>2934</v>
      </c>
      <c r="P2550" s="4">
        <v>0.97813799999999995</v>
      </c>
      <c r="Q2550" s="4" t="s">
        <v>2934</v>
      </c>
      <c r="R2550" s="4" t="s">
        <v>2934</v>
      </c>
      <c r="S2550" s="3" t="s">
        <v>5147</v>
      </c>
      <c r="T2550" s="4">
        <v>92.08</v>
      </c>
      <c r="U2550" s="4">
        <v>31344.031999999999</v>
      </c>
      <c r="V2550" s="10">
        <v>31139.364379999999</v>
      </c>
      <c r="W2550" s="4">
        <v>4.0076064291920099</v>
      </c>
      <c r="X2550" s="4">
        <v>99.18</v>
      </c>
      <c r="Y2550" s="4">
        <v>91.02</v>
      </c>
      <c r="Z2550" s="4">
        <v>133.837209</v>
      </c>
      <c r="AA2550" s="10" t="s">
        <v>2934</v>
      </c>
      <c r="AB2550" s="10" t="s">
        <v>2934</v>
      </c>
      <c r="AC2550" s="4">
        <v>34.705385999999997</v>
      </c>
      <c r="AD2550" s="4" t="s">
        <v>2934</v>
      </c>
      <c r="AE2550" s="4" t="s">
        <v>2934</v>
      </c>
      <c r="AF2550" s="4" t="s">
        <v>2934</v>
      </c>
      <c r="AG2550" s="4" t="s">
        <v>2934</v>
      </c>
      <c r="AH2550" s="4" t="s">
        <v>2934</v>
      </c>
      <c r="AI2550" s="4">
        <v>0.97813799999999995</v>
      </c>
      <c r="AJ2550" s="4">
        <v>0.97813799999999995</v>
      </c>
    </row>
    <row r="2551" spans="1:36" x14ac:dyDescent="0.3">
      <c r="A2551" s="1" t="s">
        <v>940</v>
      </c>
      <c r="B2551" s="2">
        <v>4092889</v>
      </c>
      <c r="C2551" s="3" t="s">
        <v>2935</v>
      </c>
      <c r="D2551" s="4">
        <v>31392.64673321</v>
      </c>
      <c r="E2551" s="3" t="s">
        <v>2976</v>
      </c>
      <c r="F2551" s="3" t="s">
        <v>2977</v>
      </c>
      <c r="G2551" s="3" t="s">
        <v>3133</v>
      </c>
      <c r="H2551" s="3" t="s">
        <v>3384</v>
      </c>
      <c r="I2551" s="3" t="s">
        <v>3438</v>
      </c>
      <c r="J2551" s="4">
        <v>-7.6342540000000003</v>
      </c>
      <c r="K2551" s="4">
        <v>-16.441911999999999</v>
      </c>
      <c r="L2551" s="4">
        <v>-14.240213000000001</v>
      </c>
      <c r="M2551" s="4">
        <v>0.74149699999999996</v>
      </c>
      <c r="N2551" s="4">
        <v>38.767015706806298</v>
      </c>
      <c r="O2551" s="4">
        <v>17.197769999999998</v>
      </c>
      <c r="P2551" s="4">
        <v>2.240631</v>
      </c>
      <c r="Q2551" s="4">
        <v>19.245760000000001</v>
      </c>
      <c r="R2551" s="4">
        <v>32.501739999999998</v>
      </c>
      <c r="S2551" s="3" t="s">
        <v>4682</v>
      </c>
      <c r="T2551" s="4">
        <v>148.09</v>
      </c>
      <c r="U2551" s="4">
        <v>31392.64673321</v>
      </c>
      <c r="V2551" s="10">
        <v>44480.483733000001</v>
      </c>
      <c r="W2551" s="4">
        <v>4.3757174691066201</v>
      </c>
      <c r="X2551" s="4">
        <v>184.87</v>
      </c>
      <c r="Y2551" s="4">
        <v>131.02000000000001</v>
      </c>
      <c r="Z2551" s="4">
        <v>49.363332999999997</v>
      </c>
      <c r="AA2551" s="10">
        <v>33.110495014000001</v>
      </c>
      <c r="AB2551" s="10">
        <v>37.654244079999998</v>
      </c>
      <c r="AC2551" s="4">
        <v>13.433135999999999</v>
      </c>
      <c r="AD2551" s="4">
        <v>15.6629335788622</v>
      </c>
      <c r="AE2551" s="4">
        <v>15.8699386093729</v>
      </c>
      <c r="AF2551" s="4">
        <v>19.245760000000001</v>
      </c>
      <c r="AG2551" s="4">
        <v>18.691945230422601</v>
      </c>
      <c r="AH2551" s="4">
        <v>19.099138773893699</v>
      </c>
      <c r="AI2551" s="4">
        <v>2.240631</v>
      </c>
      <c r="AJ2551" s="4">
        <v>2.3340369999999999</v>
      </c>
    </row>
    <row r="2552" spans="1:36" x14ac:dyDescent="0.3">
      <c r="A2552" s="1" t="s">
        <v>1636</v>
      </c>
      <c r="B2552" s="2">
        <v>100253</v>
      </c>
      <c r="C2552" s="3" t="s">
        <v>2935</v>
      </c>
      <c r="D2552" s="4">
        <v>31397.260728339999</v>
      </c>
      <c r="E2552" s="3" t="s">
        <v>2930</v>
      </c>
      <c r="F2552" s="3" t="s">
        <v>2931</v>
      </c>
      <c r="G2552" s="3" t="s">
        <v>2931</v>
      </c>
      <c r="H2552" s="3" t="s">
        <v>2932</v>
      </c>
      <c r="I2552" s="3" t="s">
        <v>2933</v>
      </c>
      <c r="J2552" s="4">
        <v>38.043478</v>
      </c>
      <c r="K2552" s="4">
        <v>7.8725350000000001</v>
      </c>
      <c r="L2552" s="4">
        <v>-14.298007</v>
      </c>
      <c r="M2552" s="4">
        <v>-0.13194</v>
      </c>
      <c r="N2552" s="4">
        <v>14.006661732050301</v>
      </c>
      <c r="O2552" s="4">
        <v>13.178494000000001</v>
      </c>
      <c r="P2552" s="4">
        <v>1.187214</v>
      </c>
      <c r="Q2552" s="4" t="s">
        <v>2934</v>
      </c>
      <c r="R2552" s="4" t="s">
        <v>2934</v>
      </c>
      <c r="S2552" s="3" t="s">
        <v>5377</v>
      </c>
      <c r="T2552" s="5">
        <v>189.23</v>
      </c>
      <c r="U2552" s="4">
        <v>31397.260728339999</v>
      </c>
      <c r="V2552" s="10" t="s">
        <v>2934</v>
      </c>
      <c r="W2552" s="4">
        <v>2.85367013687048</v>
      </c>
      <c r="X2552" s="4">
        <v>225.7</v>
      </c>
      <c r="Y2552" s="4">
        <v>128.31</v>
      </c>
      <c r="Z2552" s="4">
        <v>14.556153999999999</v>
      </c>
      <c r="AA2552" s="10">
        <v>12.1834699356</v>
      </c>
      <c r="AB2552" s="10">
        <v>12.8959755533</v>
      </c>
      <c r="AC2552" s="4" t="s">
        <v>2934</v>
      </c>
      <c r="AD2552" s="4" t="s">
        <v>2934</v>
      </c>
      <c r="AE2552" s="4" t="s">
        <v>2934</v>
      </c>
      <c r="AF2552" s="4" t="s">
        <v>2934</v>
      </c>
      <c r="AG2552" s="4" t="s">
        <v>2934</v>
      </c>
      <c r="AH2552" s="4" t="s">
        <v>2934</v>
      </c>
      <c r="AI2552" s="4">
        <v>1.187214</v>
      </c>
      <c r="AJ2552" s="4">
        <v>1.7554289999999999</v>
      </c>
    </row>
    <row r="2553" spans="1:36" x14ac:dyDescent="0.3">
      <c r="A2553" s="1" t="s">
        <v>262</v>
      </c>
      <c r="B2553" s="2">
        <v>103145</v>
      </c>
      <c r="C2553" s="3" t="s">
        <v>2935</v>
      </c>
      <c r="D2553" s="4">
        <v>31418.674516179999</v>
      </c>
      <c r="E2553" s="3" t="s">
        <v>2976</v>
      </c>
      <c r="F2553" s="3" t="s">
        <v>2977</v>
      </c>
      <c r="G2553" s="3" t="s">
        <v>3127</v>
      </c>
      <c r="H2553" s="3" t="s">
        <v>3150</v>
      </c>
      <c r="I2553" s="3" t="s">
        <v>2979</v>
      </c>
      <c r="J2553" s="4">
        <v>18.139088000000001</v>
      </c>
      <c r="K2553" s="4">
        <v>-1.798162</v>
      </c>
      <c r="L2553" s="4">
        <v>-6.9929779999999999</v>
      </c>
      <c r="M2553" s="4">
        <v>-0.44560499999999997</v>
      </c>
      <c r="N2553" s="4">
        <v>30.257181942544499</v>
      </c>
      <c r="O2553" s="4">
        <v>20.107272999999999</v>
      </c>
      <c r="P2553" s="4">
        <v>2.664819</v>
      </c>
      <c r="Q2553" s="4">
        <v>21.600819999999999</v>
      </c>
      <c r="R2553" s="4">
        <v>35.807113999999999</v>
      </c>
      <c r="S2553" s="3" t="s">
        <v>4008</v>
      </c>
      <c r="T2553" s="4">
        <v>221.18</v>
      </c>
      <c r="U2553" s="4">
        <v>31418.674516179999</v>
      </c>
      <c r="V2553" s="10">
        <v>39416.506516000001</v>
      </c>
      <c r="W2553" s="4">
        <v>3.0744190252283201</v>
      </c>
      <c r="X2553" s="4">
        <v>239.29</v>
      </c>
      <c r="Y2553" s="4">
        <v>169.37</v>
      </c>
      <c r="Z2553" s="4">
        <v>31.597142999999999</v>
      </c>
      <c r="AA2553" s="10">
        <v>40.488394229999997</v>
      </c>
      <c r="AB2553" s="10">
        <v>32.731427083100002</v>
      </c>
      <c r="AC2553" s="4">
        <v>13.471073000000001</v>
      </c>
      <c r="AD2553" s="4">
        <v>13.0629489161945</v>
      </c>
      <c r="AE2553" s="4">
        <v>13.634170321328099</v>
      </c>
      <c r="AF2553" s="4">
        <v>21.600819999999999</v>
      </c>
      <c r="AG2553" s="4">
        <v>20.993891906281199</v>
      </c>
      <c r="AH2553" s="4">
        <v>21.853677634331898</v>
      </c>
      <c r="AI2553" s="4">
        <v>2.664819</v>
      </c>
      <c r="AJ2553" s="4">
        <v>2.664819</v>
      </c>
    </row>
    <row r="2554" spans="1:36" x14ac:dyDescent="0.3">
      <c r="A2554" s="1" t="s">
        <v>735</v>
      </c>
      <c r="B2554" s="2">
        <v>4391531</v>
      </c>
      <c r="C2554" s="3" t="s">
        <v>2935</v>
      </c>
      <c r="D2554" s="4">
        <v>31464.562934680001</v>
      </c>
      <c r="E2554" s="3" t="s">
        <v>2925</v>
      </c>
      <c r="F2554" s="3" t="s">
        <v>2996</v>
      </c>
      <c r="G2554" s="3" t="s">
        <v>3120</v>
      </c>
      <c r="H2554" s="3" t="s">
        <v>3247</v>
      </c>
      <c r="I2554" s="3" t="s">
        <v>3248</v>
      </c>
      <c r="J2554" s="4">
        <v>85.907274999999998</v>
      </c>
      <c r="K2554" s="4">
        <v>29.914691000000001</v>
      </c>
      <c r="L2554" s="4">
        <v>7.9991659999999998</v>
      </c>
      <c r="M2554" s="4">
        <v>-1.829644</v>
      </c>
      <c r="N2554" s="4">
        <v>41.421999999999997</v>
      </c>
      <c r="O2554" s="4">
        <v>37.050089</v>
      </c>
      <c r="P2554" s="4">
        <v>14.160399</v>
      </c>
      <c r="Q2554" s="4">
        <v>24.046720000000001</v>
      </c>
      <c r="R2554" s="4">
        <v>43.305824999999999</v>
      </c>
      <c r="S2554" s="3" t="s">
        <v>4478</v>
      </c>
      <c r="T2554" s="4">
        <v>207.11</v>
      </c>
      <c r="U2554" s="4">
        <v>31464.562934680001</v>
      </c>
      <c r="V2554" s="10">
        <v>30497.504934000001</v>
      </c>
      <c r="W2554" s="4">
        <v>0</v>
      </c>
      <c r="X2554" s="4">
        <v>214.7039</v>
      </c>
      <c r="Y2554" s="4">
        <v>108.64833299999999</v>
      </c>
      <c r="Z2554" s="4">
        <v>41.421999999999997</v>
      </c>
      <c r="AA2554" s="10">
        <v>27.999484355700002</v>
      </c>
      <c r="AB2554" s="10">
        <v>37.449506182199997</v>
      </c>
      <c r="AC2554" s="4">
        <v>6.5491219999999997</v>
      </c>
      <c r="AD2554" s="4">
        <v>4.5126842009952997</v>
      </c>
      <c r="AE2554" s="4">
        <v>6.2201149116050001</v>
      </c>
      <c r="AF2554" s="4">
        <v>24.046720000000001</v>
      </c>
      <c r="AG2554" s="4">
        <v>20.363622247010401</v>
      </c>
      <c r="AH2554" s="4">
        <v>27.5723708588019</v>
      </c>
      <c r="AI2554" s="4">
        <v>14.160399</v>
      </c>
      <c r="AJ2554" s="4">
        <v>14.353732000000001</v>
      </c>
    </row>
    <row r="2555" spans="1:36" x14ac:dyDescent="0.3">
      <c r="A2555" s="1" t="s">
        <v>1414</v>
      </c>
      <c r="B2555" s="2">
        <v>5735988</v>
      </c>
      <c r="C2555" s="3" t="s">
        <v>2940</v>
      </c>
      <c r="D2555" s="4">
        <v>31567.027999999998</v>
      </c>
      <c r="E2555" s="3" t="s">
        <v>2930</v>
      </c>
      <c r="F2555" s="3" t="s">
        <v>2953</v>
      </c>
      <c r="G2555" s="3" t="s">
        <v>2954</v>
      </c>
      <c r="H2555" s="3" t="s">
        <v>2955</v>
      </c>
      <c r="I2555" s="3"/>
      <c r="J2555" s="4">
        <v>-2.1706099999999999</v>
      </c>
      <c r="K2555" s="4">
        <v>-4.5935649999999999</v>
      </c>
      <c r="L2555" s="4">
        <v>-2.1281219999999998</v>
      </c>
      <c r="M2555" s="4">
        <v>-0.28761100000000001</v>
      </c>
      <c r="N2555" s="4" t="s">
        <v>2934</v>
      </c>
      <c r="O2555" s="4" t="s">
        <v>2934</v>
      </c>
      <c r="P2555" s="4" t="s">
        <v>2934</v>
      </c>
      <c r="Q2555" s="4" t="s">
        <v>2934</v>
      </c>
      <c r="R2555" s="4" t="s">
        <v>2934</v>
      </c>
      <c r="S2555" s="3" t="s">
        <v>5156</v>
      </c>
      <c r="T2555" s="4">
        <v>45.07</v>
      </c>
      <c r="U2555" s="4">
        <v>31567.027999999998</v>
      </c>
      <c r="V2555" s="10" t="s">
        <v>2934</v>
      </c>
      <c r="W2555" s="4">
        <v>4.2743110716663004</v>
      </c>
      <c r="X2555" s="4">
        <v>47.438899999999997</v>
      </c>
      <c r="Y2555" s="4">
        <v>44.21</v>
      </c>
      <c r="Z2555" s="4" t="s">
        <v>2934</v>
      </c>
      <c r="AA2555" s="10" t="s">
        <v>2934</v>
      </c>
      <c r="AB2555" s="10" t="s">
        <v>2934</v>
      </c>
      <c r="AC2555" s="4" t="s">
        <v>2934</v>
      </c>
      <c r="AD2555" s="4" t="s">
        <v>2934</v>
      </c>
      <c r="AE2555" s="4" t="s">
        <v>2934</v>
      </c>
      <c r="AF2555" s="4" t="s">
        <v>2934</v>
      </c>
      <c r="AG2555" s="4" t="s">
        <v>2934</v>
      </c>
      <c r="AH2555" s="4" t="s">
        <v>2934</v>
      </c>
      <c r="AI2555" s="4" t="s">
        <v>2934</v>
      </c>
      <c r="AJ2555" s="4" t="s">
        <v>2934</v>
      </c>
    </row>
    <row r="2556" spans="1:36" x14ac:dyDescent="0.3">
      <c r="A2556" s="1" t="s">
        <v>895</v>
      </c>
      <c r="B2556" s="2">
        <v>4040823</v>
      </c>
      <c r="C2556" s="3" t="s">
        <v>2935</v>
      </c>
      <c r="D2556" s="4">
        <v>31729.2367997</v>
      </c>
      <c r="E2556" s="3" t="s">
        <v>2936</v>
      </c>
      <c r="F2556" s="3" t="s">
        <v>2966</v>
      </c>
      <c r="G2556" s="3" t="s">
        <v>3082</v>
      </c>
      <c r="H2556" s="3" t="s">
        <v>3118</v>
      </c>
      <c r="I2556" s="3" t="s">
        <v>3402</v>
      </c>
      <c r="J2556" s="10">
        <v>3.5140929999999999</v>
      </c>
      <c r="K2556" s="10">
        <v>-11.849582</v>
      </c>
      <c r="L2556" s="10">
        <v>-1.9947170000000001</v>
      </c>
      <c r="M2556" s="10">
        <v>-0.94803199999999999</v>
      </c>
      <c r="N2556" s="4">
        <v>56.884444000000002</v>
      </c>
      <c r="O2556" s="4">
        <v>40.400883999999998</v>
      </c>
      <c r="P2556" s="4">
        <v>6.4607150000000004</v>
      </c>
      <c r="Q2556" s="4">
        <v>21.209294</v>
      </c>
      <c r="R2556" s="4">
        <v>41.067317000000003</v>
      </c>
      <c r="S2556" s="3" t="s">
        <v>4638</v>
      </c>
      <c r="T2556" s="4">
        <v>255.98</v>
      </c>
      <c r="U2556" s="4">
        <v>31729.2367997</v>
      </c>
      <c r="V2556" s="10">
        <v>36870.236798999998</v>
      </c>
      <c r="W2556" s="4">
        <v>0.60942261114149598</v>
      </c>
      <c r="X2556" s="4">
        <v>309.63</v>
      </c>
      <c r="Y2556" s="4">
        <v>213.02</v>
      </c>
      <c r="Z2556" s="4">
        <v>56.884444000000002</v>
      </c>
      <c r="AA2556" s="10">
        <v>30.017120476500001</v>
      </c>
      <c r="AB2556" s="10">
        <v>35.173490307199998</v>
      </c>
      <c r="AC2556" s="4">
        <v>6.597874</v>
      </c>
      <c r="AD2556" s="4">
        <v>6.0035399325898</v>
      </c>
      <c r="AE2556" s="4">
        <v>6.4705562299228996</v>
      </c>
      <c r="AF2556" s="4">
        <v>21.209294</v>
      </c>
      <c r="AG2556" s="4">
        <v>17.506891626009399</v>
      </c>
      <c r="AH2556" s="4">
        <v>19.978454618101999</v>
      </c>
      <c r="AI2556" s="4">
        <v>6.4607150000000004</v>
      </c>
      <c r="AJ2556" s="4" t="s">
        <v>2924</v>
      </c>
    </row>
    <row r="2557" spans="1:36" x14ac:dyDescent="0.3">
      <c r="A2557" s="1" t="s">
        <v>2841</v>
      </c>
      <c r="B2557" s="2">
        <v>4248534</v>
      </c>
      <c r="C2557" s="3" t="s">
        <v>2919</v>
      </c>
      <c r="D2557" s="4">
        <v>31860.47404832</v>
      </c>
      <c r="E2557" s="3" t="s">
        <v>2930</v>
      </c>
      <c r="F2557" s="3" t="s">
        <v>2957</v>
      </c>
      <c r="G2557" s="3" t="s">
        <v>2957</v>
      </c>
      <c r="H2557" s="3" t="s">
        <v>2958</v>
      </c>
      <c r="I2557" s="3" t="s">
        <v>3484</v>
      </c>
      <c r="J2557" s="4">
        <v>31.140132999999999</v>
      </c>
      <c r="K2557" s="4">
        <v>7.9501049999999998</v>
      </c>
      <c r="L2557" s="4">
        <v>-1.418064</v>
      </c>
      <c r="M2557" s="4">
        <v>-0.39676299999999998</v>
      </c>
      <c r="N2557" s="4" t="s">
        <v>2924</v>
      </c>
      <c r="O2557" s="4">
        <v>25.275215580937701</v>
      </c>
      <c r="P2557" s="4">
        <v>4.2587479999999998</v>
      </c>
      <c r="Q2557" s="4">
        <v>13.21123</v>
      </c>
      <c r="R2557" s="4">
        <v>30.644849000000001</v>
      </c>
      <c r="S2557" s="3" t="s">
        <v>6579</v>
      </c>
      <c r="T2557" s="5">
        <v>316.31</v>
      </c>
      <c r="U2557" s="4">
        <v>31860.47404832</v>
      </c>
      <c r="V2557" s="10">
        <v>36555.474047999996</v>
      </c>
      <c r="W2557" s="4">
        <v>1.11283234801303</v>
      </c>
      <c r="X2557" s="4">
        <v>334.99</v>
      </c>
      <c r="Y2557" s="5">
        <v>237.5</v>
      </c>
      <c r="Z2557" s="4" t="s">
        <v>2924</v>
      </c>
      <c r="AA2557" s="10">
        <v>17.8133570611</v>
      </c>
      <c r="AB2557" s="10">
        <v>18.882206336599999</v>
      </c>
      <c r="AC2557" s="4">
        <v>3.726728</v>
      </c>
      <c r="AD2557" s="4">
        <v>3.6689006990954001</v>
      </c>
      <c r="AE2557" s="4">
        <v>3.6750959790066</v>
      </c>
      <c r="AF2557" s="4">
        <v>13.21123</v>
      </c>
      <c r="AG2557" s="4">
        <v>13.349185645599199</v>
      </c>
      <c r="AH2557" s="4">
        <v>13.5055724433058</v>
      </c>
      <c r="AI2557" s="4">
        <v>4.2587479999999998</v>
      </c>
      <c r="AJ2557" s="4" t="s">
        <v>2924</v>
      </c>
    </row>
    <row r="2558" spans="1:36" x14ac:dyDescent="0.3">
      <c r="A2558" s="1" t="s">
        <v>2520</v>
      </c>
      <c r="B2558" s="2">
        <v>103647</v>
      </c>
      <c r="C2558" s="3" t="s">
        <v>2935</v>
      </c>
      <c r="D2558" s="4">
        <v>31919.89745945</v>
      </c>
      <c r="E2558" s="3" t="s">
        <v>2930</v>
      </c>
      <c r="F2558" s="3" t="s">
        <v>2957</v>
      </c>
      <c r="G2558" s="3" t="s">
        <v>2957</v>
      </c>
      <c r="H2558" s="3" t="s">
        <v>3113</v>
      </c>
      <c r="I2558" s="3" t="s">
        <v>3114</v>
      </c>
      <c r="J2558" s="4">
        <v>36.986812999999998</v>
      </c>
      <c r="K2558" s="4">
        <v>-5.711595</v>
      </c>
      <c r="L2558" s="4">
        <v>-11.015032</v>
      </c>
      <c r="M2558" s="4">
        <v>0.58463500000000002</v>
      </c>
      <c r="N2558" s="4">
        <v>11.0330661322645</v>
      </c>
      <c r="O2558" s="4">
        <v>6.13653372831293</v>
      </c>
      <c r="P2558" s="4">
        <v>1.9204669999999999</v>
      </c>
      <c r="Q2558" s="4">
        <v>8.4943740000000005</v>
      </c>
      <c r="R2558" s="4">
        <v>8.3494189999999993</v>
      </c>
      <c r="S2558" s="3" t="s">
        <v>6258</v>
      </c>
      <c r="T2558" s="4">
        <v>110.11</v>
      </c>
      <c r="U2558" s="4">
        <v>31919.89745945</v>
      </c>
      <c r="V2558" s="10">
        <v>36389.897459</v>
      </c>
      <c r="W2558" s="4">
        <v>1.8890200708382501</v>
      </c>
      <c r="X2558" s="4">
        <v>124.9</v>
      </c>
      <c r="Y2558" s="4">
        <v>80</v>
      </c>
      <c r="Z2558" s="4">
        <v>12.234444</v>
      </c>
      <c r="AA2558" s="10">
        <v>9.7549523370000006</v>
      </c>
      <c r="AB2558" s="10">
        <v>10.9604067623</v>
      </c>
      <c r="AC2558" s="4">
        <v>1.3951039999999999</v>
      </c>
      <c r="AD2558" s="4">
        <v>1.2925331707248999</v>
      </c>
      <c r="AE2558" s="4">
        <v>1.3731161205600999</v>
      </c>
      <c r="AF2558" s="4">
        <v>8.4943740000000005</v>
      </c>
      <c r="AG2558" s="4" t="s">
        <v>2934</v>
      </c>
      <c r="AH2558" s="4" t="s">
        <v>2934</v>
      </c>
      <c r="AI2558" s="4">
        <v>1.9204669999999999</v>
      </c>
      <c r="AJ2558" s="4">
        <v>2.2696070000000002</v>
      </c>
    </row>
    <row r="2559" spans="1:36" x14ac:dyDescent="0.3">
      <c r="A2559" s="1" t="s">
        <v>2154</v>
      </c>
      <c r="B2559" s="2">
        <v>102771</v>
      </c>
      <c r="C2559" s="3" t="s">
        <v>2935</v>
      </c>
      <c r="D2559" s="4">
        <v>32018.715665119998</v>
      </c>
      <c r="E2559" s="3" t="s">
        <v>2930</v>
      </c>
      <c r="F2559" s="3" t="s">
        <v>2953</v>
      </c>
      <c r="G2559" s="3" t="s">
        <v>2954</v>
      </c>
      <c r="H2559" s="3" t="s">
        <v>3244</v>
      </c>
      <c r="I2559" s="3" t="s">
        <v>3155</v>
      </c>
      <c r="J2559" s="4">
        <v>40.735425999999997</v>
      </c>
      <c r="K2559" s="4">
        <v>28.139800999999999</v>
      </c>
      <c r="L2559" s="4">
        <v>-7.7483829999999996</v>
      </c>
      <c r="M2559" s="4">
        <v>1.2060630000000001</v>
      </c>
      <c r="N2559" s="4">
        <v>16.177319587628901</v>
      </c>
      <c r="O2559" s="4">
        <v>17.1255018153871</v>
      </c>
      <c r="P2559" s="4">
        <v>2.7514859999999999</v>
      </c>
      <c r="Q2559" s="4" t="s">
        <v>2934</v>
      </c>
      <c r="R2559" s="4" t="s">
        <v>2934</v>
      </c>
      <c r="S2559" s="3" t="s">
        <v>5893</v>
      </c>
      <c r="T2559" s="4">
        <v>156.91999999999999</v>
      </c>
      <c r="U2559" s="4">
        <v>32018.715665119998</v>
      </c>
      <c r="V2559" s="10" t="s">
        <v>2934</v>
      </c>
      <c r="W2559" s="4">
        <v>1.2745347947999</v>
      </c>
      <c r="X2559" s="4">
        <v>171.38</v>
      </c>
      <c r="Y2559" s="4">
        <v>104.235</v>
      </c>
      <c r="Z2559" s="4">
        <v>16.177320000000002</v>
      </c>
      <c r="AA2559" s="10">
        <v>14.849344261200001</v>
      </c>
      <c r="AB2559" s="10">
        <v>14.849344261200001</v>
      </c>
      <c r="AC2559" s="4" t="s">
        <v>2934</v>
      </c>
      <c r="AD2559" s="4" t="s">
        <v>2934</v>
      </c>
      <c r="AE2559" s="4" t="s">
        <v>2934</v>
      </c>
      <c r="AF2559" s="4" t="s">
        <v>2934</v>
      </c>
      <c r="AG2559" s="4" t="s">
        <v>2934</v>
      </c>
      <c r="AH2559" s="4" t="s">
        <v>2934</v>
      </c>
      <c r="AI2559" s="4">
        <v>2.7514859999999999</v>
      </c>
      <c r="AJ2559" s="4">
        <v>3.2860070000000001</v>
      </c>
    </row>
    <row r="2560" spans="1:36" x14ac:dyDescent="0.3">
      <c r="A2560" s="1" t="s">
        <v>807</v>
      </c>
      <c r="B2560" s="2">
        <v>4873611</v>
      </c>
      <c r="C2560" s="3" t="s">
        <v>2935</v>
      </c>
      <c r="D2560" s="4">
        <v>32027.923144929999</v>
      </c>
      <c r="E2560" s="3" t="s">
        <v>3031</v>
      </c>
      <c r="F2560" s="3" t="s">
        <v>3031</v>
      </c>
      <c r="G2560" s="3" t="s">
        <v>3032</v>
      </c>
      <c r="H2560" s="3" t="s">
        <v>3068</v>
      </c>
      <c r="I2560" s="3" t="s">
        <v>2939</v>
      </c>
      <c r="J2560" s="4">
        <v>-0.38996500000000001</v>
      </c>
      <c r="K2560" s="4">
        <v>-14.418137</v>
      </c>
      <c r="L2560" s="4">
        <v>-8.6650779999999994</v>
      </c>
      <c r="M2560" s="4">
        <v>-0.84109699999999998</v>
      </c>
      <c r="N2560" s="4">
        <v>64.018378999999996</v>
      </c>
      <c r="O2560" s="4">
        <v>34.164065999999998</v>
      </c>
      <c r="P2560" s="4">
        <v>1.322621</v>
      </c>
      <c r="Q2560" s="4">
        <v>12.009651</v>
      </c>
      <c r="R2560" s="4">
        <v>13.213348999999999</v>
      </c>
      <c r="S2560" s="3" t="s">
        <v>4550</v>
      </c>
      <c r="T2560" s="4">
        <v>76.63</v>
      </c>
      <c r="U2560" s="4">
        <v>32027.923144929999</v>
      </c>
      <c r="V2560" s="10">
        <v>38478.923144</v>
      </c>
      <c r="W2560" s="4">
        <v>1.9835573535169</v>
      </c>
      <c r="X2560" s="4">
        <v>90.06</v>
      </c>
      <c r="Y2560" s="4">
        <v>61.14</v>
      </c>
      <c r="Z2560" s="4">
        <v>40.652520000000003</v>
      </c>
      <c r="AA2560" s="10">
        <v>17.9293401965</v>
      </c>
      <c r="AB2560" s="10">
        <v>19.564290510399999</v>
      </c>
      <c r="AC2560" s="4">
        <v>3.1560800000000002</v>
      </c>
      <c r="AD2560" s="4">
        <v>2.9968264016205999</v>
      </c>
      <c r="AE2560" s="4">
        <v>3.1090508886803998</v>
      </c>
      <c r="AF2560" s="4">
        <v>12.009651</v>
      </c>
      <c r="AG2560" s="4">
        <v>11.473373959</v>
      </c>
      <c r="AH2560" s="4">
        <v>12.268958811235199</v>
      </c>
      <c r="AI2560" s="4">
        <v>1.322621</v>
      </c>
      <c r="AJ2560" s="4">
        <v>18.141572</v>
      </c>
    </row>
    <row r="2561" spans="1:36" x14ac:dyDescent="0.3">
      <c r="A2561" s="1" t="s">
        <v>1669</v>
      </c>
      <c r="B2561" s="2">
        <v>4095241</v>
      </c>
      <c r="C2561" s="3" t="s">
        <v>2935</v>
      </c>
      <c r="D2561" s="4">
        <v>32321.673263879999</v>
      </c>
      <c r="E2561" s="3" t="s">
        <v>3031</v>
      </c>
      <c r="F2561" s="3" t="s">
        <v>3031</v>
      </c>
      <c r="G2561" s="3" t="s">
        <v>3371</v>
      </c>
      <c r="H2561" s="3" t="s">
        <v>3371</v>
      </c>
      <c r="I2561" s="3" t="s">
        <v>3576</v>
      </c>
      <c r="J2561" s="4">
        <v>5.9990779999999999</v>
      </c>
      <c r="K2561" s="4">
        <v>-1.904992</v>
      </c>
      <c r="L2561" s="4">
        <v>-11.208864999999999</v>
      </c>
      <c r="M2561" s="4">
        <v>-0.90876699999999999</v>
      </c>
      <c r="N2561" s="4">
        <v>16.526250000000001</v>
      </c>
      <c r="O2561" s="4">
        <v>62.636504000000002</v>
      </c>
      <c r="P2561" s="4">
        <v>3.5251060000000001</v>
      </c>
      <c r="Q2561" s="4">
        <v>17.486815</v>
      </c>
      <c r="R2561" s="4">
        <v>42.408560999999999</v>
      </c>
      <c r="S2561" s="3" t="s">
        <v>5410</v>
      </c>
      <c r="T2561" s="4">
        <v>528.84</v>
      </c>
      <c r="U2561" s="4">
        <v>32321.673263879999</v>
      </c>
      <c r="V2561" s="10">
        <v>36573.673262999997</v>
      </c>
      <c r="W2561" s="4">
        <v>0.59753422585281002</v>
      </c>
      <c r="X2561" s="4">
        <v>633.23</v>
      </c>
      <c r="Y2561" s="4">
        <v>479.67</v>
      </c>
      <c r="Z2561" s="4">
        <v>16.526250000000001</v>
      </c>
      <c r="AA2561" s="10">
        <v>26.734340007899998</v>
      </c>
      <c r="AB2561" s="10">
        <v>30.597986864900001</v>
      </c>
      <c r="AC2561" s="4">
        <v>5.615316</v>
      </c>
      <c r="AD2561" s="4">
        <v>5.2001400360714003</v>
      </c>
      <c r="AE2561" s="4">
        <v>5.5728166659577996</v>
      </c>
      <c r="AF2561" s="4">
        <v>17.486815</v>
      </c>
      <c r="AG2561" s="4">
        <v>15.9349766900849</v>
      </c>
      <c r="AH2561" s="4">
        <v>17.768204939570101</v>
      </c>
      <c r="AI2561" s="4">
        <v>3.5251060000000001</v>
      </c>
      <c r="AJ2561" s="4">
        <v>6.8828009999999997</v>
      </c>
    </row>
    <row r="2562" spans="1:36" x14ac:dyDescent="0.3">
      <c r="A2562" s="1" t="s">
        <v>496</v>
      </c>
      <c r="B2562" s="2">
        <v>4980730</v>
      </c>
      <c r="C2562" s="3" t="s">
        <v>2935</v>
      </c>
      <c r="D2562" s="4">
        <v>32463.827155319999</v>
      </c>
      <c r="E2562" s="3" t="s">
        <v>2925</v>
      </c>
      <c r="F2562" s="3" t="s">
        <v>2980</v>
      </c>
      <c r="G2562" s="3" t="s">
        <v>2981</v>
      </c>
      <c r="H2562" s="3" t="s">
        <v>3059</v>
      </c>
      <c r="I2562" s="3" t="s">
        <v>3309</v>
      </c>
      <c r="J2562" s="4">
        <v>35.275081</v>
      </c>
      <c r="K2562" s="4">
        <v>35.275081</v>
      </c>
      <c r="L2562" s="4">
        <v>-0.23866399999999999</v>
      </c>
      <c r="M2562" s="4">
        <v>-6.41791</v>
      </c>
      <c r="N2562" s="4" t="s">
        <v>2934</v>
      </c>
      <c r="O2562" s="4" t="s">
        <v>2934</v>
      </c>
      <c r="P2562" s="4" t="s">
        <v>2934</v>
      </c>
      <c r="Q2562" s="4" t="s">
        <v>2934</v>
      </c>
      <c r="R2562" s="4" t="s">
        <v>2934</v>
      </c>
      <c r="S2562" s="3" t="s">
        <v>4239</v>
      </c>
      <c r="T2562" s="4">
        <v>25.08</v>
      </c>
      <c r="U2562" s="4">
        <v>32463.827155319999</v>
      </c>
      <c r="V2562" s="10">
        <v>60129.827154999999</v>
      </c>
      <c r="W2562" s="4">
        <v>0</v>
      </c>
      <c r="X2562" s="4">
        <v>27.164999999999999</v>
      </c>
      <c r="Y2562" s="4">
        <v>13.78</v>
      </c>
      <c r="Z2562" s="4" t="s">
        <v>2934</v>
      </c>
      <c r="AA2562" s="10">
        <v>14.259398239699999</v>
      </c>
      <c r="AB2562" s="10">
        <v>14.259398239699999</v>
      </c>
      <c r="AC2562" s="4" t="s">
        <v>2934</v>
      </c>
      <c r="AD2562" s="4">
        <v>2.3052636825073001</v>
      </c>
      <c r="AE2562" s="4">
        <v>2.3052636825073001</v>
      </c>
      <c r="AF2562" s="4" t="s">
        <v>2934</v>
      </c>
      <c r="AG2562" s="4">
        <v>9.0300774701478002</v>
      </c>
      <c r="AH2562" s="4">
        <v>9.0300774701478002</v>
      </c>
      <c r="AI2562" s="4" t="s">
        <v>2934</v>
      </c>
      <c r="AJ2562" s="4" t="s">
        <v>2934</v>
      </c>
    </row>
    <row r="2563" spans="1:36" x14ac:dyDescent="0.3">
      <c r="A2563" s="1" t="s">
        <v>883</v>
      </c>
      <c r="B2563" s="2">
        <v>4007889</v>
      </c>
      <c r="C2563" s="3" t="s">
        <v>2935</v>
      </c>
      <c r="D2563" s="4">
        <v>32487.10228128</v>
      </c>
      <c r="E2563" s="3" t="s">
        <v>3090</v>
      </c>
      <c r="F2563" s="3" t="s">
        <v>3090</v>
      </c>
      <c r="G2563" s="3" t="s">
        <v>3091</v>
      </c>
      <c r="H2563" s="3" t="s">
        <v>3091</v>
      </c>
      <c r="I2563" s="3" t="s">
        <v>3092</v>
      </c>
      <c r="J2563" s="4">
        <v>49.738115999999998</v>
      </c>
      <c r="K2563" s="4">
        <v>15.549455</v>
      </c>
      <c r="L2563" s="4">
        <v>-3.1202049999999999</v>
      </c>
      <c r="M2563" s="4">
        <v>0.83854700000000004</v>
      </c>
      <c r="N2563" s="4">
        <v>9.4700000000000006</v>
      </c>
      <c r="O2563" s="4" t="s">
        <v>2924</v>
      </c>
      <c r="P2563" s="4">
        <v>1.080541</v>
      </c>
      <c r="Q2563" s="4">
        <v>12.948551999999999</v>
      </c>
      <c r="R2563" s="4" t="s">
        <v>2924</v>
      </c>
      <c r="S2563" s="3" t="s">
        <v>4626</v>
      </c>
      <c r="T2563" s="5">
        <v>75.760000000000005</v>
      </c>
      <c r="U2563" s="4">
        <v>32487.10228128</v>
      </c>
      <c r="V2563" s="10">
        <v>60406.418280999998</v>
      </c>
      <c r="W2563" s="4">
        <v>3.1678986272439298</v>
      </c>
      <c r="X2563" s="4">
        <v>79.034999999999997</v>
      </c>
      <c r="Y2563" s="4">
        <v>48.075000000000003</v>
      </c>
      <c r="Z2563" s="4">
        <v>9.4700000000000006</v>
      </c>
      <c r="AA2563" s="10">
        <v>20.477889501500002</v>
      </c>
      <c r="AB2563" s="10">
        <v>20.872938466699999</v>
      </c>
      <c r="AC2563" s="4">
        <v>5.092365</v>
      </c>
      <c r="AD2563" s="4">
        <v>4.6296095286401</v>
      </c>
      <c r="AE2563" s="4">
        <v>4.7527437497790999</v>
      </c>
      <c r="AF2563" s="4">
        <v>12.948551999999999</v>
      </c>
      <c r="AG2563" s="4">
        <v>10.746703239706701</v>
      </c>
      <c r="AH2563" s="4">
        <v>12.284917915023</v>
      </c>
      <c r="AI2563" s="4">
        <v>1.080541</v>
      </c>
      <c r="AJ2563" s="4">
        <v>1.1081209999999999</v>
      </c>
    </row>
    <row r="2564" spans="1:36" x14ac:dyDescent="0.3">
      <c r="A2564" s="1" t="s">
        <v>2433</v>
      </c>
      <c r="B2564" s="2">
        <v>4965854</v>
      </c>
      <c r="C2564" s="3" t="s">
        <v>2919</v>
      </c>
      <c r="D2564" s="4">
        <v>32742.214504129999</v>
      </c>
      <c r="E2564" s="3" t="s">
        <v>3102</v>
      </c>
      <c r="F2564" s="3" t="s">
        <v>3103</v>
      </c>
      <c r="G2564" s="3" t="s">
        <v>3196</v>
      </c>
      <c r="H2564" s="3" t="s">
        <v>3403</v>
      </c>
      <c r="I2564" s="3" t="s">
        <v>2949</v>
      </c>
      <c r="J2564" s="4">
        <v>15.831003000000001</v>
      </c>
      <c r="K2564" s="4">
        <v>21.809866</v>
      </c>
      <c r="L2564" s="4">
        <v>0.46885100000000002</v>
      </c>
      <c r="M2564" s="4">
        <v>2.4509539999999999</v>
      </c>
      <c r="N2564" s="4" t="s">
        <v>2924</v>
      </c>
      <c r="O2564" s="4" t="s">
        <v>2924</v>
      </c>
      <c r="P2564" s="4">
        <v>5.6425539999999996</v>
      </c>
      <c r="Q2564" s="4">
        <v>74.979187999999994</v>
      </c>
      <c r="R2564" s="4">
        <v>41.644978000000002</v>
      </c>
      <c r="S2564" s="3" t="s">
        <v>6171</v>
      </c>
      <c r="T2564" s="4">
        <v>186.43</v>
      </c>
      <c r="U2564" s="4">
        <v>32742.214504129999</v>
      </c>
      <c r="V2564" s="10">
        <v>35975.014503999999</v>
      </c>
      <c r="W2564" s="4">
        <v>0</v>
      </c>
      <c r="X2564" s="4">
        <v>191.91</v>
      </c>
      <c r="Y2564" s="4">
        <v>135.24</v>
      </c>
      <c r="Z2564" s="4" t="s">
        <v>2924</v>
      </c>
      <c r="AA2564" s="10">
        <v>52.100159293499999</v>
      </c>
      <c r="AB2564" s="10">
        <v>74.129594579499994</v>
      </c>
      <c r="AC2564" s="4">
        <v>6.5924529999999999</v>
      </c>
      <c r="AD2564" s="4">
        <v>6.1794979480726004</v>
      </c>
      <c r="AE2564" s="4">
        <v>6.3885112824153998</v>
      </c>
      <c r="AF2564" s="4">
        <v>74.979187999999994</v>
      </c>
      <c r="AG2564" s="4">
        <v>37.708868266912603</v>
      </c>
      <c r="AH2564" s="4">
        <v>46.0760345634543</v>
      </c>
      <c r="AI2564" s="4">
        <v>5.6425539999999996</v>
      </c>
      <c r="AJ2564" s="4" t="s">
        <v>2924</v>
      </c>
    </row>
    <row r="2565" spans="1:36" x14ac:dyDescent="0.3">
      <c r="A2565" s="1" t="s">
        <v>2643</v>
      </c>
      <c r="B2565" s="2">
        <v>4994529</v>
      </c>
      <c r="C2565" s="3" t="s">
        <v>2919</v>
      </c>
      <c r="D2565" s="4">
        <v>32772.483435000002</v>
      </c>
      <c r="E2565" s="3" t="s">
        <v>2936</v>
      </c>
      <c r="F2565" s="3" t="s">
        <v>3056</v>
      </c>
      <c r="G2565" s="3" t="s">
        <v>3064</v>
      </c>
      <c r="H2565" s="3" t="s">
        <v>3064</v>
      </c>
      <c r="I2565" s="3" t="s">
        <v>3124</v>
      </c>
      <c r="J2565" s="4">
        <v>141.51720800000001</v>
      </c>
      <c r="K2565" s="4">
        <v>71.839972000000003</v>
      </c>
      <c r="L2565" s="4">
        <v>3.4250129999999999</v>
      </c>
      <c r="M2565" s="4">
        <v>2.3100619999999998</v>
      </c>
      <c r="N2565" s="4">
        <v>12.004578</v>
      </c>
      <c r="O2565" s="4">
        <v>107.265877</v>
      </c>
      <c r="P2565" s="4">
        <v>2.8652350000000002</v>
      </c>
      <c r="Q2565" s="4">
        <v>4.4618770000000003</v>
      </c>
      <c r="R2565" s="4" t="s">
        <v>2924</v>
      </c>
      <c r="S2565" s="3" t="s">
        <v>6381</v>
      </c>
      <c r="T2565" s="4">
        <v>99.65</v>
      </c>
      <c r="U2565" s="4">
        <v>32772.483435000002</v>
      </c>
      <c r="V2565" s="10">
        <v>51967.483435000002</v>
      </c>
      <c r="W2565" s="4">
        <v>0</v>
      </c>
      <c r="X2565" s="4">
        <v>105.09</v>
      </c>
      <c r="Y2565" s="4">
        <v>37.020000000000003</v>
      </c>
      <c r="Z2565" s="4">
        <v>12.004578</v>
      </c>
      <c r="AA2565" s="10">
        <v>8.0027304850000007</v>
      </c>
      <c r="AB2565" s="10">
        <v>9.6842346684000002</v>
      </c>
      <c r="AC2565" s="4">
        <v>0.92808999999999997</v>
      </c>
      <c r="AD2565" s="4">
        <v>0.876558720854</v>
      </c>
      <c r="AE2565" s="4">
        <v>0.91703934827669997</v>
      </c>
      <c r="AF2565" s="4">
        <v>4.4618770000000003</v>
      </c>
      <c r="AG2565" s="4">
        <v>5.7372028331121001</v>
      </c>
      <c r="AH2565" s="4">
        <v>6.400763847885</v>
      </c>
      <c r="AI2565" s="4">
        <v>2.8652350000000002</v>
      </c>
      <c r="AJ2565" s="4">
        <v>7.7669519999999999</v>
      </c>
    </row>
    <row r="2566" spans="1:36" x14ac:dyDescent="0.3">
      <c r="A2566" s="1" t="s">
        <v>2212</v>
      </c>
      <c r="B2566" s="2">
        <v>4095448</v>
      </c>
      <c r="C2566" s="3" t="s">
        <v>2935</v>
      </c>
      <c r="D2566" s="4">
        <v>32796.523014500002</v>
      </c>
      <c r="E2566" s="3" t="s">
        <v>2936</v>
      </c>
      <c r="F2566" s="3" t="s">
        <v>2937</v>
      </c>
      <c r="G2566" s="3" t="s">
        <v>2993</v>
      </c>
      <c r="H2566" s="3" t="s">
        <v>2994</v>
      </c>
      <c r="I2566" s="3" t="s">
        <v>3642</v>
      </c>
      <c r="J2566" s="4">
        <v>-6.4351969999999996</v>
      </c>
      <c r="K2566" s="4">
        <v>7.3500610000000002</v>
      </c>
      <c r="L2566" s="4">
        <v>-1.5087299999999999</v>
      </c>
      <c r="M2566" s="4">
        <v>0.245005</v>
      </c>
      <c r="N2566" s="4">
        <v>35.084541000000002</v>
      </c>
      <c r="O2566" s="4">
        <v>51.819479000000001</v>
      </c>
      <c r="P2566" s="4">
        <v>9.3918719999999993</v>
      </c>
      <c r="Q2566" s="4">
        <v>20.982464</v>
      </c>
      <c r="R2566" s="4">
        <v>52.595098999999998</v>
      </c>
      <c r="S2566" s="3" t="s">
        <v>5951</v>
      </c>
      <c r="T2566" s="4">
        <v>290.5</v>
      </c>
      <c r="U2566" s="4">
        <v>32796.523014500002</v>
      </c>
      <c r="V2566" s="10">
        <v>36587.123013999997</v>
      </c>
      <c r="W2566" s="4">
        <v>1.8037865748709101</v>
      </c>
      <c r="X2566" s="4">
        <v>312.55</v>
      </c>
      <c r="Y2566" s="4">
        <v>242.81</v>
      </c>
      <c r="Z2566" s="4">
        <v>35.084541000000002</v>
      </c>
      <c r="AA2566" s="10">
        <v>30.896564046799998</v>
      </c>
      <c r="AB2566" s="10">
        <v>30.896564046799998</v>
      </c>
      <c r="AC2566" s="4">
        <v>4.4271830000000003</v>
      </c>
      <c r="AD2566" s="4">
        <v>4.4584577668460001</v>
      </c>
      <c r="AE2566" s="4">
        <v>4.4584577668460001</v>
      </c>
      <c r="AF2566" s="4">
        <v>20.982464</v>
      </c>
      <c r="AG2566" s="4">
        <v>21.8081702607309</v>
      </c>
      <c r="AH2566" s="4">
        <v>21.8081702607309</v>
      </c>
      <c r="AI2566" s="4">
        <v>9.3918719999999993</v>
      </c>
      <c r="AJ2566" s="4" t="s">
        <v>2924</v>
      </c>
    </row>
    <row r="2567" spans="1:36" x14ac:dyDescent="0.3">
      <c r="A2567" s="1" t="s">
        <v>2829</v>
      </c>
      <c r="B2567" s="2">
        <v>4994265</v>
      </c>
      <c r="C2567" s="3" t="s">
        <v>2935</v>
      </c>
      <c r="D2567" s="4">
        <v>33635.180544000003</v>
      </c>
      <c r="E2567" s="3" t="s">
        <v>2936</v>
      </c>
      <c r="F2567" s="3" t="s">
        <v>2937</v>
      </c>
      <c r="G2567" s="3" t="s">
        <v>3044</v>
      </c>
      <c r="H2567" s="3" t="s">
        <v>3099</v>
      </c>
      <c r="I2567" s="3" t="s">
        <v>3685</v>
      </c>
      <c r="J2567" s="4">
        <v>51.300235999999998</v>
      </c>
      <c r="K2567" s="4">
        <v>5.3382350000000001</v>
      </c>
      <c r="L2567" s="4">
        <v>-4.019196</v>
      </c>
      <c r="M2567" s="4">
        <v>-0.53359599999999996</v>
      </c>
      <c r="N2567" s="4">
        <v>38.4</v>
      </c>
      <c r="O2567" s="4">
        <v>20.951550000000001</v>
      </c>
      <c r="P2567" s="4">
        <v>3.2480709999999999</v>
      </c>
      <c r="Q2567" s="4">
        <v>17.464252999999999</v>
      </c>
      <c r="R2567" s="4">
        <v>28.761879</v>
      </c>
      <c r="S2567" s="3" t="s">
        <v>6567</v>
      </c>
      <c r="T2567" s="4">
        <v>192</v>
      </c>
      <c r="U2567" s="4">
        <v>33635.180544000003</v>
      </c>
      <c r="V2567" s="10">
        <v>37286.180544000003</v>
      </c>
      <c r="W2567" s="4">
        <v>0.41666666666666702</v>
      </c>
      <c r="X2567" s="4">
        <v>207.51</v>
      </c>
      <c r="Y2567" s="4">
        <v>123.76</v>
      </c>
      <c r="Z2567" s="4">
        <v>38.4</v>
      </c>
      <c r="AA2567" s="10">
        <v>23.313985963</v>
      </c>
      <c r="AB2567" s="10">
        <v>25.183630640000001</v>
      </c>
      <c r="AC2567" s="4">
        <v>3.6095039999999998</v>
      </c>
      <c r="AD2567" s="4">
        <v>3.4243695960433</v>
      </c>
      <c r="AE2567" s="4">
        <v>3.5764438176508002</v>
      </c>
      <c r="AF2567" s="4">
        <v>17.464252999999999</v>
      </c>
      <c r="AG2567" s="4">
        <v>16.259974010158299</v>
      </c>
      <c r="AH2567" s="4">
        <v>16.9995547857947</v>
      </c>
      <c r="AI2567" s="4">
        <v>3.2480709999999999</v>
      </c>
      <c r="AJ2567" s="4" t="s">
        <v>2924</v>
      </c>
    </row>
    <row r="2568" spans="1:36" x14ac:dyDescent="0.3">
      <c r="A2568" s="1" t="s">
        <v>1285</v>
      </c>
      <c r="B2568" s="2">
        <v>4811348</v>
      </c>
      <c r="C2568" s="3" t="s">
        <v>2919</v>
      </c>
      <c r="D2568" s="4">
        <v>33976.40363352</v>
      </c>
      <c r="E2568" s="3" t="s">
        <v>2920</v>
      </c>
      <c r="F2568" s="3" t="s">
        <v>2960</v>
      </c>
      <c r="G2568" s="3" t="s">
        <v>2961</v>
      </c>
      <c r="H2568" s="3" t="s">
        <v>2962</v>
      </c>
      <c r="I2568" s="3" t="s">
        <v>2963</v>
      </c>
      <c r="J2568" s="4">
        <v>-25.244572999999999</v>
      </c>
      <c r="K2568" s="4">
        <v>-18.924147000000001</v>
      </c>
      <c r="L2568" s="4">
        <v>-1.6194040000000001</v>
      </c>
      <c r="M2568" s="4">
        <v>0.64764999999999995</v>
      </c>
      <c r="N2568" s="4">
        <v>41.493000000000002</v>
      </c>
      <c r="O2568" s="4">
        <v>43.334726000000003</v>
      </c>
      <c r="P2568" s="4">
        <v>21.037875</v>
      </c>
      <c r="Q2568" s="4">
        <v>25.998821</v>
      </c>
      <c r="R2568" s="4">
        <v>42.658074999999997</v>
      </c>
      <c r="S2568" s="3" t="s">
        <v>5027</v>
      </c>
      <c r="T2568" s="4">
        <v>414.93</v>
      </c>
      <c r="U2568" s="4">
        <v>33976.40363352</v>
      </c>
      <c r="V2568" s="10">
        <v>34666.047633000002</v>
      </c>
      <c r="W2568" s="4">
        <v>0</v>
      </c>
      <c r="X2568" s="4">
        <v>583.39</v>
      </c>
      <c r="Y2568" s="5">
        <v>398.5</v>
      </c>
      <c r="Z2568" s="4">
        <v>41.493000000000002</v>
      </c>
      <c r="AA2568" s="10">
        <v>35.478657910899997</v>
      </c>
      <c r="AB2568" s="10">
        <v>38.670083876900001</v>
      </c>
      <c r="AC2568" s="4">
        <v>9.0163060000000002</v>
      </c>
      <c r="AD2568" s="4">
        <v>8.4949727119042002</v>
      </c>
      <c r="AE2568" s="4">
        <v>8.9273423141442994</v>
      </c>
      <c r="AF2568" s="4">
        <v>25.998821</v>
      </c>
      <c r="AG2568" s="4">
        <v>24.772666918351899</v>
      </c>
      <c r="AH2568" s="4">
        <v>26.979105987465999</v>
      </c>
      <c r="AI2568" s="4">
        <v>21.037875</v>
      </c>
      <c r="AJ2568" s="4">
        <v>30.969548</v>
      </c>
    </row>
    <row r="2569" spans="1:36" x14ac:dyDescent="0.3">
      <c r="A2569" s="1" t="s">
        <v>2187</v>
      </c>
      <c r="B2569" s="2">
        <v>4811222</v>
      </c>
      <c r="C2569" s="3" t="s">
        <v>2935</v>
      </c>
      <c r="D2569" s="4">
        <v>34218.644075880002</v>
      </c>
      <c r="E2569" s="3" t="s">
        <v>2920</v>
      </c>
      <c r="F2569" s="3" t="s">
        <v>2960</v>
      </c>
      <c r="G2569" s="3" t="s">
        <v>2961</v>
      </c>
      <c r="H2569" s="3" t="s">
        <v>2962</v>
      </c>
      <c r="I2569" s="3" t="s">
        <v>3263</v>
      </c>
      <c r="J2569" s="4">
        <v>35.554004999999997</v>
      </c>
      <c r="K2569" s="4">
        <v>-2.435146</v>
      </c>
      <c r="L2569" s="4">
        <v>-6.4773589999999999</v>
      </c>
      <c r="M2569" s="4">
        <v>-1.7237750000000001</v>
      </c>
      <c r="N2569" s="4">
        <v>33.311428999999997</v>
      </c>
      <c r="O2569" s="4">
        <v>25.442443999999998</v>
      </c>
      <c r="P2569" s="4">
        <v>6.5881220000000003</v>
      </c>
      <c r="Q2569" s="4">
        <v>20.637972999999999</v>
      </c>
      <c r="R2569" s="4">
        <v>30.290219</v>
      </c>
      <c r="S2569" s="3" t="s">
        <v>5926</v>
      </c>
      <c r="T2569" s="4">
        <v>233.18</v>
      </c>
      <c r="U2569" s="4">
        <v>34218.644075880002</v>
      </c>
      <c r="V2569" s="10">
        <v>34626.309074999997</v>
      </c>
      <c r="W2569" s="4">
        <v>0.90916888240843996</v>
      </c>
      <c r="X2569" s="4">
        <v>260.49</v>
      </c>
      <c r="Y2569" s="4">
        <v>164.1225</v>
      </c>
      <c r="Z2569" s="4">
        <v>33.311428999999997</v>
      </c>
      <c r="AA2569" s="10">
        <v>24.359362757900001</v>
      </c>
      <c r="AB2569" s="10">
        <v>24.9426921377</v>
      </c>
      <c r="AC2569" s="4">
        <v>7.2025829999999997</v>
      </c>
      <c r="AD2569" s="4">
        <v>6.6476146179175997</v>
      </c>
      <c r="AE2569" s="4">
        <v>6.7664592681841</v>
      </c>
      <c r="AF2569" s="4">
        <v>20.637972999999999</v>
      </c>
      <c r="AG2569" s="4">
        <v>18.0843432719908</v>
      </c>
      <c r="AH2569" s="4">
        <v>18.813787166881799</v>
      </c>
      <c r="AI2569" s="4">
        <v>6.5881220000000003</v>
      </c>
      <c r="AJ2569" s="4">
        <v>18.697779000000001</v>
      </c>
    </row>
    <row r="2570" spans="1:36" x14ac:dyDescent="0.3">
      <c r="A2570" s="1" t="s">
        <v>2207</v>
      </c>
      <c r="B2570" s="2">
        <v>4580570</v>
      </c>
      <c r="C2570" s="3" t="s">
        <v>2919</v>
      </c>
      <c r="D2570" s="4">
        <v>34492.731384780003</v>
      </c>
      <c r="E2570" s="3" t="s">
        <v>2930</v>
      </c>
      <c r="F2570" s="3" t="s">
        <v>2953</v>
      </c>
      <c r="G2570" s="3" t="s">
        <v>2954</v>
      </c>
      <c r="H2570" s="3" t="s">
        <v>3244</v>
      </c>
      <c r="I2570" s="3" t="s">
        <v>3431</v>
      </c>
      <c r="J2570" s="4">
        <v>206.27943500000001</v>
      </c>
      <c r="K2570" s="4">
        <v>63.331938000000001</v>
      </c>
      <c r="L2570" s="4">
        <v>3.6387779999999998</v>
      </c>
      <c r="M2570" s="4">
        <v>1.800157</v>
      </c>
      <c r="N2570" s="4">
        <v>66.152542372881399</v>
      </c>
      <c r="O2570" s="4">
        <v>16.619647173564701</v>
      </c>
      <c r="P2570" s="4">
        <v>4.7836210000000001</v>
      </c>
      <c r="Q2570" s="4" t="s">
        <v>2934</v>
      </c>
      <c r="R2570" s="4" t="s">
        <v>2934</v>
      </c>
      <c r="S2570" s="3" t="s">
        <v>5946</v>
      </c>
      <c r="T2570" s="4">
        <v>39.020000000000003</v>
      </c>
      <c r="U2570" s="4">
        <v>34492.731384780003</v>
      </c>
      <c r="V2570" s="10" t="s">
        <v>2934</v>
      </c>
      <c r="W2570" s="4">
        <v>0</v>
      </c>
      <c r="X2570" s="4">
        <v>43.83</v>
      </c>
      <c r="Y2570" s="5">
        <v>10.38</v>
      </c>
      <c r="Z2570" s="4">
        <v>66.023689000000005</v>
      </c>
      <c r="AA2570" s="10">
        <v>39.235796882800003</v>
      </c>
      <c r="AB2570" s="10">
        <v>47.267177052000001</v>
      </c>
      <c r="AC2570" s="4" t="s">
        <v>2934</v>
      </c>
      <c r="AD2570" s="4" t="s">
        <v>2934</v>
      </c>
      <c r="AE2570" s="4" t="s">
        <v>2934</v>
      </c>
      <c r="AF2570" s="4" t="s">
        <v>2934</v>
      </c>
      <c r="AG2570" s="4" t="s">
        <v>2934</v>
      </c>
      <c r="AH2570" s="4" t="s">
        <v>2934</v>
      </c>
      <c r="AI2570" s="4">
        <v>4.7836210000000001</v>
      </c>
      <c r="AJ2570" s="4">
        <v>4.9323730000000001</v>
      </c>
    </row>
    <row r="2571" spans="1:36" x14ac:dyDescent="0.3">
      <c r="A2571" s="1" t="s">
        <v>2712</v>
      </c>
      <c r="B2571" s="2">
        <v>5730730</v>
      </c>
      <c r="C2571" s="3" t="s">
        <v>2940</v>
      </c>
      <c r="D2571" s="4">
        <v>34513.997562459997</v>
      </c>
      <c r="E2571" s="3" t="s">
        <v>2930</v>
      </c>
      <c r="F2571" s="3" t="s">
        <v>2953</v>
      </c>
      <c r="G2571" s="3" t="s">
        <v>2954</v>
      </c>
      <c r="H2571" s="3" t="s">
        <v>2955</v>
      </c>
      <c r="I2571" s="3"/>
      <c r="J2571" s="4">
        <v>0.64624499999999996</v>
      </c>
      <c r="K2571" s="4">
        <v>-2.0687920000000002</v>
      </c>
      <c r="L2571" s="4">
        <v>-0.81518299999999999</v>
      </c>
      <c r="M2571" s="4">
        <v>-0.307259</v>
      </c>
      <c r="N2571" s="4" t="s">
        <v>2934</v>
      </c>
      <c r="O2571" s="4" t="s">
        <v>2934</v>
      </c>
      <c r="P2571" s="4" t="s">
        <v>2934</v>
      </c>
      <c r="Q2571" s="4" t="s">
        <v>2934</v>
      </c>
      <c r="R2571" s="4" t="s">
        <v>2934</v>
      </c>
      <c r="S2571" s="3" t="s">
        <v>6450</v>
      </c>
      <c r="T2571" s="4">
        <v>77.87</v>
      </c>
      <c r="U2571" s="4">
        <v>34513.997562459997</v>
      </c>
      <c r="V2571" s="10" t="s">
        <v>2934</v>
      </c>
      <c r="W2571" s="4">
        <v>4.3118017208167503</v>
      </c>
      <c r="X2571" s="4">
        <v>79.540000000000006</v>
      </c>
      <c r="Y2571" s="4">
        <v>76.27</v>
      </c>
      <c r="Z2571" s="4" t="s">
        <v>2934</v>
      </c>
      <c r="AA2571" s="10" t="s">
        <v>2934</v>
      </c>
      <c r="AB2571" s="10" t="s">
        <v>2934</v>
      </c>
      <c r="AC2571" s="4" t="s">
        <v>2934</v>
      </c>
      <c r="AD2571" s="4" t="s">
        <v>2934</v>
      </c>
      <c r="AE2571" s="4" t="s">
        <v>2934</v>
      </c>
      <c r="AF2571" s="4" t="s">
        <v>2934</v>
      </c>
      <c r="AG2571" s="4" t="s">
        <v>2934</v>
      </c>
      <c r="AH2571" s="4" t="s">
        <v>2934</v>
      </c>
      <c r="AI2571" s="4" t="s">
        <v>2934</v>
      </c>
      <c r="AJ2571" s="4" t="s">
        <v>2934</v>
      </c>
    </row>
    <row r="2572" spans="1:36" x14ac:dyDescent="0.3">
      <c r="A2572" s="1" t="s">
        <v>187</v>
      </c>
      <c r="B2572" s="2">
        <v>103577</v>
      </c>
      <c r="C2572" s="3" t="s">
        <v>2919</v>
      </c>
      <c r="D2572" s="4">
        <v>34601.39308116</v>
      </c>
      <c r="E2572" s="3" t="s">
        <v>2930</v>
      </c>
      <c r="F2572" s="3" t="s">
        <v>2957</v>
      </c>
      <c r="G2572" s="3" t="s">
        <v>2957</v>
      </c>
      <c r="H2572" s="3" t="s">
        <v>3113</v>
      </c>
      <c r="I2572" s="3" t="s">
        <v>3114</v>
      </c>
      <c r="J2572" s="4">
        <v>24.330147</v>
      </c>
      <c r="K2572" s="4">
        <v>-18.578609</v>
      </c>
      <c r="L2572" s="4">
        <v>-8.3382970000000007</v>
      </c>
      <c r="M2572" s="4">
        <v>1.4836800000000001</v>
      </c>
      <c r="N2572" s="4">
        <v>6.1973154362416096</v>
      </c>
      <c r="O2572" s="4">
        <v>5.2718017404600896</v>
      </c>
      <c r="P2572" s="4">
        <v>1.6133770000000001</v>
      </c>
      <c r="Q2572" s="4">
        <v>6.8663819999999998</v>
      </c>
      <c r="R2572" s="4">
        <v>5.5196420000000002</v>
      </c>
      <c r="S2572" s="3" t="s">
        <v>3934</v>
      </c>
      <c r="T2572" s="4">
        <v>92.34</v>
      </c>
      <c r="U2572" s="4">
        <v>34601.39308116</v>
      </c>
      <c r="V2572" s="10">
        <v>37133.393081000002</v>
      </c>
      <c r="W2572" s="4">
        <v>0</v>
      </c>
      <c r="X2572" s="4">
        <v>116.47</v>
      </c>
      <c r="Y2572" s="4">
        <v>73.58</v>
      </c>
      <c r="Z2572" s="4">
        <v>6.5957140000000001</v>
      </c>
      <c r="AA2572" s="10">
        <v>10.984226679000001</v>
      </c>
      <c r="AB2572" s="10">
        <v>10.450418231700001</v>
      </c>
      <c r="AC2572" s="4">
        <v>2.2015410000000002</v>
      </c>
      <c r="AD2572" s="4">
        <v>2.1342185560122999</v>
      </c>
      <c r="AE2572" s="4">
        <v>2.3446739757235</v>
      </c>
      <c r="AF2572" s="4">
        <v>6.8663819999999998</v>
      </c>
      <c r="AG2572" s="4" t="s">
        <v>2934</v>
      </c>
      <c r="AH2572" s="4" t="s">
        <v>2934</v>
      </c>
      <c r="AI2572" s="4">
        <v>1.6133770000000001</v>
      </c>
      <c r="AJ2572" s="4">
        <v>1.7335309999999999</v>
      </c>
    </row>
    <row r="2573" spans="1:36" x14ac:dyDescent="0.3">
      <c r="A2573" s="1" t="s">
        <v>2785</v>
      </c>
      <c r="B2573" s="2">
        <v>4063773</v>
      </c>
      <c r="C2573" s="3" t="s">
        <v>2935</v>
      </c>
      <c r="D2573" s="4">
        <v>34647.591911240001</v>
      </c>
      <c r="E2573" s="3" t="s">
        <v>3031</v>
      </c>
      <c r="F2573" s="3" t="s">
        <v>3031</v>
      </c>
      <c r="G2573" s="3" t="s">
        <v>3371</v>
      </c>
      <c r="H2573" s="3" t="s">
        <v>3371</v>
      </c>
      <c r="I2573" s="3" t="s">
        <v>3719</v>
      </c>
      <c r="J2573" s="4">
        <v>15.572001</v>
      </c>
      <c r="K2573" s="4">
        <v>4.84335</v>
      </c>
      <c r="L2573" s="4">
        <v>-8.3906559999999999</v>
      </c>
      <c r="M2573" s="4">
        <v>-0.29263099999999997</v>
      </c>
      <c r="N2573" s="4">
        <v>43.726666999999999</v>
      </c>
      <c r="O2573" s="4">
        <v>43.215285999999999</v>
      </c>
      <c r="P2573" s="4">
        <v>4.4043039999999998</v>
      </c>
      <c r="Q2573" s="4">
        <v>17.914518000000001</v>
      </c>
      <c r="R2573" s="4">
        <v>27.557661</v>
      </c>
      <c r="S2573" s="3" t="s">
        <v>6523</v>
      </c>
      <c r="T2573" s="4">
        <v>262.36</v>
      </c>
      <c r="U2573" s="4">
        <v>34647.591911240001</v>
      </c>
      <c r="V2573" s="10">
        <v>38143.591911000003</v>
      </c>
      <c r="W2573" s="4">
        <v>0.70132642171062698</v>
      </c>
      <c r="X2573" s="4">
        <v>298.31</v>
      </c>
      <c r="Y2573" s="5">
        <v>218.37049999999999</v>
      </c>
      <c r="Z2573" s="4">
        <v>43.726666999999999</v>
      </c>
      <c r="AA2573" s="10">
        <v>30.481103249499998</v>
      </c>
      <c r="AB2573" s="10">
        <v>36.837139294799996</v>
      </c>
      <c r="AC2573" s="4">
        <v>5.1557240000000002</v>
      </c>
      <c r="AD2573" s="4">
        <v>4.8282760041152999</v>
      </c>
      <c r="AE2573" s="4">
        <v>5.1681277963285996</v>
      </c>
      <c r="AF2573" s="4">
        <v>17.914518000000001</v>
      </c>
      <c r="AG2573" s="4">
        <v>16.8527832445737</v>
      </c>
      <c r="AH2573" s="4">
        <v>18.9793550140717</v>
      </c>
      <c r="AI2573" s="4">
        <v>4.4043039999999998</v>
      </c>
      <c r="AJ2573" s="4">
        <v>11.666667</v>
      </c>
    </row>
    <row r="2574" spans="1:36" x14ac:dyDescent="0.3">
      <c r="A2574" s="1" t="s">
        <v>2724</v>
      </c>
      <c r="B2574" s="2">
        <v>4627535</v>
      </c>
      <c r="C2574" s="3" t="s">
        <v>2935</v>
      </c>
      <c r="D2574" s="4">
        <v>34744.599045529998</v>
      </c>
      <c r="E2574" s="3" t="s">
        <v>2920</v>
      </c>
      <c r="F2574" s="3" t="s">
        <v>2960</v>
      </c>
      <c r="G2574" s="3" t="s">
        <v>3330</v>
      </c>
      <c r="H2574" s="3" t="s">
        <v>3330</v>
      </c>
      <c r="I2574" s="3" t="s">
        <v>3262</v>
      </c>
      <c r="J2574" s="4">
        <v>11.162477000000001</v>
      </c>
      <c r="K2574" s="4">
        <v>1.498696</v>
      </c>
      <c r="L2574" s="4">
        <v>-5.6226849999999997</v>
      </c>
      <c r="M2574" s="4">
        <v>-4.5237559999999997</v>
      </c>
      <c r="N2574" s="4">
        <v>52.855026000000002</v>
      </c>
      <c r="O2574" s="4">
        <v>32.778373000000002</v>
      </c>
      <c r="P2574" s="4">
        <v>6.308141</v>
      </c>
      <c r="Q2574" s="4">
        <v>42.788668000000001</v>
      </c>
      <c r="R2574" s="4">
        <v>31.220375000000001</v>
      </c>
      <c r="S2574" s="3" t="s">
        <v>6462</v>
      </c>
      <c r="T2574" s="4">
        <v>214.01</v>
      </c>
      <c r="U2574" s="4">
        <v>34744.599045529998</v>
      </c>
      <c r="V2574" s="10">
        <v>29753.314044999999</v>
      </c>
      <c r="W2574" s="4">
        <v>0</v>
      </c>
      <c r="X2574" s="4">
        <v>258.93</v>
      </c>
      <c r="Y2574" s="5">
        <v>170.25</v>
      </c>
      <c r="Z2574" s="4">
        <v>52.855026000000002</v>
      </c>
      <c r="AA2574" s="10">
        <v>31.7493991632</v>
      </c>
      <c r="AB2574" s="10">
        <v>33.1660643329</v>
      </c>
      <c r="AC2574" s="4">
        <v>11.200822000000001</v>
      </c>
      <c r="AD2574" s="4">
        <v>10.0342776740268</v>
      </c>
      <c r="AE2574" s="4">
        <v>10.9194972334562</v>
      </c>
      <c r="AF2574" s="4">
        <v>42.788668000000001</v>
      </c>
      <c r="AG2574" s="4">
        <v>24.2542122795466</v>
      </c>
      <c r="AH2574" s="4">
        <v>26.008094360283</v>
      </c>
      <c r="AI2574" s="4">
        <v>6.308141</v>
      </c>
      <c r="AJ2574" s="4">
        <v>6.9227530000000002</v>
      </c>
    </row>
    <row r="2575" spans="1:36" x14ac:dyDescent="0.3">
      <c r="A2575" s="1" t="s">
        <v>2521</v>
      </c>
      <c r="B2575" s="2">
        <v>4914369</v>
      </c>
      <c r="C2575" s="3" t="s">
        <v>2935</v>
      </c>
      <c r="D2575" s="4">
        <v>34756.452203519999</v>
      </c>
      <c r="E2575" s="3" t="s">
        <v>3006</v>
      </c>
      <c r="F2575" s="3" t="s">
        <v>3007</v>
      </c>
      <c r="G2575" s="3" t="s">
        <v>3008</v>
      </c>
      <c r="H2575" s="3" t="s">
        <v>3009</v>
      </c>
      <c r="I2575" s="3" t="s">
        <v>3686</v>
      </c>
      <c r="J2575" s="4">
        <v>-7.8738469999999996</v>
      </c>
      <c r="K2575" s="4">
        <v>-11.170873</v>
      </c>
      <c r="L2575" s="4">
        <v>-1.3383879999999999</v>
      </c>
      <c r="M2575" s="4">
        <v>0.88100599999999996</v>
      </c>
      <c r="N2575" s="4">
        <v>19.753882000000001</v>
      </c>
      <c r="O2575" s="4">
        <v>21.13449</v>
      </c>
      <c r="P2575" s="4">
        <v>8.2652420000000006</v>
      </c>
      <c r="Q2575" s="4">
        <v>13.244161</v>
      </c>
      <c r="R2575" s="4">
        <v>34.932205000000003</v>
      </c>
      <c r="S2575" s="3" t="s">
        <v>6259</v>
      </c>
      <c r="T2575" s="4">
        <v>171.76</v>
      </c>
      <c r="U2575" s="4">
        <v>34756.452203519999</v>
      </c>
      <c r="V2575" s="10">
        <v>39785.725203000002</v>
      </c>
      <c r="W2575" s="4">
        <v>3.19049836981835</v>
      </c>
      <c r="X2575" s="4">
        <v>211.92</v>
      </c>
      <c r="Y2575" s="4">
        <v>166.69</v>
      </c>
      <c r="Z2575" s="4">
        <v>19.753882000000001</v>
      </c>
      <c r="AA2575" s="10">
        <v>20.613756105699998</v>
      </c>
      <c r="AB2575" s="10">
        <v>18.983767198999999</v>
      </c>
      <c r="AC2575" s="4">
        <v>3.626169</v>
      </c>
      <c r="AD2575" s="4">
        <v>3.4931318170307</v>
      </c>
      <c r="AE2575" s="4">
        <v>3.5641132491773</v>
      </c>
      <c r="AF2575" s="4">
        <v>13.244161</v>
      </c>
      <c r="AG2575" s="4">
        <v>14.5816759642322</v>
      </c>
      <c r="AH2575" s="4">
        <v>13.6370845526436</v>
      </c>
      <c r="AI2575" s="4">
        <v>8.2652420000000006</v>
      </c>
      <c r="AJ2575" s="4" t="s">
        <v>2924</v>
      </c>
    </row>
    <row r="2576" spans="1:36" x14ac:dyDescent="0.3">
      <c r="A2576" s="1" t="s">
        <v>962</v>
      </c>
      <c r="B2576" s="2">
        <v>4187120</v>
      </c>
      <c r="C2576" s="3" t="s">
        <v>2935</v>
      </c>
      <c r="D2576" s="4">
        <v>35018.47973988</v>
      </c>
      <c r="E2576" s="3" t="s">
        <v>2936</v>
      </c>
      <c r="F2576" s="3" t="s">
        <v>2937</v>
      </c>
      <c r="G2576" s="3" t="s">
        <v>3037</v>
      </c>
      <c r="H2576" s="3" t="s">
        <v>3037</v>
      </c>
      <c r="I2576" s="3" t="s">
        <v>3442</v>
      </c>
      <c r="J2576" s="4">
        <v>-9.2867870000000003</v>
      </c>
      <c r="K2576" s="4">
        <v>-13.236897000000001</v>
      </c>
      <c r="L2576" s="4">
        <v>-17.878744999999999</v>
      </c>
      <c r="M2576" s="4">
        <v>-1.700623</v>
      </c>
      <c r="N2576" s="4">
        <v>21.037838000000001</v>
      </c>
      <c r="O2576" s="4">
        <v>27.170338000000001</v>
      </c>
      <c r="P2576" s="4">
        <v>6.2029399999999999</v>
      </c>
      <c r="Q2576" s="4">
        <v>11.482150000000001</v>
      </c>
      <c r="R2576" s="4">
        <v>39.424684999999997</v>
      </c>
      <c r="S2576" s="3" t="s">
        <v>4704</v>
      </c>
      <c r="T2576" s="4">
        <v>175.14</v>
      </c>
      <c r="U2576" s="4">
        <v>35018.47973988</v>
      </c>
      <c r="V2576" s="10">
        <v>40055.479739000002</v>
      </c>
      <c r="W2576" s="4">
        <v>1.89562635605801</v>
      </c>
      <c r="X2576" s="4">
        <v>225.625</v>
      </c>
      <c r="Y2576" s="4">
        <v>172</v>
      </c>
      <c r="Z2576" s="4">
        <v>21.037838000000001</v>
      </c>
      <c r="AA2576" s="10">
        <v>17.910356182299999</v>
      </c>
      <c r="AB2576" s="10">
        <v>18.3598377239</v>
      </c>
      <c r="AC2576" s="5">
        <v>1.3487150000000001</v>
      </c>
      <c r="AD2576" s="4">
        <v>1.3020553067917</v>
      </c>
      <c r="AE2576" s="4">
        <v>1.3202720254582001</v>
      </c>
      <c r="AF2576" s="4">
        <v>11.482150000000001</v>
      </c>
      <c r="AG2576" s="4">
        <v>13.1825672497874</v>
      </c>
      <c r="AH2576" s="4">
        <v>13.4682918828456</v>
      </c>
      <c r="AI2576" s="4">
        <v>6.2029399999999999</v>
      </c>
      <c r="AJ2576" s="4">
        <v>13.638063000000001</v>
      </c>
    </row>
    <row r="2577" spans="1:36" x14ac:dyDescent="0.3">
      <c r="A2577" s="1" t="s">
        <v>1099</v>
      </c>
      <c r="B2577" s="2">
        <v>4096376</v>
      </c>
      <c r="C2577" s="3" t="s">
        <v>2935</v>
      </c>
      <c r="D2577" s="4">
        <v>35313.19</v>
      </c>
      <c r="E2577" s="3" t="s">
        <v>3006</v>
      </c>
      <c r="F2577" s="3" t="s">
        <v>3007</v>
      </c>
      <c r="G2577" s="3" t="s">
        <v>3008</v>
      </c>
      <c r="H2577" s="3" t="s">
        <v>3009</v>
      </c>
      <c r="I2577" s="3" t="s">
        <v>3356</v>
      </c>
      <c r="J2577" s="4">
        <v>-1.826835</v>
      </c>
      <c r="K2577" s="4">
        <v>-14.022587</v>
      </c>
      <c r="L2577" s="4">
        <v>-3.4425490000000001</v>
      </c>
      <c r="M2577" s="4">
        <v>0.53450699999999995</v>
      </c>
      <c r="N2577" s="4" t="s">
        <v>2934</v>
      </c>
      <c r="O2577" s="4" t="s">
        <v>2934</v>
      </c>
      <c r="P2577" s="4" t="s">
        <v>2934</v>
      </c>
      <c r="Q2577" s="4" t="s">
        <v>2934</v>
      </c>
      <c r="R2577" s="4" t="s">
        <v>2934</v>
      </c>
      <c r="S2577" s="3" t="s">
        <v>4841</v>
      </c>
      <c r="T2577" s="4">
        <v>63.95</v>
      </c>
      <c r="U2577" s="4">
        <v>35313.19</v>
      </c>
      <c r="V2577" s="10">
        <v>47790.49</v>
      </c>
      <c r="W2577" s="4">
        <v>3.7529319781078998</v>
      </c>
      <c r="X2577" s="4">
        <v>75.900000000000006</v>
      </c>
      <c r="Y2577" s="4">
        <v>61.475000000000001</v>
      </c>
      <c r="Z2577" s="4" t="s">
        <v>2934</v>
      </c>
      <c r="AA2577" s="10">
        <v>14.5119931014</v>
      </c>
      <c r="AB2577" s="10">
        <v>14.4443064135</v>
      </c>
      <c r="AC2577" s="4" t="s">
        <v>2934</v>
      </c>
      <c r="AD2577" s="4">
        <v>2.4101554669494001</v>
      </c>
      <c r="AE2577" s="4">
        <v>2.3977631446298</v>
      </c>
      <c r="AF2577" s="4" t="s">
        <v>2934</v>
      </c>
      <c r="AG2577" s="4">
        <v>11.798568820378399</v>
      </c>
      <c r="AH2577" s="4">
        <v>11.707351127919599</v>
      </c>
      <c r="AI2577" s="4" t="s">
        <v>2934</v>
      </c>
      <c r="AJ2577" s="4" t="s">
        <v>2934</v>
      </c>
    </row>
    <row r="2578" spans="1:36" x14ac:dyDescent="0.3">
      <c r="A2578" s="1" t="s">
        <v>1434</v>
      </c>
      <c r="B2578" s="2">
        <v>5726998</v>
      </c>
      <c r="C2578" s="3" t="s">
        <v>2940</v>
      </c>
      <c r="D2578" s="4">
        <v>35396.423999999999</v>
      </c>
      <c r="E2578" s="3" t="s">
        <v>2930</v>
      </c>
      <c r="F2578" s="3" t="s">
        <v>2953</v>
      </c>
      <c r="G2578" s="3" t="s">
        <v>2954</v>
      </c>
      <c r="H2578" s="3" t="s">
        <v>2955</v>
      </c>
      <c r="I2578" s="3"/>
      <c r="J2578" s="4">
        <v>-2.8061219999999998</v>
      </c>
      <c r="K2578" s="4">
        <v>-4.9579050000000002</v>
      </c>
      <c r="L2578" s="4">
        <v>-2.2554780000000001</v>
      </c>
      <c r="M2578" s="4">
        <v>-0.24001800000000001</v>
      </c>
      <c r="N2578" s="4" t="s">
        <v>2934</v>
      </c>
      <c r="O2578" s="4" t="s">
        <v>2934</v>
      </c>
      <c r="P2578" s="4" t="s">
        <v>2934</v>
      </c>
      <c r="Q2578" s="4" t="s">
        <v>2934</v>
      </c>
      <c r="R2578" s="4" t="s">
        <v>2934</v>
      </c>
      <c r="S2578" s="3" t="s">
        <v>5176</v>
      </c>
      <c r="T2578" s="4">
        <v>91.44</v>
      </c>
      <c r="U2578" s="4">
        <v>35396.423999999999</v>
      </c>
      <c r="V2578" s="10" t="s">
        <v>2934</v>
      </c>
      <c r="W2578" s="4">
        <v>3.8640958057636601</v>
      </c>
      <c r="X2578" s="4">
        <v>96.76</v>
      </c>
      <c r="Y2578" s="4">
        <v>89.16</v>
      </c>
      <c r="Z2578" s="4" t="s">
        <v>2934</v>
      </c>
      <c r="AA2578" s="10" t="s">
        <v>2934</v>
      </c>
      <c r="AB2578" s="10" t="s">
        <v>2934</v>
      </c>
      <c r="AC2578" s="4" t="s">
        <v>2934</v>
      </c>
      <c r="AD2578" s="4" t="s">
        <v>2934</v>
      </c>
      <c r="AE2578" s="4" t="s">
        <v>2934</v>
      </c>
      <c r="AF2578" s="4" t="s">
        <v>2934</v>
      </c>
      <c r="AG2578" s="4" t="s">
        <v>2934</v>
      </c>
      <c r="AH2578" s="4" t="s">
        <v>2934</v>
      </c>
      <c r="AI2578" s="4" t="s">
        <v>2934</v>
      </c>
      <c r="AJ2578" s="4" t="s">
        <v>2934</v>
      </c>
    </row>
    <row r="2579" spans="1:36" x14ac:dyDescent="0.3">
      <c r="A2579" s="1" t="s">
        <v>1391</v>
      </c>
      <c r="B2579" s="2">
        <v>4326091</v>
      </c>
      <c r="C2579" s="3" t="s">
        <v>2935</v>
      </c>
      <c r="D2579" s="4">
        <v>36189.285000000003</v>
      </c>
      <c r="E2579" s="3" t="s">
        <v>2920</v>
      </c>
      <c r="F2579" s="3" t="s">
        <v>2921</v>
      </c>
      <c r="G2579" s="3" t="s">
        <v>2922</v>
      </c>
      <c r="H2579" s="3" t="s">
        <v>2922</v>
      </c>
      <c r="I2579" s="3" t="s">
        <v>3217</v>
      </c>
      <c r="J2579" s="4">
        <v>-13.825741000000001</v>
      </c>
      <c r="K2579" s="4">
        <v>-15.077303000000001</v>
      </c>
      <c r="L2579" s="4">
        <v>-1.012759</v>
      </c>
      <c r="M2579" s="4">
        <v>1.0746690000000001</v>
      </c>
      <c r="N2579" s="4">
        <v>26.166667</v>
      </c>
      <c r="O2579" s="4">
        <v>18.513463000000002</v>
      </c>
      <c r="P2579" s="4">
        <v>5.1971850000000002</v>
      </c>
      <c r="Q2579" s="4">
        <v>16.291072</v>
      </c>
      <c r="R2579" s="4">
        <v>20.158919999999998</v>
      </c>
      <c r="S2579" s="3" t="s">
        <v>5133</v>
      </c>
      <c r="T2579" s="4">
        <v>199.39</v>
      </c>
      <c r="U2579" s="4">
        <v>36189.285000000003</v>
      </c>
      <c r="V2579" s="10">
        <v>48429.285000000003</v>
      </c>
      <c r="W2579" s="4">
        <v>0</v>
      </c>
      <c r="X2579" s="4">
        <v>261.73</v>
      </c>
      <c r="Y2579" s="4">
        <v>187.62</v>
      </c>
      <c r="Z2579" s="4">
        <v>26.166667</v>
      </c>
      <c r="AA2579" s="10">
        <v>17.134730075699999</v>
      </c>
      <c r="AB2579" s="10">
        <v>17.940225640600001</v>
      </c>
      <c r="AC2579" s="4">
        <v>3.1622129999999999</v>
      </c>
      <c r="AD2579" s="4">
        <v>3.0608214037432999</v>
      </c>
      <c r="AE2579" s="4">
        <v>3.148711273979</v>
      </c>
      <c r="AF2579" s="4">
        <v>16.291072</v>
      </c>
      <c r="AG2579" s="4">
        <v>12.777019461748401</v>
      </c>
      <c r="AH2579" s="4">
        <v>13.1466032599589</v>
      </c>
      <c r="AI2579" s="4">
        <v>5.1971850000000002</v>
      </c>
      <c r="AJ2579" s="4" t="s">
        <v>2924</v>
      </c>
    </row>
    <row r="2580" spans="1:36" x14ac:dyDescent="0.3">
      <c r="A2580" s="1" t="s">
        <v>200</v>
      </c>
      <c r="B2580" s="2">
        <v>4438507</v>
      </c>
      <c r="C2580" s="3" t="s">
        <v>2935</v>
      </c>
      <c r="D2580" s="4">
        <v>36237.467000500001</v>
      </c>
      <c r="E2580" s="3" t="s">
        <v>2930</v>
      </c>
      <c r="F2580" s="3" t="s">
        <v>2953</v>
      </c>
      <c r="G2580" s="3" t="s">
        <v>2954</v>
      </c>
      <c r="H2580" s="3" t="s">
        <v>2955</v>
      </c>
      <c r="I2580" s="3" t="s">
        <v>3001</v>
      </c>
      <c r="J2580" s="4">
        <v>50.941809999999997</v>
      </c>
      <c r="K2580" s="4">
        <v>14.396788000000001</v>
      </c>
      <c r="L2580" s="4">
        <v>2.7005379999999999</v>
      </c>
      <c r="M2580" s="4">
        <v>1.965462</v>
      </c>
      <c r="N2580" s="4">
        <v>82.151030000000006</v>
      </c>
      <c r="O2580" s="4">
        <v>26.529706999999998</v>
      </c>
      <c r="P2580" s="4">
        <v>17.449207999999999</v>
      </c>
      <c r="Q2580" s="4">
        <v>43.878563</v>
      </c>
      <c r="R2580" s="4">
        <v>59.620910000000002</v>
      </c>
      <c r="S2580" s="3" t="s">
        <v>3947</v>
      </c>
      <c r="T2580" s="4">
        <v>179.5</v>
      </c>
      <c r="U2580" s="4">
        <v>36237.467000500001</v>
      </c>
      <c r="V2580" s="10">
        <v>52796.178999999996</v>
      </c>
      <c r="W2580" s="4">
        <v>2.0724233983286902</v>
      </c>
      <c r="X2580" s="4">
        <v>185.06</v>
      </c>
      <c r="Y2580" s="4">
        <v>112.83</v>
      </c>
      <c r="Z2580" s="4">
        <v>82.151030000000006</v>
      </c>
      <c r="AA2580" s="10">
        <v>36.291953093399997</v>
      </c>
      <c r="AB2580" s="10">
        <v>44.128890779099997</v>
      </c>
      <c r="AC2580" s="4">
        <v>14.347704</v>
      </c>
      <c r="AD2580" s="4">
        <v>11.458130491117799</v>
      </c>
      <c r="AE2580" s="4">
        <v>14.633777664993399</v>
      </c>
      <c r="AF2580" s="4">
        <v>43.878563</v>
      </c>
      <c r="AG2580" s="4">
        <v>23.9651400902398</v>
      </c>
      <c r="AH2580" s="4">
        <v>31.025731013101201</v>
      </c>
      <c r="AI2580" s="4">
        <v>17.449207999999999</v>
      </c>
      <c r="AJ2580" s="4" t="s">
        <v>2924</v>
      </c>
    </row>
    <row r="2581" spans="1:36" x14ac:dyDescent="0.3">
      <c r="A2581" s="1" t="s">
        <v>1090</v>
      </c>
      <c r="B2581" s="2">
        <v>108009705</v>
      </c>
      <c r="C2581" s="3" t="s">
        <v>2919</v>
      </c>
      <c r="D2581" s="4">
        <v>36325.970560289999</v>
      </c>
      <c r="E2581" s="3" t="s">
        <v>2920</v>
      </c>
      <c r="F2581" s="3" t="s">
        <v>2960</v>
      </c>
      <c r="G2581" s="3" t="s">
        <v>2961</v>
      </c>
      <c r="H2581" s="3" t="s">
        <v>2962</v>
      </c>
      <c r="I2581" s="3" t="s">
        <v>3183</v>
      </c>
      <c r="J2581" s="4">
        <v>2.8323849999999999</v>
      </c>
      <c r="K2581" s="4">
        <v>-13.566692</v>
      </c>
      <c r="L2581" s="4">
        <v>-4.2048189999999996</v>
      </c>
      <c r="M2581" s="4">
        <v>0.76036000000000004</v>
      </c>
      <c r="N2581" s="4">
        <v>26.503333000000001</v>
      </c>
      <c r="O2581" s="4">
        <v>21.379403</v>
      </c>
      <c r="P2581" s="4">
        <v>4.3674809999999997</v>
      </c>
      <c r="Q2581" s="4">
        <v>11.413938999999999</v>
      </c>
      <c r="R2581" s="4">
        <v>20.366503000000002</v>
      </c>
      <c r="S2581" s="3" t="s">
        <v>4832</v>
      </c>
      <c r="T2581" s="4">
        <v>79.510000000000005</v>
      </c>
      <c r="U2581" s="4">
        <v>36325.970560289999</v>
      </c>
      <c r="V2581" s="10">
        <v>43703.970560000002</v>
      </c>
      <c r="W2581" s="4">
        <v>0.176078480694252</v>
      </c>
      <c r="X2581" s="4">
        <v>94.55</v>
      </c>
      <c r="Y2581" s="4">
        <v>71.31</v>
      </c>
      <c r="Z2581" s="4">
        <v>26.503333000000001</v>
      </c>
      <c r="AA2581" s="10">
        <v>17.543743518399999</v>
      </c>
      <c r="AB2581" s="10">
        <v>18.562183665399999</v>
      </c>
      <c r="AC2581" s="4">
        <v>2.2344689999999998</v>
      </c>
      <c r="AD2581" s="4">
        <v>2.1712030831978999</v>
      </c>
      <c r="AE2581" s="4">
        <v>2.2204121260625</v>
      </c>
      <c r="AF2581" s="4">
        <v>11.413938999999999</v>
      </c>
      <c r="AG2581" s="4">
        <v>11.2328407113541</v>
      </c>
      <c r="AH2581" s="4">
        <v>11.9111721828308</v>
      </c>
      <c r="AI2581" s="4">
        <v>4.3674809999999997</v>
      </c>
      <c r="AJ2581" s="4" t="s">
        <v>2924</v>
      </c>
    </row>
    <row r="2582" spans="1:36" x14ac:dyDescent="0.3">
      <c r="A2582" s="1" t="s">
        <v>1265</v>
      </c>
      <c r="B2582" s="2">
        <v>4296620</v>
      </c>
      <c r="C2582" s="3" t="s">
        <v>2935</v>
      </c>
      <c r="D2582" s="4">
        <v>36557.745914879997</v>
      </c>
      <c r="E2582" s="3" t="s">
        <v>2945</v>
      </c>
      <c r="F2582" s="3" t="s">
        <v>2946</v>
      </c>
      <c r="G2582" s="3" t="s">
        <v>2947</v>
      </c>
      <c r="H2582" s="3" t="s">
        <v>2989</v>
      </c>
      <c r="I2582" s="3" t="s">
        <v>2949</v>
      </c>
      <c r="J2582" s="4">
        <v>21.982980999999999</v>
      </c>
      <c r="K2582" s="4">
        <v>32.119402999999998</v>
      </c>
      <c r="L2582" s="4">
        <v>-2.0200339999999999</v>
      </c>
      <c r="M2582" s="4">
        <v>-1.5076499999999999</v>
      </c>
      <c r="N2582" s="4" t="s">
        <v>2924</v>
      </c>
      <c r="O2582" s="4">
        <v>92.124365999999995</v>
      </c>
      <c r="P2582" s="4">
        <v>20.779952000000002</v>
      </c>
      <c r="Q2582" s="4" t="s">
        <v>2924</v>
      </c>
      <c r="R2582" s="4">
        <v>75.193293999999995</v>
      </c>
      <c r="S2582" s="3" t="s">
        <v>5007</v>
      </c>
      <c r="T2582" s="4">
        <v>708.16</v>
      </c>
      <c r="U2582" s="4">
        <v>36557.745914879997</v>
      </c>
      <c r="V2582" s="10">
        <v>35377.767913999996</v>
      </c>
      <c r="W2582" s="4">
        <v>0</v>
      </c>
      <c r="X2582" s="4">
        <v>762.46510000000001</v>
      </c>
      <c r="Y2582" s="4">
        <v>434.84</v>
      </c>
      <c r="Z2582" s="4" t="s">
        <v>2924</v>
      </c>
      <c r="AA2582" s="10">
        <v>80.375910834600006</v>
      </c>
      <c r="AB2582" s="10">
        <v>88.502520752099997</v>
      </c>
      <c r="AC2582" s="4">
        <v>14.115648999999999</v>
      </c>
      <c r="AD2582" s="4">
        <v>12.242115712940601</v>
      </c>
      <c r="AE2582" s="4">
        <v>13.615021782445901</v>
      </c>
      <c r="AF2582" s="4" t="s">
        <v>2924</v>
      </c>
      <c r="AG2582" s="4">
        <v>56.783756307519702</v>
      </c>
      <c r="AH2582" s="4">
        <v>65.162278242027398</v>
      </c>
      <c r="AI2582" s="4">
        <v>20.779952000000002</v>
      </c>
      <c r="AJ2582" s="4">
        <v>26.045826999999999</v>
      </c>
    </row>
    <row r="2583" spans="1:36" x14ac:dyDescent="0.3">
      <c r="A2583" s="1" t="s">
        <v>1306</v>
      </c>
      <c r="B2583" s="2">
        <v>4380458</v>
      </c>
      <c r="C2583" s="3" t="s">
        <v>2935</v>
      </c>
      <c r="D2583" s="4">
        <v>36903.847665679998</v>
      </c>
      <c r="E2583" s="3" t="s">
        <v>2936</v>
      </c>
      <c r="F2583" s="3" t="s">
        <v>2937</v>
      </c>
      <c r="G2583" s="3" t="s">
        <v>3044</v>
      </c>
      <c r="H2583" s="3" t="s">
        <v>3066</v>
      </c>
      <c r="I2583" s="3" t="s">
        <v>3427</v>
      </c>
      <c r="J2583" s="4">
        <v>18.399276</v>
      </c>
      <c r="K2583" s="4">
        <v>-6.6374389999999996</v>
      </c>
      <c r="L2583" s="4">
        <v>-11.994234000000001</v>
      </c>
      <c r="M2583" s="4">
        <v>-0.76939800000000003</v>
      </c>
      <c r="N2583" s="4">
        <v>45.784999999999997</v>
      </c>
      <c r="O2583" s="4">
        <v>28.262346000000001</v>
      </c>
      <c r="P2583" s="4">
        <v>3.5973290000000002</v>
      </c>
      <c r="Q2583" s="4">
        <v>20.896450999999999</v>
      </c>
      <c r="R2583" s="4">
        <v>36.325408000000003</v>
      </c>
      <c r="S2583" s="3" t="s">
        <v>5048</v>
      </c>
      <c r="T2583" s="4">
        <v>91.57</v>
      </c>
      <c r="U2583" s="4">
        <v>36903.847665679998</v>
      </c>
      <c r="V2583" s="10">
        <v>40476.947665</v>
      </c>
      <c r="W2583" s="4">
        <v>8.7364857486076197E-2</v>
      </c>
      <c r="X2583" s="4">
        <v>106.03</v>
      </c>
      <c r="Y2583" s="4">
        <v>74.010000000000005</v>
      </c>
      <c r="Z2583" s="4">
        <v>45.784999999999997</v>
      </c>
      <c r="AA2583" s="10">
        <v>26.742793726799999</v>
      </c>
      <c r="AB2583" s="10">
        <v>27.7519328158</v>
      </c>
      <c r="AC2583" s="4">
        <v>5.6549430000000003</v>
      </c>
      <c r="AD2583" s="4">
        <v>5.3263174948314003</v>
      </c>
      <c r="AE2583" s="4">
        <v>5.5732449355079998</v>
      </c>
      <c r="AF2583" s="4">
        <v>20.896450999999999</v>
      </c>
      <c r="AG2583" s="4">
        <v>18.729530170768498</v>
      </c>
      <c r="AH2583" s="4">
        <v>19.973488260173198</v>
      </c>
      <c r="AI2583" s="4">
        <v>3.5973290000000002</v>
      </c>
      <c r="AJ2583" s="4" t="s">
        <v>2924</v>
      </c>
    </row>
    <row r="2584" spans="1:36" x14ac:dyDescent="0.3">
      <c r="A2584" s="1" t="s">
        <v>1579</v>
      </c>
      <c r="B2584" s="2">
        <v>4054537</v>
      </c>
      <c r="C2584" s="3" t="s">
        <v>2935</v>
      </c>
      <c r="D2584" s="4">
        <v>37084.924728890001</v>
      </c>
      <c r="E2584" s="3" t="s">
        <v>2925</v>
      </c>
      <c r="F2584" s="3" t="s">
        <v>2996</v>
      </c>
      <c r="G2584" s="3" t="s">
        <v>3230</v>
      </c>
      <c r="H2584" s="3" t="s">
        <v>3231</v>
      </c>
      <c r="I2584" s="3" t="s">
        <v>3232</v>
      </c>
      <c r="J2584" s="4">
        <v>-7.9508859999999997</v>
      </c>
      <c r="K2584" s="4">
        <v>-26.648130999999999</v>
      </c>
      <c r="L2584" s="4">
        <v>-21.20046</v>
      </c>
      <c r="M2584" s="4">
        <v>-0.64455399999999996</v>
      </c>
      <c r="N2584" s="4">
        <v>9.587002</v>
      </c>
      <c r="O2584" s="4">
        <v>9.8063774779609894</v>
      </c>
      <c r="P2584" s="4">
        <v>1.315593</v>
      </c>
      <c r="Q2584" s="4">
        <v>6.2073239999999998</v>
      </c>
      <c r="R2584" s="4" t="s">
        <v>2934</v>
      </c>
      <c r="S2584" s="3" t="s">
        <v>5320</v>
      </c>
      <c r="T2584" s="4">
        <v>137.19</v>
      </c>
      <c r="U2584" s="4">
        <v>37084.924728890001</v>
      </c>
      <c r="V2584" s="10">
        <v>33346.990727999997</v>
      </c>
      <c r="W2584" s="4">
        <v>1.4578322035133799</v>
      </c>
      <c r="X2584" s="5">
        <v>193.8</v>
      </c>
      <c r="Y2584" s="4">
        <v>135.21</v>
      </c>
      <c r="Z2584" s="4">
        <v>9.587002</v>
      </c>
      <c r="AA2584" s="10">
        <v>11.0878794662</v>
      </c>
      <c r="AB2584" s="10">
        <v>11.0878794662</v>
      </c>
      <c r="AC2584" s="4">
        <v>0.94090399999999996</v>
      </c>
      <c r="AD2584" s="4">
        <v>0.89930350710639995</v>
      </c>
      <c r="AE2584" s="4">
        <v>0.89930350710639995</v>
      </c>
      <c r="AF2584" s="4">
        <v>6.2073239999999998</v>
      </c>
      <c r="AG2584" s="4">
        <v>7.1418352464824002</v>
      </c>
      <c r="AH2584" s="4">
        <v>7.1418352464824002</v>
      </c>
      <c r="AI2584" s="4">
        <v>1.315593</v>
      </c>
      <c r="AJ2584" s="4">
        <v>1.500985</v>
      </c>
    </row>
    <row r="2585" spans="1:36" x14ac:dyDescent="0.3">
      <c r="A2585" s="1" t="s">
        <v>2527</v>
      </c>
      <c r="B2585" s="2">
        <v>4384788</v>
      </c>
      <c r="C2585" s="3" t="s">
        <v>2919</v>
      </c>
      <c r="D2585" s="4">
        <v>37097.48574792</v>
      </c>
      <c r="E2585" s="3" t="s">
        <v>3006</v>
      </c>
      <c r="F2585" s="3" t="s">
        <v>3007</v>
      </c>
      <c r="G2585" s="3" t="s">
        <v>3008</v>
      </c>
      <c r="H2585" s="3" t="s">
        <v>3009</v>
      </c>
      <c r="I2585" s="3" t="s">
        <v>3356</v>
      </c>
      <c r="J2585" s="4">
        <v>-17.036235999999999</v>
      </c>
      <c r="K2585" s="4">
        <v>-13.259824999999999</v>
      </c>
      <c r="L2585" s="4">
        <v>-3.9148139999999998</v>
      </c>
      <c r="M2585" s="4">
        <v>0.52424599999999999</v>
      </c>
      <c r="N2585" s="4">
        <v>27.515695000000001</v>
      </c>
      <c r="O2585" s="4">
        <v>12.421053000000001</v>
      </c>
      <c r="P2585" s="4">
        <v>0.76749900000000004</v>
      </c>
      <c r="Q2585" s="4">
        <v>7.7208269999999999</v>
      </c>
      <c r="R2585" s="4">
        <v>18.163414</v>
      </c>
      <c r="S2585" s="3" t="s">
        <v>6265</v>
      </c>
      <c r="T2585" s="4">
        <v>30.68</v>
      </c>
      <c r="U2585" s="4">
        <v>37097.48574792</v>
      </c>
      <c r="V2585" s="10">
        <v>56045.485746999999</v>
      </c>
      <c r="W2585" s="4">
        <v>5.2151238591916602</v>
      </c>
      <c r="X2585" s="4">
        <v>38.96</v>
      </c>
      <c r="Y2585" s="4">
        <v>30.01</v>
      </c>
      <c r="Z2585" s="4">
        <v>27.515695000000001</v>
      </c>
      <c r="AA2585" s="10">
        <v>10.151881142200001</v>
      </c>
      <c r="AB2585" s="10">
        <v>10.203810131899999</v>
      </c>
      <c r="AC2585" s="4">
        <v>2.1448710000000002</v>
      </c>
      <c r="AD2585" s="4">
        <v>2.1646469603607001</v>
      </c>
      <c r="AE2585" s="4">
        <v>2.1569149083746</v>
      </c>
      <c r="AF2585" s="4">
        <v>7.7208269999999999</v>
      </c>
      <c r="AG2585" s="4">
        <v>8.7945666426775002</v>
      </c>
      <c r="AH2585" s="4">
        <v>8.8012130243469002</v>
      </c>
      <c r="AI2585" s="4">
        <v>0.76749900000000004</v>
      </c>
      <c r="AJ2585" s="4" t="s">
        <v>2924</v>
      </c>
    </row>
    <row r="2586" spans="1:36" x14ac:dyDescent="0.3">
      <c r="A2586" s="1" t="s">
        <v>1959</v>
      </c>
      <c r="B2586" s="2">
        <v>6331068</v>
      </c>
      <c r="C2586" s="3" t="s">
        <v>2935</v>
      </c>
      <c r="D2586" s="4">
        <v>37357.548204480001</v>
      </c>
      <c r="E2586" s="3" t="s">
        <v>2936</v>
      </c>
      <c r="F2586" s="3" t="s">
        <v>2937</v>
      </c>
      <c r="G2586" s="3" t="s">
        <v>3044</v>
      </c>
      <c r="H2586" s="3" t="s">
        <v>3066</v>
      </c>
      <c r="I2586" s="3" t="s">
        <v>3616</v>
      </c>
      <c r="J2586" s="4">
        <v>4.5266570000000002</v>
      </c>
      <c r="K2586" s="4">
        <v>-10.447190000000001</v>
      </c>
      <c r="L2586" s="4">
        <v>-8.7787749999999996</v>
      </c>
      <c r="M2586" s="4">
        <v>-4.2752999999999999E-2</v>
      </c>
      <c r="N2586" s="4">
        <v>23.38</v>
      </c>
      <c r="O2586" s="4">
        <v>28.168675</v>
      </c>
      <c r="P2586" s="4" t="s">
        <v>2924</v>
      </c>
      <c r="Q2586" s="4">
        <v>16.579350000000002</v>
      </c>
      <c r="R2586" s="4">
        <v>34.430807000000001</v>
      </c>
      <c r="S2586" s="3" t="s">
        <v>5699</v>
      </c>
      <c r="T2586" s="5">
        <v>93.52</v>
      </c>
      <c r="U2586" s="4">
        <v>37357.548204480001</v>
      </c>
      <c r="V2586" s="10">
        <v>44200.548203999999</v>
      </c>
      <c r="W2586" s="4">
        <v>1.6680923866552599</v>
      </c>
      <c r="X2586" s="4">
        <v>106.33</v>
      </c>
      <c r="Y2586" s="4">
        <v>85.42</v>
      </c>
      <c r="Z2586" s="4">
        <v>23.38</v>
      </c>
      <c r="AA2586" s="10">
        <v>23.350228458699998</v>
      </c>
      <c r="AB2586" s="10">
        <v>24.353278786699999</v>
      </c>
      <c r="AC2586" s="4">
        <v>3.1114000000000002</v>
      </c>
      <c r="AD2586" s="4">
        <v>3.0665857618871</v>
      </c>
      <c r="AE2586" s="4">
        <v>3.1040826150920999</v>
      </c>
      <c r="AF2586" s="4">
        <v>16.579350000000002</v>
      </c>
      <c r="AG2586" s="4">
        <v>16.9266515263093</v>
      </c>
      <c r="AH2586" s="4">
        <v>17.331249715822</v>
      </c>
      <c r="AI2586" s="4" t="s">
        <v>2924</v>
      </c>
      <c r="AJ2586" s="4" t="s">
        <v>2924</v>
      </c>
    </row>
    <row r="2587" spans="1:36" x14ac:dyDescent="0.3">
      <c r="A2587" s="1" t="s">
        <v>1084</v>
      </c>
      <c r="B2587" s="2">
        <v>4094069</v>
      </c>
      <c r="C2587" s="3" t="s">
        <v>2935</v>
      </c>
      <c r="D2587" s="4">
        <v>37561.308988800003</v>
      </c>
      <c r="E2587" s="3" t="s">
        <v>2945</v>
      </c>
      <c r="F2587" s="3" t="s">
        <v>2946</v>
      </c>
      <c r="G2587" s="3" t="s">
        <v>2984</v>
      </c>
      <c r="H2587" s="3" t="s">
        <v>2985</v>
      </c>
      <c r="I2587" s="3" t="s">
        <v>3422</v>
      </c>
      <c r="J2587" s="4">
        <v>7.9470640000000001</v>
      </c>
      <c r="K2587" s="4">
        <v>-4.3187800000000003</v>
      </c>
      <c r="L2587" s="4">
        <v>-6.2149720000000004</v>
      </c>
      <c r="M2587" s="4">
        <v>-0.873282</v>
      </c>
      <c r="N2587" s="4">
        <v>35.985810999999998</v>
      </c>
      <c r="O2587" s="4">
        <v>29.952024000000002</v>
      </c>
      <c r="P2587" s="4">
        <v>35.448788</v>
      </c>
      <c r="Q2587" s="4">
        <v>28.186292999999999</v>
      </c>
      <c r="R2587" s="4">
        <v>41.462207999999997</v>
      </c>
      <c r="S2587" s="3" t="s">
        <v>4826</v>
      </c>
      <c r="T2587" s="4">
        <v>486.96</v>
      </c>
      <c r="U2587" s="4">
        <v>37561.308988800003</v>
      </c>
      <c r="V2587" s="10">
        <v>38794.062987999998</v>
      </c>
      <c r="W2587" s="4">
        <v>0</v>
      </c>
      <c r="X2587" s="4">
        <v>559</v>
      </c>
      <c r="Y2587" s="4">
        <v>411.15</v>
      </c>
      <c r="Z2587" s="4">
        <v>35.985810999999998</v>
      </c>
      <c r="AA2587" s="10" t="s">
        <v>2934</v>
      </c>
      <c r="AB2587" s="10">
        <v>40.909457497699997</v>
      </c>
      <c r="AC2587" s="4">
        <v>6.3198879999999997</v>
      </c>
      <c r="AD2587" s="4">
        <v>5.9027274558256</v>
      </c>
      <c r="AE2587" s="4">
        <v>6.2128008652515003</v>
      </c>
      <c r="AF2587" s="4">
        <v>28.186292999999999</v>
      </c>
      <c r="AG2587" s="4">
        <v>24.166575916838301</v>
      </c>
      <c r="AH2587" s="4">
        <v>25.3198793109033</v>
      </c>
      <c r="AI2587" s="4">
        <v>35.448788</v>
      </c>
      <c r="AJ2587" s="4" t="s">
        <v>2924</v>
      </c>
    </row>
    <row r="2588" spans="1:36" x14ac:dyDescent="0.3">
      <c r="A2588" s="1" t="s">
        <v>1411</v>
      </c>
      <c r="B2588" s="2">
        <v>5733694</v>
      </c>
      <c r="C2588" s="3" t="s">
        <v>2940</v>
      </c>
      <c r="D2588" s="4">
        <v>37578.764999999999</v>
      </c>
      <c r="E2588" s="3" t="s">
        <v>2930</v>
      </c>
      <c r="F2588" s="3" t="s">
        <v>2953</v>
      </c>
      <c r="G2588" s="3" t="s">
        <v>2954</v>
      </c>
      <c r="H2588" s="3" t="s">
        <v>2955</v>
      </c>
      <c r="I2588" s="3"/>
      <c r="J2588" s="4">
        <v>2.5257969999999998</v>
      </c>
      <c r="K2588" s="4">
        <v>-8.8581599999999998</v>
      </c>
      <c r="L2588" s="4">
        <v>-2.7607360000000001</v>
      </c>
      <c r="M2588" s="4">
        <v>0.86363599999999996</v>
      </c>
      <c r="N2588" s="4" t="s">
        <v>2934</v>
      </c>
      <c r="O2588" s="4" t="s">
        <v>2934</v>
      </c>
      <c r="P2588" s="4" t="s">
        <v>2934</v>
      </c>
      <c r="Q2588" s="4" t="s">
        <v>2934</v>
      </c>
      <c r="R2588" s="4" t="s">
        <v>2934</v>
      </c>
      <c r="S2588" s="3" t="s">
        <v>5153</v>
      </c>
      <c r="T2588" s="4">
        <v>66.569999999999993</v>
      </c>
      <c r="U2588" s="4">
        <v>37578.764999999999</v>
      </c>
      <c r="V2588" s="10" t="s">
        <v>2934</v>
      </c>
      <c r="W2588" s="4">
        <v>3.55038906414301</v>
      </c>
      <c r="X2588" s="4">
        <v>73.53</v>
      </c>
      <c r="Y2588" s="4">
        <v>61.984999999999999</v>
      </c>
      <c r="Z2588" s="4" t="s">
        <v>2934</v>
      </c>
      <c r="AA2588" s="10" t="s">
        <v>2934</v>
      </c>
      <c r="AB2588" s="10" t="s">
        <v>2934</v>
      </c>
      <c r="AC2588" s="4" t="s">
        <v>2934</v>
      </c>
      <c r="AD2588" s="4" t="s">
        <v>2934</v>
      </c>
      <c r="AE2588" s="4" t="s">
        <v>2934</v>
      </c>
      <c r="AF2588" s="4" t="s">
        <v>2934</v>
      </c>
      <c r="AG2588" s="4" t="s">
        <v>2934</v>
      </c>
      <c r="AH2588" s="4" t="s">
        <v>2934</v>
      </c>
      <c r="AI2588" s="4" t="s">
        <v>2934</v>
      </c>
      <c r="AJ2588" s="4" t="s">
        <v>2934</v>
      </c>
    </row>
    <row r="2589" spans="1:36" x14ac:dyDescent="0.3">
      <c r="A2589" s="1" t="s">
        <v>1560</v>
      </c>
      <c r="B2589" s="2">
        <v>4107929</v>
      </c>
      <c r="C2589" s="3" t="s">
        <v>2935</v>
      </c>
      <c r="D2589" s="4">
        <v>37598.96736232</v>
      </c>
      <c r="E2589" s="3" t="s">
        <v>2925</v>
      </c>
      <c r="F2589" s="3" t="s">
        <v>2980</v>
      </c>
      <c r="G2589" s="3" t="s">
        <v>2981</v>
      </c>
      <c r="H2589" s="3" t="s">
        <v>2982</v>
      </c>
      <c r="I2589" s="3" t="s">
        <v>3295</v>
      </c>
      <c r="J2589" s="4">
        <v>5.385084</v>
      </c>
      <c r="K2589" s="4">
        <v>1.4475739999999999</v>
      </c>
      <c r="L2589" s="4">
        <v>0.85569799999999996</v>
      </c>
      <c r="M2589" s="4">
        <v>-0.74641199999999996</v>
      </c>
      <c r="N2589" s="4">
        <v>25.93</v>
      </c>
      <c r="O2589" s="4">
        <v>19.953828000000001</v>
      </c>
      <c r="P2589" s="4">
        <v>10.973338999999999</v>
      </c>
      <c r="Q2589" s="4">
        <v>12.047551</v>
      </c>
      <c r="R2589" s="4">
        <v>23.931642</v>
      </c>
      <c r="S2589" s="3" t="s">
        <v>5301</v>
      </c>
      <c r="T2589" s="4">
        <v>51.86</v>
      </c>
      <c r="U2589" s="4">
        <v>37598.96736232</v>
      </c>
      <c r="V2589" s="10">
        <v>47623.967362000003</v>
      </c>
      <c r="W2589" s="4">
        <v>1.54261473197069</v>
      </c>
      <c r="X2589" s="4">
        <v>56.604999999999997</v>
      </c>
      <c r="Y2589" s="4">
        <v>36.619999999999997</v>
      </c>
      <c r="Z2589" s="4">
        <v>25.93</v>
      </c>
      <c r="AA2589" s="10">
        <v>20.239628458799999</v>
      </c>
      <c r="AB2589" s="10">
        <v>22.1456419716</v>
      </c>
      <c r="AC2589" s="4">
        <v>4.2081790000000003</v>
      </c>
      <c r="AD2589" s="4">
        <v>3.9700119643958001</v>
      </c>
      <c r="AE2589" s="4">
        <v>4.2095436832604003</v>
      </c>
      <c r="AF2589" s="4">
        <v>12.047551</v>
      </c>
      <c r="AG2589" s="4">
        <v>9.9955855518941998</v>
      </c>
      <c r="AH2589" s="4">
        <v>10.8446335716174</v>
      </c>
      <c r="AI2589" s="4">
        <v>10.973338999999999</v>
      </c>
      <c r="AJ2589" s="4">
        <v>13.119149999999999</v>
      </c>
    </row>
    <row r="2590" spans="1:36" x14ac:dyDescent="0.3">
      <c r="A2590" s="1" t="s">
        <v>932</v>
      </c>
      <c r="B2590" s="2">
        <v>4057056</v>
      </c>
      <c r="C2590" s="3" t="s">
        <v>2919</v>
      </c>
      <c r="D2590" s="4">
        <v>37610.923706649999</v>
      </c>
      <c r="E2590" s="3" t="s">
        <v>3090</v>
      </c>
      <c r="F2590" s="3" t="s">
        <v>3090</v>
      </c>
      <c r="G2590" s="3" t="s">
        <v>3091</v>
      </c>
      <c r="H2590" s="3" t="s">
        <v>3091</v>
      </c>
      <c r="I2590" s="3" t="s">
        <v>3325</v>
      </c>
      <c r="J2590" s="4">
        <v>4.261838</v>
      </c>
      <c r="K2590" s="4">
        <v>-7.3055969999999997</v>
      </c>
      <c r="L2590" s="4">
        <v>-5.2644900000000003</v>
      </c>
      <c r="M2590" s="4">
        <v>1.10751</v>
      </c>
      <c r="N2590" s="4">
        <v>18.715</v>
      </c>
      <c r="O2590" s="4" t="s">
        <v>2924</v>
      </c>
      <c r="P2590" s="4">
        <v>1.4127730000000001</v>
      </c>
      <c r="Q2590" s="4">
        <v>11.519047</v>
      </c>
      <c r="R2590" s="4" t="s">
        <v>2924</v>
      </c>
      <c r="S2590" s="3" t="s">
        <v>4674</v>
      </c>
      <c r="T2590" s="4">
        <v>37.43</v>
      </c>
      <c r="U2590" s="4">
        <v>37610.923706649999</v>
      </c>
      <c r="V2590" s="10">
        <v>83109.923706000001</v>
      </c>
      <c r="W2590" s="4">
        <v>4.0609137055837596</v>
      </c>
      <c r="X2590" s="4">
        <v>41.185000000000002</v>
      </c>
      <c r="Y2590" s="4">
        <v>33.344999999999999</v>
      </c>
      <c r="Z2590" s="4">
        <v>18.715</v>
      </c>
      <c r="AA2590" s="10">
        <v>14.9331737482</v>
      </c>
      <c r="AB2590" s="10">
        <v>15.2588666938</v>
      </c>
      <c r="AC2590" s="4">
        <v>3.6254550000000001</v>
      </c>
      <c r="AD2590" s="4">
        <v>3.4927272180942999</v>
      </c>
      <c r="AE2590" s="4">
        <v>3.6372141247019001</v>
      </c>
      <c r="AF2590" s="4">
        <v>11.519047</v>
      </c>
      <c r="AG2590" s="4">
        <v>9.7501839738573999</v>
      </c>
      <c r="AH2590" s="4">
        <v>10.167912319977001</v>
      </c>
      <c r="AI2590" s="4">
        <v>1.4127730000000001</v>
      </c>
      <c r="AJ2590" s="4">
        <v>1.881283</v>
      </c>
    </row>
    <row r="2591" spans="1:36" x14ac:dyDescent="0.3">
      <c r="A2591" s="1" t="s">
        <v>2882</v>
      </c>
      <c r="B2591" s="2">
        <v>4025819</v>
      </c>
      <c r="C2591" s="3" t="s">
        <v>2935</v>
      </c>
      <c r="D2591" s="4">
        <v>37738.886816420003</v>
      </c>
      <c r="E2591" s="3" t="s">
        <v>2925</v>
      </c>
      <c r="F2591" s="3" t="s">
        <v>2980</v>
      </c>
      <c r="G2591" s="3" t="s">
        <v>2981</v>
      </c>
      <c r="H2591" s="3" t="s">
        <v>3163</v>
      </c>
      <c r="I2591" s="3" t="s">
        <v>3164</v>
      </c>
      <c r="J2591" s="4">
        <v>3.497627</v>
      </c>
      <c r="K2591" s="4">
        <v>-3.351915</v>
      </c>
      <c r="L2591" s="4">
        <v>-2.9426540000000001</v>
      </c>
      <c r="M2591" s="4">
        <v>2.168329</v>
      </c>
      <c r="N2591" s="4">
        <v>27.045999999999999</v>
      </c>
      <c r="O2591" s="4">
        <v>33.807499999999997</v>
      </c>
      <c r="P2591" s="4" t="s">
        <v>2924</v>
      </c>
      <c r="Q2591" s="4">
        <v>18.1691</v>
      </c>
      <c r="R2591" s="4">
        <v>32.818182</v>
      </c>
      <c r="S2591" s="3" t="s">
        <v>6620</v>
      </c>
      <c r="T2591" s="4">
        <v>135.22999999999999</v>
      </c>
      <c r="U2591" s="4">
        <v>37738.886816420003</v>
      </c>
      <c r="V2591" s="10">
        <v>49251.886815999998</v>
      </c>
      <c r="W2591" s="4">
        <v>1.9818087702432901</v>
      </c>
      <c r="X2591" s="5">
        <v>143.19999999999999</v>
      </c>
      <c r="Y2591" s="5">
        <v>124.76</v>
      </c>
      <c r="Z2591" s="4">
        <v>27.045999999999999</v>
      </c>
      <c r="AA2591" s="10">
        <v>22.773661165299998</v>
      </c>
      <c r="AB2591" s="10">
        <v>24.674665907600001</v>
      </c>
      <c r="AC2591" s="4">
        <v>6.8187579999999999</v>
      </c>
      <c r="AD2591" s="4">
        <v>6.146694475036</v>
      </c>
      <c r="AE2591" s="4">
        <v>6.5381596066157996</v>
      </c>
      <c r="AF2591" s="4">
        <v>18.1691</v>
      </c>
      <c r="AG2591" s="4">
        <v>17.585183943617601</v>
      </c>
      <c r="AH2591" s="4">
        <v>18.481092027168</v>
      </c>
      <c r="AI2591" s="4" t="s">
        <v>2924</v>
      </c>
      <c r="AJ2591" s="4" t="s">
        <v>2924</v>
      </c>
    </row>
    <row r="2592" spans="1:36" x14ac:dyDescent="0.3">
      <c r="A2592" s="1" t="s">
        <v>2431</v>
      </c>
      <c r="B2592" s="2">
        <v>4064204</v>
      </c>
      <c r="C2592" s="3" t="s">
        <v>2935</v>
      </c>
      <c r="D2592" s="4">
        <v>37799.848395000001</v>
      </c>
      <c r="E2592" s="3" t="s">
        <v>3006</v>
      </c>
      <c r="F2592" s="3" t="s">
        <v>3070</v>
      </c>
      <c r="G2592" s="3" t="s">
        <v>3070</v>
      </c>
      <c r="H2592" s="3" t="s">
        <v>3620</v>
      </c>
      <c r="I2592" s="3" t="s">
        <v>3621</v>
      </c>
      <c r="J2592" s="4">
        <v>5.2235750000000003</v>
      </c>
      <c r="K2592" s="4">
        <v>-0.914242</v>
      </c>
      <c r="L2592" s="4">
        <v>0.39138899999999999</v>
      </c>
      <c r="M2592" s="4">
        <v>-2.5984E-2</v>
      </c>
      <c r="N2592" s="4">
        <v>25.65</v>
      </c>
      <c r="O2592" s="4">
        <v>17.640989999999999</v>
      </c>
      <c r="P2592" s="4">
        <v>17.12283</v>
      </c>
      <c r="Q2592" s="4">
        <v>10.609358</v>
      </c>
      <c r="R2592" s="4">
        <v>21.344546000000001</v>
      </c>
      <c r="S2592" s="3" t="s">
        <v>6169</v>
      </c>
      <c r="T2592" s="4">
        <v>76.95</v>
      </c>
      <c r="U2592" s="4">
        <v>37799.848395000001</v>
      </c>
      <c r="V2592" s="10">
        <v>50505.848395000001</v>
      </c>
      <c r="W2592" s="4">
        <v>2.65107212475634</v>
      </c>
      <c r="X2592" s="4">
        <v>82.89</v>
      </c>
      <c r="Y2592" s="4">
        <v>69.03</v>
      </c>
      <c r="Z2592" s="4">
        <v>25.65</v>
      </c>
      <c r="AA2592" s="10">
        <v>16.5715516313</v>
      </c>
      <c r="AB2592" s="10">
        <v>16.864274912799999</v>
      </c>
      <c r="AC2592" s="4">
        <v>0.63363599999999998</v>
      </c>
      <c r="AD2592" s="4">
        <v>0.60788052383080005</v>
      </c>
      <c r="AE2592" s="4">
        <v>0.614325522347</v>
      </c>
      <c r="AF2592" s="4">
        <v>10.609358</v>
      </c>
      <c r="AG2592" s="4">
        <v>11.125451995147399</v>
      </c>
      <c r="AH2592" s="4">
        <v>11.3649874457646</v>
      </c>
      <c r="AI2592" s="4">
        <v>17.12283</v>
      </c>
      <c r="AJ2592" s="4" t="s">
        <v>2924</v>
      </c>
    </row>
    <row r="2593" spans="1:36" x14ac:dyDescent="0.3">
      <c r="A2593" s="1" t="s">
        <v>2688</v>
      </c>
      <c r="B2593" s="2">
        <v>4011157</v>
      </c>
      <c r="C2593" s="3" t="s">
        <v>2935</v>
      </c>
      <c r="D2593" s="4">
        <v>37857.261564239998</v>
      </c>
      <c r="E2593" s="3" t="s">
        <v>3093</v>
      </c>
      <c r="F2593" s="3" t="s">
        <v>3093</v>
      </c>
      <c r="G2593" s="3" t="s">
        <v>3094</v>
      </c>
      <c r="H2593" s="3" t="s">
        <v>3299</v>
      </c>
      <c r="I2593" s="3" t="s">
        <v>3300</v>
      </c>
      <c r="J2593" s="4">
        <v>-8.0153850000000002</v>
      </c>
      <c r="K2593" s="4">
        <v>-12.054130000000001</v>
      </c>
      <c r="L2593" s="5">
        <v>-13.698036999999999</v>
      </c>
      <c r="M2593" s="4">
        <v>0.83480900000000002</v>
      </c>
      <c r="N2593" s="4">
        <v>10.870908999999999</v>
      </c>
      <c r="O2593" s="4">
        <v>6.520886</v>
      </c>
      <c r="P2593" s="4">
        <v>1.4991159999999999</v>
      </c>
      <c r="Q2593" s="4">
        <v>5.3158070000000004</v>
      </c>
      <c r="R2593" s="4">
        <v>8.9807690000000004</v>
      </c>
      <c r="S2593" s="3" t="s">
        <v>6426</v>
      </c>
      <c r="T2593" s="4">
        <v>119.58</v>
      </c>
      <c r="U2593" s="4">
        <v>37857.261564239998</v>
      </c>
      <c r="V2593" s="10">
        <v>46226.261564</v>
      </c>
      <c r="W2593" s="4">
        <v>3.5791938451246001</v>
      </c>
      <c r="X2593" s="4">
        <v>184.79</v>
      </c>
      <c r="Y2593" s="4">
        <v>116.839</v>
      </c>
      <c r="Z2593" s="4">
        <v>10.870908999999999</v>
      </c>
      <c r="AA2593" s="10">
        <v>15.761585912299999</v>
      </c>
      <c r="AB2593" s="10">
        <v>14.362514773199999</v>
      </c>
      <c r="AC2593" s="4">
        <v>0.35909200000000002</v>
      </c>
      <c r="AD2593" s="4">
        <v>0.37844443830930002</v>
      </c>
      <c r="AE2593" s="4">
        <v>0.35590738248280002</v>
      </c>
      <c r="AF2593" s="4">
        <v>5.3158070000000004</v>
      </c>
      <c r="AG2593" s="4">
        <v>7.1760850292183003</v>
      </c>
      <c r="AH2593" s="4">
        <v>7.0905369371436997</v>
      </c>
      <c r="AI2593" s="4">
        <v>1.4991159999999999</v>
      </c>
      <c r="AJ2593" s="4">
        <v>1.4991159999999999</v>
      </c>
    </row>
    <row r="2594" spans="1:36" x14ac:dyDescent="0.3">
      <c r="A2594" s="1" t="s">
        <v>586</v>
      </c>
      <c r="B2594" s="2">
        <v>4586618</v>
      </c>
      <c r="C2594" s="3" t="s">
        <v>2935</v>
      </c>
      <c r="D2594" s="4">
        <v>37960.679048760001</v>
      </c>
      <c r="E2594" s="3" t="s">
        <v>2945</v>
      </c>
      <c r="F2594" s="3" t="s">
        <v>2946</v>
      </c>
      <c r="G2594" s="3" t="s">
        <v>2984</v>
      </c>
      <c r="H2594" s="3" t="s">
        <v>3061</v>
      </c>
      <c r="I2594" s="3" t="s">
        <v>3063</v>
      </c>
      <c r="J2594" s="4">
        <v>32.848906999999997</v>
      </c>
      <c r="K2594" s="4">
        <v>35.568083999999999</v>
      </c>
      <c r="L2594" s="4">
        <v>11.311261</v>
      </c>
      <c r="M2594" s="4">
        <v>-1.845772</v>
      </c>
      <c r="N2594" s="4" t="s">
        <v>2924</v>
      </c>
      <c r="O2594" s="4">
        <v>221.22</v>
      </c>
      <c r="P2594" s="4">
        <v>38.988368000000001</v>
      </c>
      <c r="Q2594" s="4" t="s">
        <v>2924</v>
      </c>
      <c r="R2594" s="4">
        <v>105.04525</v>
      </c>
      <c r="S2594" s="3" t="s">
        <v>4329</v>
      </c>
      <c r="T2594" s="4">
        <v>110.61</v>
      </c>
      <c r="U2594" s="4">
        <v>37960.679048760001</v>
      </c>
      <c r="V2594" s="10">
        <v>37587.567047999997</v>
      </c>
      <c r="W2594" s="4">
        <v>0</v>
      </c>
      <c r="X2594" s="4">
        <v>119.42</v>
      </c>
      <c r="Y2594" s="4">
        <v>66.239999999999995</v>
      </c>
      <c r="Z2594" s="4" t="s">
        <v>2924</v>
      </c>
      <c r="AA2594" s="10">
        <v>141.5717394086</v>
      </c>
      <c r="AB2594" s="10">
        <v>148.87345554379999</v>
      </c>
      <c r="AC2594" s="4">
        <v>23.908339000000002</v>
      </c>
      <c r="AD2594" s="4">
        <v>19.139975924537499</v>
      </c>
      <c r="AE2594" s="4">
        <v>22.618810130611699</v>
      </c>
      <c r="AF2594" s="4" t="s">
        <v>2924</v>
      </c>
      <c r="AG2594" s="4">
        <v>93.0815018517212</v>
      </c>
      <c r="AH2594" s="4">
        <v>109.1078436926505</v>
      </c>
      <c r="AI2594" s="4">
        <v>38.988368000000001</v>
      </c>
      <c r="AJ2594" s="4">
        <v>47.635658999999997</v>
      </c>
    </row>
    <row r="2595" spans="1:36" x14ac:dyDescent="0.3">
      <c r="A2595" s="1" t="s">
        <v>1915</v>
      </c>
      <c r="B2595" s="2">
        <v>4298644</v>
      </c>
      <c r="C2595" s="3" t="s">
        <v>2919</v>
      </c>
      <c r="D2595" s="4">
        <v>38478.66091328</v>
      </c>
      <c r="E2595" s="3" t="s">
        <v>2936</v>
      </c>
      <c r="F2595" s="3" t="s">
        <v>3056</v>
      </c>
      <c r="G2595" s="3" t="s">
        <v>3166</v>
      </c>
      <c r="H2595" s="3" t="s">
        <v>3167</v>
      </c>
      <c r="I2595" s="3" t="s">
        <v>3168</v>
      </c>
      <c r="J2595" s="4">
        <v>-11.069991999999999</v>
      </c>
      <c r="K2595" s="4">
        <v>-8.377815</v>
      </c>
      <c r="L2595" s="4">
        <v>-19.579671000000001</v>
      </c>
      <c r="M2595" s="4">
        <v>-0.62854900000000002</v>
      </c>
      <c r="N2595" s="4">
        <v>36.045999999999999</v>
      </c>
      <c r="O2595" s="4">
        <v>39.472186000000001</v>
      </c>
      <c r="P2595" s="4">
        <v>9.2274220000000007</v>
      </c>
      <c r="Q2595" s="4">
        <v>19.271661999999999</v>
      </c>
      <c r="R2595" s="4">
        <v>51.117485000000002</v>
      </c>
      <c r="S2595" s="3" t="s">
        <v>5655</v>
      </c>
      <c r="T2595" s="4">
        <v>180.23</v>
      </c>
      <c r="U2595" s="4">
        <v>38478.66091328</v>
      </c>
      <c r="V2595" s="10">
        <v>38464.482913</v>
      </c>
      <c r="W2595" s="4">
        <v>0.57704044831604095</v>
      </c>
      <c r="X2595" s="4">
        <v>233.26</v>
      </c>
      <c r="Y2595" s="4">
        <v>165.49</v>
      </c>
      <c r="Z2595" s="4">
        <v>36.045999999999999</v>
      </c>
      <c r="AA2595" s="10">
        <v>32.967495289799999</v>
      </c>
      <c r="AB2595" s="10">
        <v>33.222854699000003</v>
      </c>
      <c r="AC2595" s="4">
        <v>6.4924099999999996</v>
      </c>
      <c r="AD2595" s="4">
        <v>6.4641206421615998</v>
      </c>
      <c r="AE2595" s="4">
        <v>6.5999751383582002</v>
      </c>
      <c r="AF2595" s="4">
        <v>19.271661999999999</v>
      </c>
      <c r="AG2595" s="4">
        <v>20.069354293433399</v>
      </c>
      <c r="AH2595" s="4">
        <v>20.3064236508962</v>
      </c>
      <c r="AI2595" s="4">
        <v>9.2274220000000007</v>
      </c>
      <c r="AJ2595" s="4">
        <v>9.2274220000000007</v>
      </c>
    </row>
    <row r="2596" spans="1:36" x14ac:dyDescent="0.3">
      <c r="A2596" s="1" t="s">
        <v>2440</v>
      </c>
      <c r="B2596" s="2">
        <v>4276678</v>
      </c>
      <c r="C2596" s="3" t="s">
        <v>2935</v>
      </c>
      <c r="D2596" s="4">
        <v>38675.72515608</v>
      </c>
      <c r="E2596" s="3" t="s">
        <v>3093</v>
      </c>
      <c r="F2596" s="3" t="s">
        <v>3093</v>
      </c>
      <c r="G2596" s="3" t="s">
        <v>3094</v>
      </c>
      <c r="H2596" s="3" t="s">
        <v>3145</v>
      </c>
      <c r="I2596" s="3" t="s">
        <v>3334</v>
      </c>
      <c r="J2596" s="4">
        <v>104.167146</v>
      </c>
      <c r="K2596" s="4">
        <v>20.817439</v>
      </c>
      <c r="L2596" s="4">
        <v>-11.932072</v>
      </c>
      <c r="M2596" s="4">
        <v>0.32241599999999998</v>
      </c>
      <c r="N2596" s="4">
        <v>35.472000000000001</v>
      </c>
      <c r="O2596" s="4">
        <v>122.486188</v>
      </c>
      <c r="P2596" s="4">
        <v>15.044532999999999</v>
      </c>
      <c r="Q2596" s="4">
        <v>13.141550000000001</v>
      </c>
      <c r="R2596" s="4" t="s">
        <v>2924</v>
      </c>
      <c r="S2596" s="3" t="s">
        <v>6178</v>
      </c>
      <c r="T2596" s="4">
        <v>177.36</v>
      </c>
      <c r="U2596" s="4">
        <v>38675.72515608</v>
      </c>
      <c r="V2596" s="10">
        <v>54768.725156</v>
      </c>
      <c r="W2596" s="4">
        <v>1.6914749661705</v>
      </c>
      <c r="X2596" s="4">
        <v>209.87</v>
      </c>
      <c r="Y2596" s="4">
        <v>81.03</v>
      </c>
      <c r="Z2596" s="4">
        <v>35.472000000000001</v>
      </c>
      <c r="AA2596" s="10">
        <v>23.615253515100001</v>
      </c>
      <c r="AB2596" s="10">
        <v>29.052120513199998</v>
      </c>
      <c r="AC2596" s="4">
        <v>3.3775119999999998</v>
      </c>
      <c r="AD2596" s="4">
        <v>2.8632658739962999</v>
      </c>
      <c r="AE2596" s="4">
        <v>3.0404310755903001</v>
      </c>
      <c r="AF2596" s="4">
        <v>13.141550000000001</v>
      </c>
      <c r="AG2596" s="4">
        <v>12.2404917149252</v>
      </c>
      <c r="AH2596" s="4">
        <v>13.418282180635901</v>
      </c>
      <c r="AI2596" s="4">
        <v>15.044532999999999</v>
      </c>
      <c r="AJ2596" s="4">
        <v>76.945769999999996</v>
      </c>
    </row>
    <row r="2597" spans="1:36" x14ac:dyDescent="0.3">
      <c r="A2597" s="1" t="s">
        <v>58</v>
      </c>
      <c r="B2597" s="2">
        <v>4075849</v>
      </c>
      <c r="C2597" s="3" t="s">
        <v>2935</v>
      </c>
      <c r="D2597" s="4">
        <v>38709.587233079998</v>
      </c>
      <c r="E2597" s="3" t="s">
        <v>2920</v>
      </c>
      <c r="F2597" s="3" t="s">
        <v>2921</v>
      </c>
      <c r="G2597" s="3" t="s">
        <v>2922</v>
      </c>
      <c r="H2597" s="3" t="s">
        <v>2922</v>
      </c>
      <c r="I2597" s="3" t="s">
        <v>3047</v>
      </c>
      <c r="J2597" s="4">
        <v>-2.5102500000000001</v>
      </c>
      <c r="K2597" s="4">
        <v>-8.4560309999999994</v>
      </c>
      <c r="L2597" s="4">
        <v>-1.8821490000000001</v>
      </c>
      <c r="M2597" s="4">
        <v>0.76574200000000003</v>
      </c>
      <c r="N2597" s="4">
        <v>30.595936999999999</v>
      </c>
      <c r="O2597" s="4">
        <v>28.631178999999999</v>
      </c>
      <c r="P2597" s="4">
        <v>6.5538420000000004</v>
      </c>
      <c r="Q2597" s="4">
        <v>21.959564</v>
      </c>
      <c r="R2597" s="4">
        <v>34.242966000000003</v>
      </c>
      <c r="S2597" s="3" t="s">
        <v>3805</v>
      </c>
      <c r="T2597" s="4">
        <v>135.54</v>
      </c>
      <c r="U2597" s="4">
        <v>38709.587233079998</v>
      </c>
      <c r="V2597" s="10">
        <v>40954.587232999998</v>
      </c>
      <c r="W2597" s="4">
        <v>0.73188726575180796</v>
      </c>
      <c r="X2597" s="4">
        <v>155.35</v>
      </c>
      <c r="Y2597" s="4">
        <v>124.16</v>
      </c>
      <c r="Z2597" s="4">
        <v>30.595936999999999</v>
      </c>
      <c r="AA2597" s="10">
        <v>24.360566579899999</v>
      </c>
      <c r="AB2597" s="10">
        <v>24.360566579899999</v>
      </c>
      <c r="AC2597" s="4">
        <v>6.2910269999999997</v>
      </c>
      <c r="AD2597" s="4">
        <v>5.9951617909708004</v>
      </c>
      <c r="AE2597" s="4">
        <v>5.9951617909708004</v>
      </c>
      <c r="AF2597" s="4">
        <v>21.959564</v>
      </c>
      <c r="AG2597" s="4">
        <v>20.201133515744701</v>
      </c>
      <c r="AH2597" s="4">
        <v>20.201133515744701</v>
      </c>
      <c r="AI2597" s="4">
        <v>6.5538420000000004</v>
      </c>
      <c r="AJ2597" s="4">
        <v>44.22186</v>
      </c>
    </row>
    <row r="2598" spans="1:36" x14ac:dyDescent="0.3">
      <c r="A2598" s="1" t="s">
        <v>849</v>
      </c>
      <c r="B2598" s="2">
        <v>4100183</v>
      </c>
      <c r="C2598" s="3" t="s">
        <v>2919</v>
      </c>
      <c r="D2598" s="4">
        <v>38847.85024652</v>
      </c>
      <c r="E2598" s="3" t="s">
        <v>3102</v>
      </c>
      <c r="F2598" s="3" t="s">
        <v>3103</v>
      </c>
      <c r="G2598" s="3" t="s">
        <v>3196</v>
      </c>
      <c r="H2598" s="3" t="s">
        <v>3403</v>
      </c>
      <c r="I2598" s="3" t="s">
        <v>2949</v>
      </c>
      <c r="J2598" s="4">
        <v>8.26694</v>
      </c>
      <c r="K2598" s="4">
        <v>2.3988939999999999</v>
      </c>
      <c r="L2598" s="4">
        <v>-9.1845490000000005</v>
      </c>
      <c r="M2598" s="4">
        <v>0.21650900000000001</v>
      </c>
      <c r="N2598" s="4">
        <v>49.373333000000002</v>
      </c>
      <c r="O2598" s="4">
        <v>19.956885</v>
      </c>
      <c r="P2598" s="4">
        <v>5.2616250000000004</v>
      </c>
      <c r="Q2598" s="4">
        <v>19.500557000000001</v>
      </c>
      <c r="R2598" s="4">
        <v>20.896194000000001</v>
      </c>
      <c r="S2598" s="3" t="s">
        <v>4592</v>
      </c>
      <c r="T2598" s="4">
        <v>148.12</v>
      </c>
      <c r="U2598" s="4">
        <v>38847.85024652</v>
      </c>
      <c r="V2598" s="10">
        <v>38503.850246000002</v>
      </c>
      <c r="W2598" s="4">
        <v>0.513097488522819</v>
      </c>
      <c r="X2598" s="5">
        <v>168.5</v>
      </c>
      <c r="Y2598" s="4">
        <v>124.92</v>
      </c>
      <c r="Z2598" s="4">
        <v>49.373333000000002</v>
      </c>
      <c r="AA2598" s="10">
        <v>18.633555999999999</v>
      </c>
      <c r="AB2598" s="10">
        <v>18.906289289699998</v>
      </c>
      <c r="AC2598" s="4">
        <v>5.1969019999999997</v>
      </c>
      <c r="AD2598" s="4">
        <v>4.9402487580942998</v>
      </c>
      <c r="AE2598" s="4">
        <v>5.0273065970108002</v>
      </c>
      <c r="AF2598" s="4">
        <v>19.500557000000001</v>
      </c>
      <c r="AG2598" s="4">
        <v>13.4427046635655</v>
      </c>
      <c r="AH2598" s="4">
        <v>13.9932126352994</v>
      </c>
      <c r="AI2598" s="4">
        <v>5.2616250000000004</v>
      </c>
      <c r="AJ2598" s="4">
        <v>23.187225999999999</v>
      </c>
    </row>
    <row r="2599" spans="1:36" x14ac:dyDescent="0.3">
      <c r="A2599" s="1" t="s">
        <v>2208</v>
      </c>
      <c r="B2599" s="2">
        <v>5123418</v>
      </c>
      <c r="C2599" s="3" t="s">
        <v>2935</v>
      </c>
      <c r="D2599" s="4">
        <v>39012.532970400003</v>
      </c>
      <c r="E2599" s="3" t="s">
        <v>3102</v>
      </c>
      <c r="F2599" s="3" t="s">
        <v>3103</v>
      </c>
      <c r="G2599" s="3" t="s">
        <v>3196</v>
      </c>
      <c r="H2599" s="3" t="s">
        <v>3403</v>
      </c>
      <c r="I2599" s="3" t="s">
        <v>2949</v>
      </c>
      <c r="J2599" s="4">
        <v>30.030621</v>
      </c>
      <c r="K2599" s="4">
        <v>34.563150999999998</v>
      </c>
      <c r="L2599" s="4">
        <v>20.417256999999999</v>
      </c>
      <c r="M2599" s="4">
        <v>-1.097987</v>
      </c>
      <c r="N2599" s="4" t="s">
        <v>2924</v>
      </c>
      <c r="O2599" s="4">
        <v>63.447172000000002</v>
      </c>
      <c r="P2599" s="4">
        <v>205.70934299999999</v>
      </c>
      <c r="Q2599" s="4" t="s">
        <v>2924</v>
      </c>
      <c r="R2599" s="4">
        <v>56.182794999999999</v>
      </c>
      <c r="S2599" s="3" t="s">
        <v>5947</v>
      </c>
      <c r="T2599" s="4">
        <v>59.45</v>
      </c>
      <c r="U2599" s="4">
        <v>39012.532970400003</v>
      </c>
      <c r="V2599" s="10">
        <v>38437.38897</v>
      </c>
      <c r="W2599" s="4">
        <v>0</v>
      </c>
      <c r="X2599" s="4">
        <v>61.77</v>
      </c>
      <c r="Y2599" s="4">
        <v>29.55</v>
      </c>
      <c r="Z2599" s="4" t="s">
        <v>2924</v>
      </c>
      <c r="AA2599" s="10" t="s">
        <v>2924</v>
      </c>
      <c r="AB2599" s="10" t="s">
        <v>2924</v>
      </c>
      <c r="AC2599" s="4">
        <v>11.426997</v>
      </c>
      <c r="AD2599" s="4">
        <v>7.7073235355180998</v>
      </c>
      <c r="AE2599" s="4">
        <v>8.8217637104828004</v>
      </c>
      <c r="AF2599" s="4" t="s">
        <v>2924</v>
      </c>
      <c r="AG2599" s="4">
        <v>41.286770676152202</v>
      </c>
      <c r="AH2599" s="4">
        <v>50.286380333958</v>
      </c>
      <c r="AI2599" s="4">
        <v>205.70934299999999</v>
      </c>
      <c r="AJ2599" s="4" t="s">
        <v>2924</v>
      </c>
    </row>
    <row r="2600" spans="1:36" x14ac:dyDescent="0.3">
      <c r="A2600" s="1" t="s">
        <v>2865</v>
      </c>
      <c r="B2600" s="2">
        <v>4025308</v>
      </c>
      <c r="C2600" s="3" t="s">
        <v>2919</v>
      </c>
      <c r="D2600" s="4">
        <v>39128.8325043</v>
      </c>
      <c r="E2600" s="3" t="s">
        <v>3090</v>
      </c>
      <c r="F2600" s="3" t="s">
        <v>3090</v>
      </c>
      <c r="G2600" s="3" t="s">
        <v>3091</v>
      </c>
      <c r="H2600" s="3" t="s">
        <v>3091</v>
      </c>
      <c r="I2600" s="3" t="s">
        <v>3098</v>
      </c>
      <c r="J2600" s="4">
        <v>10.062995000000001</v>
      </c>
      <c r="K2600" s="4">
        <v>5.5288830000000004</v>
      </c>
      <c r="L2600" s="4">
        <v>-6.555129</v>
      </c>
      <c r="M2600" s="4">
        <v>1.097923</v>
      </c>
      <c r="N2600" s="4">
        <v>22.713332999999999</v>
      </c>
      <c r="O2600" s="4" t="s">
        <v>2924</v>
      </c>
      <c r="P2600" s="4">
        <v>2.0214789999999998</v>
      </c>
      <c r="Q2600" s="4">
        <v>11.611369</v>
      </c>
      <c r="R2600" s="4" t="s">
        <v>2924</v>
      </c>
      <c r="S2600" s="3" t="s">
        <v>6603</v>
      </c>
      <c r="T2600" s="4">
        <v>68.14</v>
      </c>
      <c r="U2600" s="4">
        <v>39128.8325043</v>
      </c>
      <c r="V2600" s="10">
        <v>67438.832504000005</v>
      </c>
      <c r="W2600" s="4">
        <v>3.2139712356912198</v>
      </c>
      <c r="X2600" s="4">
        <v>73.375</v>
      </c>
      <c r="Y2600" s="4">
        <v>46.79</v>
      </c>
      <c r="Z2600" s="4">
        <v>22.713332999999999</v>
      </c>
      <c r="AA2600" s="10">
        <v>17.962777455499999</v>
      </c>
      <c r="AB2600" s="10">
        <v>19.140449438200001</v>
      </c>
      <c r="AC2600" s="4">
        <v>4.90001</v>
      </c>
      <c r="AD2600" s="4">
        <v>4.4674512490382998</v>
      </c>
      <c r="AE2600" s="4">
        <v>4.6453594568809002</v>
      </c>
      <c r="AF2600" s="4">
        <v>11.611369</v>
      </c>
      <c r="AG2600" s="4">
        <v>11.1956337905882</v>
      </c>
      <c r="AH2600" s="4">
        <v>12.0440525678132</v>
      </c>
      <c r="AI2600" s="4">
        <v>2.0214789999999998</v>
      </c>
      <c r="AJ2600" s="4">
        <v>2.0214789999999998</v>
      </c>
    </row>
    <row r="2601" spans="1:36" x14ac:dyDescent="0.3">
      <c r="A2601" s="1" t="s">
        <v>2735</v>
      </c>
      <c r="B2601" s="2">
        <v>4241337</v>
      </c>
      <c r="C2601" s="3" t="s">
        <v>2919</v>
      </c>
      <c r="D2601" s="4">
        <v>39157.708808199997</v>
      </c>
      <c r="E2601" s="3" t="s">
        <v>2936</v>
      </c>
      <c r="F2601" s="3" t="s">
        <v>2966</v>
      </c>
      <c r="G2601" s="3" t="s">
        <v>3082</v>
      </c>
      <c r="H2601" s="3" t="s">
        <v>3118</v>
      </c>
      <c r="I2601" s="3" t="s">
        <v>3000</v>
      </c>
      <c r="J2601" s="10">
        <v>16.093108999999998</v>
      </c>
      <c r="K2601" s="10">
        <v>4.9385050000000001</v>
      </c>
      <c r="L2601" s="10">
        <v>-5.8595870000000003</v>
      </c>
      <c r="M2601" s="10">
        <v>0.15892500000000001</v>
      </c>
      <c r="N2601" s="4">
        <v>46.216667000000001</v>
      </c>
      <c r="O2601" s="4">
        <v>43.307823999999997</v>
      </c>
      <c r="P2601" s="4">
        <v>130.86361500000001</v>
      </c>
      <c r="Q2601" s="4">
        <v>29.726628999999999</v>
      </c>
      <c r="R2601" s="4">
        <v>49.544235</v>
      </c>
      <c r="S2601" s="3" t="s">
        <v>6473</v>
      </c>
      <c r="T2601" s="4">
        <v>277.3</v>
      </c>
      <c r="U2601" s="4">
        <v>39157.708808199997</v>
      </c>
      <c r="V2601" s="10">
        <v>41962.108807999997</v>
      </c>
      <c r="W2601" s="4">
        <v>0.56256761630003604</v>
      </c>
      <c r="X2601" s="4">
        <v>296.58499999999998</v>
      </c>
      <c r="Y2601" s="4">
        <v>217.34</v>
      </c>
      <c r="Z2601" s="4">
        <v>46.216667000000001</v>
      </c>
      <c r="AA2601" s="10">
        <v>39.560031956099998</v>
      </c>
      <c r="AB2601" s="10">
        <v>41.908095380500001</v>
      </c>
      <c r="AC2601" s="4">
        <v>14.862788</v>
      </c>
      <c r="AD2601" s="4">
        <v>13.8144704533664</v>
      </c>
      <c r="AE2601" s="4">
        <v>14.571620727177701</v>
      </c>
      <c r="AF2601" s="4">
        <v>29.726628999999999</v>
      </c>
      <c r="AG2601" s="4">
        <v>25.1854354400568</v>
      </c>
      <c r="AH2601" s="4">
        <v>26.508052378365701</v>
      </c>
      <c r="AI2601" s="4">
        <v>130.86361500000001</v>
      </c>
      <c r="AJ2601" s="4" t="s">
        <v>2924</v>
      </c>
    </row>
    <row r="2602" spans="1:36" x14ac:dyDescent="0.3">
      <c r="A2602" s="1" t="s">
        <v>601</v>
      </c>
      <c r="B2602" s="2">
        <v>4222286</v>
      </c>
      <c r="C2602" s="3" t="s">
        <v>2919</v>
      </c>
      <c r="D2602" s="4">
        <v>39269.281391999997</v>
      </c>
      <c r="E2602" s="3" t="s">
        <v>2945</v>
      </c>
      <c r="F2602" s="3" t="s">
        <v>2946</v>
      </c>
      <c r="G2602" s="3" t="s">
        <v>2984</v>
      </c>
      <c r="H2602" s="3" t="s">
        <v>2985</v>
      </c>
      <c r="I2602" s="3" t="s">
        <v>3262</v>
      </c>
      <c r="J2602" s="4">
        <v>4.8589960000000003</v>
      </c>
      <c r="K2602" s="5">
        <v>3.004292</v>
      </c>
      <c r="L2602" s="4">
        <v>-1.919505</v>
      </c>
      <c r="M2602" s="4">
        <v>-3.7864000000000002E-2</v>
      </c>
      <c r="N2602" s="4">
        <v>19.8</v>
      </c>
      <c r="O2602" s="4">
        <v>23.927492000000001</v>
      </c>
      <c r="P2602" s="4">
        <v>2.7181929999999999</v>
      </c>
      <c r="Q2602" s="4">
        <v>10.198796</v>
      </c>
      <c r="R2602" s="4">
        <v>23.347631</v>
      </c>
      <c r="S2602" s="3" t="s">
        <v>4344</v>
      </c>
      <c r="T2602" s="4">
        <v>79.2</v>
      </c>
      <c r="U2602" s="4">
        <v>39269.281391999997</v>
      </c>
      <c r="V2602" s="10">
        <v>39107.281391999997</v>
      </c>
      <c r="W2602" s="4">
        <v>1.51515151515151</v>
      </c>
      <c r="X2602" s="4">
        <v>82.46</v>
      </c>
      <c r="Y2602" s="4">
        <v>63.79</v>
      </c>
      <c r="Z2602" s="4">
        <v>19.8</v>
      </c>
      <c r="AA2602" s="10">
        <v>16.449623029400001</v>
      </c>
      <c r="AB2602" s="10">
        <v>16.947085293899999</v>
      </c>
      <c r="AC2602" s="4">
        <v>2.0145930000000001</v>
      </c>
      <c r="AD2602" s="4">
        <v>1.8914228372213999</v>
      </c>
      <c r="AE2602" s="4">
        <v>1.9817709163666</v>
      </c>
      <c r="AF2602" s="4">
        <v>10.198796</v>
      </c>
      <c r="AG2602" s="4">
        <v>10.640338335673899</v>
      </c>
      <c r="AH2602" s="4">
        <v>11.2508990173787</v>
      </c>
      <c r="AI2602" s="4">
        <v>2.7181929999999999</v>
      </c>
      <c r="AJ2602" s="4">
        <v>6.9663120000000003</v>
      </c>
    </row>
    <row r="2603" spans="1:36" x14ac:dyDescent="0.3">
      <c r="A2603" s="1" t="s">
        <v>740</v>
      </c>
      <c r="B2603" s="2">
        <v>4004278</v>
      </c>
      <c r="C2603" s="3" t="s">
        <v>2935</v>
      </c>
      <c r="D2603" s="4">
        <v>39274.683581520003</v>
      </c>
      <c r="E2603" s="3" t="s">
        <v>2936</v>
      </c>
      <c r="F2603" s="3" t="s">
        <v>3056</v>
      </c>
      <c r="G2603" s="3" t="s">
        <v>3064</v>
      </c>
      <c r="H2603" s="3" t="s">
        <v>3064</v>
      </c>
      <c r="I2603" s="3" t="s">
        <v>3124</v>
      </c>
      <c r="J2603" s="4">
        <v>52.274422000000001</v>
      </c>
      <c r="K2603" s="4">
        <v>18.859138999999999</v>
      </c>
      <c r="L2603" s="4">
        <v>-3.7095250000000002</v>
      </c>
      <c r="M2603" s="4">
        <v>0.541605</v>
      </c>
      <c r="N2603" s="4">
        <v>8.5059710000000006</v>
      </c>
      <c r="O2603" s="4">
        <v>31.496144000000001</v>
      </c>
      <c r="P2603" s="4">
        <v>2.8780830000000002</v>
      </c>
      <c r="Q2603" s="4">
        <v>4.915152</v>
      </c>
      <c r="R2603" s="4">
        <v>123.32880299999999</v>
      </c>
      <c r="S2603" s="3" t="s">
        <v>4483</v>
      </c>
      <c r="T2603" s="4">
        <v>61.26</v>
      </c>
      <c r="U2603" s="4">
        <v>39274.683581520003</v>
      </c>
      <c r="V2603" s="10">
        <v>60785.683580999998</v>
      </c>
      <c r="W2603" s="4">
        <v>0.97943192948090096</v>
      </c>
      <c r="X2603" s="4">
        <v>67.5</v>
      </c>
      <c r="Y2603" s="4">
        <v>36.340000000000003</v>
      </c>
      <c r="Z2603" s="4">
        <v>8.5059710000000006</v>
      </c>
      <c r="AA2603" s="10">
        <v>8.3353743161999994</v>
      </c>
      <c r="AB2603" s="10">
        <v>10.1381878361</v>
      </c>
      <c r="AC2603" s="5">
        <v>1.0079370000000001</v>
      </c>
      <c r="AD2603" s="4">
        <v>1.0112858831133</v>
      </c>
      <c r="AE2603" s="4">
        <v>1.00108125047</v>
      </c>
      <c r="AF2603" s="4">
        <v>4.915152</v>
      </c>
      <c r="AG2603" s="4">
        <v>6.0104733613052002</v>
      </c>
      <c r="AH2603" s="4">
        <v>6.8377721947741996</v>
      </c>
      <c r="AI2603" s="4">
        <v>2.8780830000000002</v>
      </c>
      <c r="AJ2603" s="4" t="s">
        <v>2924</v>
      </c>
    </row>
    <row r="2604" spans="1:36" x14ac:dyDescent="0.3">
      <c r="A2604" s="1" t="s">
        <v>517</v>
      </c>
      <c r="B2604" s="2">
        <v>4025774</v>
      </c>
      <c r="C2604" s="3" t="s">
        <v>2935</v>
      </c>
      <c r="D2604" s="4">
        <v>39293.16501515</v>
      </c>
      <c r="E2604" s="3" t="s">
        <v>2976</v>
      </c>
      <c r="F2604" s="3" t="s">
        <v>3316</v>
      </c>
      <c r="G2604" s="3" t="s">
        <v>3316</v>
      </c>
      <c r="H2604" s="3" t="s">
        <v>3317</v>
      </c>
      <c r="I2604" s="3" t="s">
        <v>3318</v>
      </c>
      <c r="J2604" s="4">
        <v>40.326566</v>
      </c>
      <c r="K2604" s="4">
        <v>6.0566700000000004</v>
      </c>
      <c r="L2604" s="4">
        <v>-7.1636699999999998</v>
      </c>
      <c r="M2604" s="4">
        <v>1.138123</v>
      </c>
      <c r="N2604" s="4">
        <v>42.0032154340836</v>
      </c>
      <c r="O2604" s="4">
        <v>43.762143999999999</v>
      </c>
      <c r="P2604" s="4">
        <v>4.5205380000000002</v>
      </c>
      <c r="Q2604" s="4">
        <v>17.802330999999999</v>
      </c>
      <c r="R2604" s="4">
        <v>44.537762999999998</v>
      </c>
      <c r="S2604" s="3" t="s">
        <v>4260</v>
      </c>
      <c r="T2604" s="4">
        <v>130.63</v>
      </c>
      <c r="U2604" s="4">
        <v>39293.16501515</v>
      </c>
      <c r="V2604" s="10">
        <v>46119.165014999999</v>
      </c>
      <c r="W2604" s="4">
        <v>0</v>
      </c>
      <c r="X2604" s="4">
        <v>142</v>
      </c>
      <c r="Y2604" s="4">
        <v>82.75</v>
      </c>
      <c r="Z2604" s="4">
        <v>43.543332999999997</v>
      </c>
      <c r="AA2604" s="10">
        <v>22.201638396900002</v>
      </c>
      <c r="AB2604" s="10">
        <v>26.048479724300002</v>
      </c>
      <c r="AC2604" s="4">
        <v>1.3440730000000001</v>
      </c>
      <c r="AD2604" s="4">
        <v>1.2016641300247</v>
      </c>
      <c r="AE2604" s="4">
        <v>1.297451105895</v>
      </c>
      <c r="AF2604" s="4">
        <v>17.802330999999999</v>
      </c>
      <c r="AG2604" s="4">
        <v>14.7570915444206</v>
      </c>
      <c r="AH2604" s="4">
        <v>17.028960677497899</v>
      </c>
      <c r="AI2604" s="4">
        <v>4.5205380000000002</v>
      </c>
      <c r="AJ2604" s="4">
        <v>72.491675999999998</v>
      </c>
    </row>
    <row r="2605" spans="1:36" x14ac:dyDescent="0.3">
      <c r="A2605" s="1" t="s">
        <v>664</v>
      </c>
      <c r="B2605" s="2">
        <v>14170965</v>
      </c>
      <c r="C2605" s="3" t="s">
        <v>2935</v>
      </c>
      <c r="D2605" s="4">
        <v>39340.651319999997</v>
      </c>
      <c r="E2605" s="3" t="s">
        <v>3031</v>
      </c>
      <c r="F2605" s="3" t="s">
        <v>3031</v>
      </c>
      <c r="G2605" s="3" t="s">
        <v>3032</v>
      </c>
      <c r="H2605" s="3" t="s">
        <v>3331</v>
      </c>
      <c r="I2605" s="3" t="s">
        <v>3367</v>
      </c>
      <c r="J2605" s="4">
        <v>19.449082000000001</v>
      </c>
      <c r="K2605" s="4">
        <v>-2.2874699999999999</v>
      </c>
      <c r="L2605" s="4">
        <v>-8.4160000000000004</v>
      </c>
      <c r="M2605" s="4">
        <v>-0.41753699999999999</v>
      </c>
      <c r="N2605" s="4" t="s">
        <v>2934</v>
      </c>
      <c r="O2605" s="4">
        <v>28.62</v>
      </c>
      <c r="P2605" s="4">
        <v>1.594695</v>
      </c>
      <c r="Q2605" s="4">
        <v>13.219706</v>
      </c>
      <c r="R2605" s="4">
        <v>16.668970000000002</v>
      </c>
      <c r="S2605" s="3" t="s">
        <v>4407</v>
      </c>
      <c r="T2605" s="4">
        <v>57.24</v>
      </c>
      <c r="U2605" s="4">
        <v>39340.651319999997</v>
      </c>
      <c r="V2605" s="10">
        <v>42699.651319999997</v>
      </c>
      <c r="W2605" s="4">
        <v>1.18798043326345</v>
      </c>
      <c r="X2605" s="4">
        <v>64.2</v>
      </c>
      <c r="Y2605" s="4">
        <v>44.01</v>
      </c>
      <c r="Z2605" s="4" t="s">
        <v>2934</v>
      </c>
      <c r="AA2605" s="10">
        <v>18.4128413806</v>
      </c>
      <c r="AB2605" s="10">
        <v>22.356231154900001</v>
      </c>
      <c r="AC2605" s="4">
        <v>2.5665480000000001</v>
      </c>
      <c r="AD2605" s="4">
        <v>2.4586249099153998</v>
      </c>
      <c r="AE2605" s="4">
        <v>2.5152242240214</v>
      </c>
      <c r="AF2605" s="4">
        <v>13.219706</v>
      </c>
      <c r="AG2605" s="4">
        <v>11.337124774945</v>
      </c>
      <c r="AH2605" s="4">
        <v>12.6204065168989</v>
      </c>
      <c r="AI2605" s="4">
        <v>1.594695</v>
      </c>
      <c r="AJ2605" s="4">
        <v>7.8518520000000001</v>
      </c>
    </row>
    <row r="2606" spans="1:36" x14ac:dyDescent="0.3">
      <c r="A2606" s="1" t="s">
        <v>697</v>
      </c>
      <c r="B2606" s="2">
        <v>4417219</v>
      </c>
      <c r="C2606" s="3" t="s">
        <v>2935</v>
      </c>
      <c r="D2606" s="4">
        <v>39357.213716480001</v>
      </c>
      <c r="E2606" s="3" t="s">
        <v>2976</v>
      </c>
      <c r="F2606" s="3" t="s">
        <v>2977</v>
      </c>
      <c r="G2606" s="3" t="s">
        <v>3133</v>
      </c>
      <c r="H2606" s="3" t="s">
        <v>3134</v>
      </c>
      <c r="I2606" s="3" t="s">
        <v>3158</v>
      </c>
      <c r="J2606" s="4">
        <v>-21.382064</v>
      </c>
      <c r="K2606" s="4">
        <v>-22.339421999999999</v>
      </c>
      <c r="L2606" s="4">
        <v>-15.126523000000001</v>
      </c>
      <c r="M2606" s="4">
        <v>-0.110302</v>
      </c>
      <c r="N2606" s="4">
        <v>32.113475177304998</v>
      </c>
      <c r="O2606" s="4">
        <v>24.097923999999999</v>
      </c>
      <c r="P2606" s="4">
        <v>7.4381930000000001</v>
      </c>
      <c r="Q2606" s="4">
        <v>13.855445</v>
      </c>
      <c r="R2606" s="4">
        <v>37.211393000000001</v>
      </c>
      <c r="S2606" s="3" t="s">
        <v>4440</v>
      </c>
      <c r="T2606" s="4">
        <v>90.56</v>
      </c>
      <c r="U2606" s="4">
        <v>39357.213716480001</v>
      </c>
      <c r="V2606" s="10">
        <v>68799.213715999998</v>
      </c>
      <c r="W2606" s="4">
        <v>6.9125441696113104</v>
      </c>
      <c r="X2606" s="4">
        <v>120.92</v>
      </c>
      <c r="Y2606" s="4">
        <v>89.49</v>
      </c>
      <c r="Z2606" s="4">
        <v>45.28</v>
      </c>
      <c r="AA2606" s="10">
        <v>39.457975687299999</v>
      </c>
      <c r="AB2606" s="10">
        <v>39.822172190400003</v>
      </c>
      <c r="AC2606" s="4">
        <v>10.435191</v>
      </c>
      <c r="AD2606" s="4">
        <v>10.7254437443501</v>
      </c>
      <c r="AE2606" s="4">
        <v>10.492646744006899</v>
      </c>
      <c r="AF2606" s="4">
        <v>13.855445</v>
      </c>
      <c r="AG2606" s="4">
        <v>16.729255884649898</v>
      </c>
      <c r="AH2606" s="4">
        <v>16.455028162181701</v>
      </c>
      <c r="AI2606" s="4">
        <v>7.4381930000000001</v>
      </c>
      <c r="AJ2606" s="4" t="s">
        <v>2924</v>
      </c>
    </row>
    <row r="2607" spans="1:36" x14ac:dyDescent="0.3">
      <c r="A2607" s="1" t="s">
        <v>62</v>
      </c>
      <c r="B2607" s="2">
        <v>4347844</v>
      </c>
      <c r="C2607" s="3" t="s">
        <v>2935</v>
      </c>
      <c r="D2607" s="4">
        <v>39367.143737350001</v>
      </c>
      <c r="E2607" s="3" t="s">
        <v>3031</v>
      </c>
      <c r="F2607" s="3" t="s">
        <v>3031</v>
      </c>
      <c r="G2607" s="3" t="s">
        <v>3051</v>
      </c>
      <c r="H2607" s="3" t="s">
        <v>3052</v>
      </c>
      <c r="I2607" s="3" t="s">
        <v>3053</v>
      </c>
      <c r="J2607" s="4">
        <v>43.391067</v>
      </c>
      <c r="K2607" s="4">
        <v>-3.874358</v>
      </c>
      <c r="L2607" s="4">
        <v>-5.8647520000000002</v>
      </c>
      <c r="M2607" s="4">
        <v>0.626919</v>
      </c>
      <c r="N2607" s="4">
        <v>38.839506</v>
      </c>
      <c r="O2607" s="4">
        <v>20.911991</v>
      </c>
      <c r="P2607" s="5">
        <v>1.9236409999999999</v>
      </c>
      <c r="Q2607" s="4">
        <v>9.4389699999999994</v>
      </c>
      <c r="R2607" s="4">
        <v>20.820851000000001</v>
      </c>
      <c r="S2607" s="3" t="s">
        <v>3809</v>
      </c>
      <c r="T2607" s="4">
        <v>78.650000000000006</v>
      </c>
      <c r="U2607" s="4">
        <v>39367.143737350001</v>
      </c>
      <c r="V2607" s="10">
        <v>39999.449737000003</v>
      </c>
      <c r="W2607" s="4">
        <v>2.0343293070565802</v>
      </c>
      <c r="X2607" s="4">
        <v>89</v>
      </c>
      <c r="Y2607" s="4">
        <v>44.37</v>
      </c>
      <c r="Z2607" s="4">
        <v>38.839506</v>
      </c>
      <c r="AA2607" s="10">
        <v>15.7681589446</v>
      </c>
      <c r="AB2607" s="10">
        <v>18.827049670800001</v>
      </c>
      <c r="AC2607" s="4">
        <v>5.1158739999999998</v>
      </c>
      <c r="AD2607" s="4">
        <v>4.2005396882478001</v>
      </c>
      <c r="AE2607" s="4">
        <v>4.7755052666601996</v>
      </c>
      <c r="AF2607" s="4">
        <v>9.4389699999999994</v>
      </c>
      <c r="AG2607" s="4">
        <v>7.0270375025326004</v>
      </c>
      <c r="AH2607" s="4">
        <v>8.4681660485652994</v>
      </c>
      <c r="AI2607" s="5">
        <v>1.9236409999999999</v>
      </c>
      <c r="AJ2607" s="4">
        <v>2.4128729999999998</v>
      </c>
    </row>
    <row r="2608" spans="1:36" x14ac:dyDescent="0.3">
      <c r="A2608" s="1" t="s">
        <v>1365</v>
      </c>
      <c r="B2608" s="2">
        <v>24791749</v>
      </c>
      <c r="C2608" s="3" t="s">
        <v>2940</v>
      </c>
      <c r="D2608" s="4">
        <v>39507.994500000001</v>
      </c>
      <c r="E2608" s="3" t="s">
        <v>2930</v>
      </c>
      <c r="F2608" s="3" t="s">
        <v>2953</v>
      </c>
      <c r="G2608" s="3" t="s">
        <v>2954</v>
      </c>
      <c r="H2608" s="3" t="s">
        <v>2955</v>
      </c>
      <c r="I2608" s="3"/>
      <c r="J2608" s="4">
        <v>27.655156000000002</v>
      </c>
      <c r="K2608" s="4">
        <v>7.4031549999999999</v>
      </c>
      <c r="L2608" s="4">
        <v>3.4375</v>
      </c>
      <c r="M2608" s="4">
        <v>0.75395699999999999</v>
      </c>
      <c r="N2608" s="4" t="s">
        <v>2934</v>
      </c>
      <c r="O2608" s="4" t="s">
        <v>2934</v>
      </c>
      <c r="P2608" s="4" t="s">
        <v>2934</v>
      </c>
      <c r="Q2608" s="4" t="s">
        <v>2934</v>
      </c>
      <c r="R2608" s="4" t="s">
        <v>2934</v>
      </c>
      <c r="S2608" s="3" t="s">
        <v>5107</v>
      </c>
      <c r="T2608" s="4">
        <v>215.15</v>
      </c>
      <c r="U2608" s="4">
        <v>39507.994500000001</v>
      </c>
      <c r="V2608" s="10" t="s">
        <v>2934</v>
      </c>
      <c r="W2608" s="4">
        <v>0.57691842900302104</v>
      </c>
      <c r="X2608" s="4">
        <v>221.92</v>
      </c>
      <c r="Y2608" s="4">
        <v>162.74</v>
      </c>
      <c r="Z2608" s="4" t="s">
        <v>2934</v>
      </c>
      <c r="AA2608" s="10" t="s">
        <v>2934</v>
      </c>
      <c r="AB2608" s="10" t="s">
        <v>2934</v>
      </c>
      <c r="AC2608" s="4" t="s">
        <v>2934</v>
      </c>
      <c r="AD2608" s="4" t="s">
        <v>2934</v>
      </c>
      <c r="AE2608" s="4" t="s">
        <v>2934</v>
      </c>
      <c r="AF2608" s="4" t="s">
        <v>2934</v>
      </c>
      <c r="AG2608" s="4" t="s">
        <v>2934</v>
      </c>
      <c r="AH2608" s="4" t="s">
        <v>2934</v>
      </c>
      <c r="AI2608" s="4" t="s">
        <v>2934</v>
      </c>
      <c r="AJ2608" s="4" t="s">
        <v>2934</v>
      </c>
    </row>
    <row r="2609" spans="1:36" x14ac:dyDescent="0.3">
      <c r="A2609" s="1" t="s">
        <v>1044</v>
      </c>
      <c r="B2609" s="2">
        <v>113873</v>
      </c>
      <c r="C2609" s="3" t="s">
        <v>2935</v>
      </c>
      <c r="D2609" s="4">
        <v>39862.114587789998</v>
      </c>
      <c r="E2609" s="3" t="s">
        <v>2925</v>
      </c>
      <c r="F2609" s="3" t="s">
        <v>3011</v>
      </c>
      <c r="G2609" s="3" t="s">
        <v>3443</v>
      </c>
      <c r="H2609" s="3" t="s">
        <v>3444</v>
      </c>
      <c r="I2609" s="3" t="s">
        <v>3445</v>
      </c>
      <c r="J2609" s="5">
        <v>-17.719442000000001</v>
      </c>
      <c r="K2609" s="4">
        <v>-6.9573280000000004</v>
      </c>
      <c r="L2609" s="4">
        <v>-9.63964</v>
      </c>
      <c r="M2609" s="4">
        <v>1.518219</v>
      </c>
      <c r="N2609" s="4" t="s">
        <v>2934</v>
      </c>
      <c r="O2609" s="4">
        <v>6.2375619999999996</v>
      </c>
      <c r="P2609" s="5">
        <v>0.89955200000000002</v>
      </c>
      <c r="Q2609" s="4">
        <v>15.876986</v>
      </c>
      <c r="R2609" s="4">
        <v>62.346460999999998</v>
      </c>
      <c r="S2609" s="3" t="s">
        <v>4786</v>
      </c>
      <c r="T2609" s="5">
        <v>10.029999999999999</v>
      </c>
      <c r="U2609" s="4">
        <v>39862.114587789998</v>
      </c>
      <c r="V2609" s="10">
        <v>171515.11458699999</v>
      </c>
      <c r="W2609" s="4">
        <v>5.9820538384845499</v>
      </c>
      <c r="X2609" s="4">
        <v>14.85</v>
      </c>
      <c r="Y2609" s="4">
        <v>9.49</v>
      </c>
      <c r="Z2609" s="4" t="s">
        <v>2934</v>
      </c>
      <c r="AA2609" s="10">
        <v>5.8138186876000004</v>
      </c>
      <c r="AB2609" s="10">
        <v>5.5909207460000001</v>
      </c>
      <c r="AC2609" s="4">
        <v>0.93855900000000003</v>
      </c>
      <c r="AD2609" s="4">
        <v>0.95678238518339997</v>
      </c>
      <c r="AE2609" s="4">
        <v>0.97422632761929995</v>
      </c>
      <c r="AF2609" s="4">
        <v>15.876986</v>
      </c>
      <c r="AG2609" s="4">
        <v>14.041351992386399</v>
      </c>
      <c r="AH2609" s="4">
        <v>12.623007513302699</v>
      </c>
      <c r="AI2609" s="5">
        <v>0.89955200000000002</v>
      </c>
      <c r="AJ2609" s="5">
        <v>0.89955200000000002</v>
      </c>
    </row>
    <row r="2610" spans="1:36" x14ac:dyDescent="0.3">
      <c r="A2610" s="1" t="s">
        <v>1232</v>
      </c>
      <c r="B2610" s="2">
        <v>3009150</v>
      </c>
      <c r="C2610" s="3" t="s">
        <v>2935</v>
      </c>
      <c r="D2610" s="4">
        <v>40100.757729780002</v>
      </c>
      <c r="E2610" s="3" t="s">
        <v>3093</v>
      </c>
      <c r="F2610" s="3" t="s">
        <v>3093</v>
      </c>
      <c r="G2610" s="3" t="s">
        <v>3094</v>
      </c>
      <c r="H2610" s="3" t="s">
        <v>3147</v>
      </c>
      <c r="I2610" s="3" t="s">
        <v>3148</v>
      </c>
      <c r="J2610" s="4">
        <v>-9.4200890000000008</v>
      </c>
      <c r="K2610" s="4">
        <v>-2.2677939999999999</v>
      </c>
      <c r="L2610" s="4">
        <v>-11.024801999999999</v>
      </c>
      <c r="M2610" s="5">
        <v>1.86442</v>
      </c>
      <c r="N2610" s="4">
        <v>16.322500000000002</v>
      </c>
      <c r="O2610" s="4">
        <v>40.116743</v>
      </c>
      <c r="P2610" s="4">
        <v>3.7058689999999999</v>
      </c>
      <c r="Q2610" s="4">
        <v>6.3226290000000001</v>
      </c>
      <c r="R2610" s="4">
        <v>53.666307000000003</v>
      </c>
      <c r="S2610" s="3" t="s">
        <v>4974</v>
      </c>
      <c r="T2610" s="4">
        <v>130.58000000000001</v>
      </c>
      <c r="U2610" s="4">
        <v>40100.757729780002</v>
      </c>
      <c r="V2610" s="10">
        <v>48527.757728999997</v>
      </c>
      <c r="W2610" s="4">
        <v>1.5316281206922999</v>
      </c>
      <c r="X2610" s="4">
        <v>163.98</v>
      </c>
      <c r="Y2610" s="4">
        <v>123.79</v>
      </c>
      <c r="Z2610" s="4">
        <v>16.322500000000002</v>
      </c>
      <c r="AA2610" s="10">
        <v>19.366990982400001</v>
      </c>
      <c r="AB2610" s="10">
        <v>13.8934255731</v>
      </c>
      <c r="AC2610" s="4">
        <v>3.8937460000000002</v>
      </c>
      <c r="AD2610" s="4">
        <v>3.9637023848255999</v>
      </c>
      <c r="AE2610" s="4">
        <v>3.8114605453299002</v>
      </c>
      <c r="AF2610" s="4">
        <v>6.3226290000000001</v>
      </c>
      <c r="AG2610" s="4">
        <v>7.6178218124689003</v>
      </c>
      <c r="AH2610" s="4">
        <v>6.6396217841135003</v>
      </c>
      <c r="AI2610" s="4">
        <v>3.7058689999999999</v>
      </c>
      <c r="AJ2610" s="4">
        <v>3.8333719999999998</v>
      </c>
    </row>
    <row r="2611" spans="1:36" x14ac:dyDescent="0.3">
      <c r="A2611" s="1" t="s">
        <v>1082</v>
      </c>
      <c r="B2611" s="2">
        <v>4156047</v>
      </c>
      <c r="C2611" s="3" t="s">
        <v>2935</v>
      </c>
      <c r="D2611" s="4">
        <v>40202.347509840001</v>
      </c>
      <c r="E2611" s="3" t="s">
        <v>2925</v>
      </c>
      <c r="F2611" s="3" t="s">
        <v>2996</v>
      </c>
      <c r="G2611" s="3" t="s">
        <v>3230</v>
      </c>
      <c r="H2611" s="3" t="s">
        <v>3469</v>
      </c>
      <c r="I2611" s="3" t="s">
        <v>3183</v>
      </c>
      <c r="J2611" s="4">
        <v>62.875369999999997</v>
      </c>
      <c r="K2611" s="4">
        <v>20.328755000000001</v>
      </c>
      <c r="L2611" s="4">
        <v>-1.2871889999999999</v>
      </c>
      <c r="M2611" s="4">
        <v>0.177042</v>
      </c>
      <c r="N2611" s="4">
        <v>29.908570999999998</v>
      </c>
      <c r="O2611" s="4">
        <v>31.997554999999998</v>
      </c>
      <c r="P2611" s="4">
        <v>5.3587239999999996</v>
      </c>
      <c r="Q2611" s="4">
        <v>22.322706</v>
      </c>
      <c r="R2611" s="4">
        <v>37.986199999999997</v>
      </c>
      <c r="S2611" s="3" t="s">
        <v>4824</v>
      </c>
      <c r="T2611" s="4">
        <v>209.36</v>
      </c>
      <c r="U2611" s="4">
        <v>40202.347509840001</v>
      </c>
      <c r="V2611" s="10">
        <v>36814.985508999998</v>
      </c>
      <c r="W2611" s="4">
        <v>1.43293847917463</v>
      </c>
      <c r="X2611" s="4">
        <v>222.97</v>
      </c>
      <c r="Y2611" s="4">
        <v>119.15</v>
      </c>
      <c r="Z2611" s="4">
        <v>29.908570999999998</v>
      </c>
      <c r="AA2611" s="10">
        <v>28.640610678600002</v>
      </c>
      <c r="AB2611" s="10">
        <v>30.064261353399999</v>
      </c>
      <c r="AC2611" s="4">
        <v>6.1802849999999996</v>
      </c>
      <c r="AD2611" s="4">
        <v>5.6137470187965004</v>
      </c>
      <c r="AE2611" s="4">
        <v>5.9767485200191004</v>
      </c>
      <c r="AF2611" s="4">
        <v>22.322706</v>
      </c>
      <c r="AG2611" s="4">
        <v>20.4377196175816</v>
      </c>
      <c r="AH2611" s="4">
        <v>21.896179764905298</v>
      </c>
      <c r="AI2611" s="4">
        <v>5.3587239999999996</v>
      </c>
      <c r="AJ2611" s="5">
        <v>5.9801770000000003</v>
      </c>
    </row>
    <row r="2612" spans="1:36" x14ac:dyDescent="0.3">
      <c r="A2612" s="1" t="s">
        <v>1549</v>
      </c>
      <c r="B2612" s="2">
        <v>4104164</v>
      </c>
      <c r="C2612" s="3" t="s">
        <v>2935</v>
      </c>
      <c r="D2612" s="4">
        <v>40279.870462680003</v>
      </c>
      <c r="E2612" s="3" t="s">
        <v>2936</v>
      </c>
      <c r="F2612" s="3" t="s">
        <v>2937</v>
      </c>
      <c r="G2612" s="3" t="s">
        <v>2951</v>
      </c>
      <c r="H2612" s="3" t="s">
        <v>2951</v>
      </c>
      <c r="I2612" s="3" t="s">
        <v>3547</v>
      </c>
      <c r="J2612" s="4">
        <v>0.83087999999999995</v>
      </c>
      <c r="K2612" s="4">
        <v>-9.6259420000000002</v>
      </c>
      <c r="L2612" s="4">
        <v>-13.434965</v>
      </c>
      <c r="M2612" s="4">
        <v>-0.55256400000000006</v>
      </c>
      <c r="N2612" s="4">
        <v>33.549762999999999</v>
      </c>
      <c r="O2612" s="4">
        <v>22.477772999999999</v>
      </c>
      <c r="P2612" s="4">
        <v>2.1188690000000001</v>
      </c>
      <c r="Q2612" s="4">
        <v>14.224195999999999</v>
      </c>
      <c r="R2612" s="4">
        <v>25.756976000000002</v>
      </c>
      <c r="S2612" s="3" t="s">
        <v>5290</v>
      </c>
      <c r="T2612" s="4">
        <v>212.37</v>
      </c>
      <c r="U2612" s="4">
        <v>40279.870462680003</v>
      </c>
      <c r="V2612" s="10">
        <v>52714.870461999999</v>
      </c>
      <c r="W2612" s="4">
        <v>2.1848660356924201</v>
      </c>
      <c r="X2612" s="4">
        <v>265.74</v>
      </c>
      <c r="Y2612" s="4">
        <v>200.18</v>
      </c>
      <c r="Z2612" s="4">
        <v>33.549762999999999</v>
      </c>
      <c r="AA2612" s="10">
        <v>15.2458416189</v>
      </c>
      <c r="AB2612" s="10">
        <v>16.247355797699999</v>
      </c>
      <c r="AC2612" s="4">
        <v>2.4933719999999999</v>
      </c>
      <c r="AD2612" s="4">
        <v>2.4173254421805002</v>
      </c>
      <c r="AE2612" s="4">
        <v>2.4764807931669002</v>
      </c>
      <c r="AF2612" s="4">
        <v>14.224195999999999</v>
      </c>
      <c r="AG2612" s="4">
        <v>12.737805484448799</v>
      </c>
      <c r="AH2612" s="4">
        <v>13.2062109988836</v>
      </c>
      <c r="AI2612" s="4">
        <v>2.1188690000000001</v>
      </c>
      <c r="AJ2612" s="4" t="s">
        <v>2924</v>
      </c>
    </row>
    <row r="2613" spans="1:36" x14ac:dyDescent="0.3">
      <c r="A2613" s="1" t="s">
        <v>289</v>
      </c>
      <c r="B2613" s="2">
        <v>6893503</v>
      </c>
      <c r="C2613" s="3" t="s">
        <v>2919</v>
      </c>
      <c r="D2613" s="4">
        <v>40372.653007200002</v>
      </c>
      <c r="E2613" s="3" t="s">
        <v>3093</v>
      </c>
      <c r="F2613" s="3" t="s">
        <v>3093</v>
      </c>
      <c r="G2613" s="3" t="s">
        <v>3172</v>
      </c>
      <c r="H2613" s="3" t="s">
        <v>3173</v>
      </c>
      <c r="I2613" s="3" t="s">
        <v>3174</v>
      </c>
      <c r="J2613" s="4">
        <v>19.368051999999999</v>
      </c>
      <c r="K2613" s="4">
        <v>12.769486000000001</v>
      </c>
      <c r="L2613" s="4">
        <v>-6.4434760000000004</v>
      </c>
      <c r="M2613" s="4">
        <v>1.1904760000000001</v>
      </c>
      <c r="N2613" s="4">
        <v>20.399999999999999</v>
      </c>
      <c r="O2613" s="4">
        <v>22.704508000000001</v>
      </c>
      <c r="P2613" s="4">
        <v>2.4926689999999998</v>
      </c>
      <c r="Q2613" s="4">
        <v>8.4599449999999994</v>
      </c>
      <c r="R2613" s="4">
        <v>47.983224999999997</v>
      </c>
      <c r="S2613" s="3" t="s">
        <v>4034</v>
      </c>
      <c r="T2613" s="4">
        <v>40.799999999999997</v>
      </c>
      <c r="U2613" s="4">
        <v>40372.653007200002</v>
      </c>
      <c r="V2613" s="10">
        <v>43898.653007000001</v>
      </c>
      <c r="W2613" s="4">
        <v>2.0588235294117601</v>
      </c>
      <c r="X2613" s="4">
        <v>45.17</v>
      </c>
      <c r="Y2613" s="4">
        <v>28.32</v>
      </c>
      <c r="Z2613" s="4">
        <v>20.399999999999999</v>
      </c>
      <c r="AA2613" s="10">
        <v>16.655100624500001</v>
      </c>
      <c r="AB2613" s="10">
        <v>17.791576909300002</v>
      </c>
      <c r="AC2613" s="4">
        <v>1.608009</v>
      </c>
      <c r="AD2613" s="4">
        <v>1.5741389353415001</v>
      </c>
      <c r="AE2613" s="4">
        <v>1.5934582539825</v>
      </c>
      <c r="AF2613" s="4">
        <v>8.4599449999999994</v>
      </c>
      <c r="AG2613" s="4">
        <v>9.1075085594016993</v>
      </c>
      <c r="AH2613" s="4">
        <v>9.6677816413557007</v>
      </c>
      <c r="AI2613" s="4">
        <v>2.4926689999999998</v>
      </c>
      <c r="AJ2613" s="4">
        <v>6.6951099999999997</v>
      </c>
    </row>
    <row r="2614" spans="1:36" x14ac:dyDescent="0.3">
      <c r="A2614" s="1" t="s">
        <v>644</v>
      </c>
      <c r="B2614" s="2">
        <v>4276708</v>
      </c>
      <c r="C2614" s="3" t="s">
        <v>2935</v>
      </c>
      <c r="D2614" s="4">
        <v>40429.969862320002</v>
      </c>
      <c r="E2614" s="3" t="s">
        <v>3006</v>
      </c>
      <c r="F2614" s="3" t="s">
        <v>3007</v>
      </c>
      <c r="G2614" s="3" t="s">
        <v>3283</v>
      </c>
      <c r="H2614" s="3" t="s">
        <v>3284</v>
      </c>
      <c r="I2614" s="3" t="s">
        <v>3350</v>
      </c>
      <c r="J2614" s="4">
        <v>-7.8759050000000004</v>
      </c>
      <c r="K2614" s="4">
        <v>-13.811920000000001</v>
      </c>
      <c r="L2614" s="4">
        <v>-5.6193580000000001</v>
      </c>
      <c r="M2614" s="4">
        <v>-2.1614019999999998</v>
      </c>
      <c r="N2614" s="4">
        <v>70.544820999999999</v>
      </c>
      <c r="O2614" s="4">
        <v>24.822782</v>
      </c>
      <c r="P2614" s="4">
        <v>5.135472</v>
      </c>
      <c r="Q2614" s="4">
        <v>12.6271</v>
      </c>
      <c r="R2614" s="4">
        <v>43.538421</v>
      </c>
      <c r="S2614" s="3" t="s">
        <v>4387</v>
      </c>
      <c r="T2614" s="4">
        <v>222.71</v>
      </c>
      <c r="U2614" s="4">
        <v>40429.969862320002</v>
      </c>
      <c r="V2614" s="10">
        <v>52815.369862</v>
      </c>
      <c r="W2614" s="4">
        <v>1.8140182299851799</v>
      </c>
      <c r="X2614" s="4">
        <v>274.87</v>
      </c>
      <c r="Y2614" s="4">
        <v>221.30500000000001</v>
      </c>
      <c r="Z2614" s="4">
        <v>70.544820999999999</v>
      </c>
      <c r="AA2614" s="10">
        <v>15.3981774686</v>
      </c>
      <c r="AB2614" s="10">
        <v>16.224607843899999</v>
      </c>
      <c r="AC2614" s="4">
        <v>5.182652</v>
      </c>
      <c r="AD2614" s="4">
        <v>4.9326056465859001</v>
      </c>
      <c r="AE2614" s="4">
        <v>5.0901478936907996</v>
      </c>
      <c r="AF2614" s="4">
        <v>12.6271</v>
      </c>
      <c r="AG2614" s="4">
        <v>12.6986116911715</v>
      </c>
      <c r="AH2614" s="4">
        <v>13.247666341904001</v>
      </c>
      <c r="AI2614" s="4">
        <v>5.135472</v>
      </c>
      <c r="AJ2614" s="4" t="s">
        <v>2924</v>
      </c>
    </row>
    <row r="2615" spans="1:36" x14ac:dyDescent="0.3">
      <c r="A2615" s="1" t="s">
        <v>673</v>
      </c>
      <c r="B2615" s="2">
        <v>27752321</v>
      </c>
      <c r="C2615" s="3" t="s">
        <v>2935</v>
      </c>
      <c r="D2615" s="4">
        <v>40510.315804880003</v>
      </c>
      <c r="E2615" s="3" t="s">
        <v>2925</v>
      </c>
      <c r="F2615" s="3" t="s">
        <v>2926</v>
      </c>
      <c r="G2615" s="3" t="s">
        <v>3081</v>
      </c>
      <c r="H2615" s="3" t="s">
        <v>3081</v>
      </c>
      <c r="I2615" s="3" t="s">
        <v>3369</v>
      </c>
      <c r="J2615" s="4">
        <v>39.098208999999997</v>
      </c>
      <c r="K2615" s="4">
        <v>-9.2301490000000008</v>
      </c>
      <c r="L2615" s="4">
        <v>-11.582254000000001</v>
      </c>
      <c r="M2615" s="4">
        <v>-1.8308629999999999</v>
      </c>
      <c r="N2615" s="4">
        <v>39.439579999999999</v>
      </c>
      <c r="O2615" s="4">
        <v>43.813229999999997</v>
      </c>
      <c r="P2615" s="4">
        <v>9.6569470000000006</v>
      </c>
      <c r="Q2615" s="4">
        <v>30.651641999999999</v>
      </c>
      <c r="R2615" s="4">
        <v>37.495291999999999</v>
      </c>
      <c r="S2615" s="3" t="s">
        <v>4416</v>
      </c>
      <c r="T2615" s="4">
        <v>22.52</v>
      </c>
      <c r="U2615" s="4">
        <v>40510.315804880003</v>
      </c>
      <c r="V2615" s="10">
        <v>38797.315803999998</v>
      </c>
      <c r="W2615" s="4">
        <v>0</v>
      </c>
      <c r="X2615" s="4">
        <v>26.91</v>
      </c>
      <c r="Y2615" s="4">
        <v>13.51</v>
      </c>
      <c r="Z2615" s="4">
        <v>39.439579999999999</v>
      </c>
      <c r="AA2615" s="10">
        <v>56.201647117500002</v>
      </c>
      <c r="AB2615" s="10">
        <v>273.20150430659999</v>
      </c>
      <c r="AC2615" s="4">
        <v>1.3441419999999999</v>
      </c>
      <c r="AD2615" s="4">
        <v>1.1156110063066</v>
      </c>
      <c r="AE2615" s="4">
        <v>1.2745308787145</v>
      </c>
      <c r="AF2615" s="4">
        <v>30.651641999999999</v>
      </c>
      <c r="AG2615" s="4">
        <v>25.442264232259301</v>
      </c>
      <c r="AH2615" s="4">
        <v>53.317417721478598</v>
      </c>
      <c r="AI2615" s="4">
        <v>9.6569470000000006</v>
      </c>
      <c r="AJ2615" s="4">
        <v>10.416281</v>
      </c>
    </row>
    <row r="2616" spans="1:36" x14ac:dyDescent="0.3">
      <c r="A2616" s="1" t="s">
        <v>660</v>
      </c>
      <c r="B2616" s="2">
        <v>4004201</v>
      </c>
      <c r="C2616" s="3" t="s">
        <v>2935</v>
      </c>
      <c r="D2616" s="4">
        <v>40909.654457240002</v>
      </c>
      <c r="E2616" s="3" t="s">
        <v>2945</v>
      </c>
      <c r="F2616" s="3" t="s">
        <v>3021</v>
      </c>
      <c r="G2616" s="3" t="s">
        <v>3027</v>
      </c>
      <c r="H2616" s="3" t="s">
        <v>3140</v>
      </c>
      <c r="I2616" s="3" t="s">
        <v>3234</v>
      </c>
      <c r="J2616" s="4">
        <v>56.912972000000003</v>
      </c>
      <c r="K2616" s="4">
        <v>6.4854019999999997</v>
      </c>
      <c r="L2616" s="4">
        <v>-0.91248399999999996</v>
      </c>
      <c r="M2616" s="4">
        <v>0.993448</v>
      </c>
      <c r="N2616" s="4" t="s">
        <v>2934</v>
      </c>
      <c r="O2616" s="4">
        <v>39.163933999999998</v>
      </c>
      <c r="P2616" s="4">
        <v>3.5029330000000001</v>
      </c>
      <c r="Q2616" s="4">
        <v>16.786729999999999</v>
      </c>
      <c r="R2616" s="4">
        <v>36.190108000000002</v>
      </c>
      <c r="S2616" s="3" t="s">
        <v>4403</v>
      </c>
      <c r="T2616" s="4">
        <v>47.78</v>
      </c>
      <c r="U2616" s="4">
        <v>40909.654457240002</v>
      </c>
      <c r="V2616" s="10">
        <v>48001.654456999997</v>
      </c>
      <c r="W2616" s="4">
        <v>2.3440770196735001</v>
      </c>
      <c r="X2616" s="4">
        <v>51.03</v>
      </c>
      <c r="Y2616" s="4">
        <v>29.71</v>
      </c>
      <c r="Z2616" s="4" t="s">
        <v>2934</v>
      </c>
      <c r="AA2616" s="10">
        <v>21.442355158600002</v>
      </c>
      <c r="AB2616" s="10">
        <v>24.4787130488</v>
      </c>
      <c r="AC2616" s="4">
        <v>3.8063319999999998</v>
      </c>
      <c r="AD2616" s="4">
        <v>3.2066921182177999</v>
      </c>
      <c r="AE2616" s="4">
        <v>3.3469804633233999</v>
      </c>
      <c r="AF2616" s="4">
        <v>16.786729999999999</v>
      </c>
      <c r="AG2616" s="4">
        <v>11.3499531882587</v>
      </c>
      <c r="AH2616" s="4">
        <v>12.6120187715757</v>
      </c>
      <c r="AI2616" s="4">
        <v>3.5029330000000001</v>
      </c>
      <c r="AJ2616" s="4">
        <v>4.923743</v>
      </c>
    </row>
    <row r="2617" spans="1:36" x14ac:dyDescent="0.3">
      <c r="A2617" s="1" t="s">
        <v>1509</v>
      </c>
      <c r="B2617" s="2">
        <v>109390153</v>
      </c>
      <c r="C2617" s="3" t="s">
        <v>2935</v>
      </c>
      <c r="D2617" s="4">
        <v>41278.552640139998</v>
      </c>
      <c r="E2617" s="3" t="s">
        <v>3006</v>
      </c>
      <c r="F2617" s="3" t="s">
        <v>3235</v>
      </c>
      <c r="G2617" s="3" t="s">
        <v>3236</v>
      </c>
      <c r="H2617" s="3" t="s">
        <v>3236</v>
      </c>
      <c r="I2617" s="3" t="s">
        <v>3368</v>
      </c>
      <c r="J2617" s="4">
        <v>0</v>
      </c>
      <c r="K2617" s="4">
        <v>-7.4376610000000003</v>
      </c>
      <c r="L2617" s="4">
        <v>-10.774969</v>
      </c>
      <c r="M2617" s="5">
        <v>-1.1024350000000001</v>
      </c>
      <c r="N2617" s="4" t="s">
        <v>2934</v>
      </c>
      <c r="O2617" s="4" t="s">
        <v>2934</v>
      </c>
      <c r="P2617" s="4">
        <v>3.875788</v>
      </c>
      <c r="Q2617" s="4">
        <v>13.558688</v>
      </c>
      <c r="R2617" s="4">
        <v>26.336561</v>
      </c>
      <c r="S2617" s="3" t="s">
        <v>5250</v>
      </c>
      <c r="T2617" s="4">
        <v>21.53</v>
      </c>
      <c r="U2617" s="4">
        <v>41278.552640139998</v>
      </c>
      <c r="V2617" s="10">
        <v>49048.552640000002</v>
      </c>
      <c r="W2617" s="4">
        <v>3.8086391082210902</v>
      </c>
      <c r="X2617" s="4">
        <v>24.46</v>
      </c>
      <c r="Y2617" s="4">
        <v>17.670000000000002</v>
      </c>
      <c r="Z2617" s="4" t="s">
        <v>2934</v>
      </c>
      <c r="AA2617" s="10">
        <v>18.016736401599999</v>
      </c>
      <c r="AB2617" s="10">
        <v>18.838043573299998</v>
      </c>
      <c r="AC2617" s="4">
        <v>3.1728149999999999</v>
      </c>
      <c r="AD2617" s="4">
        <v>3.0851176909007001</v>
      </c>
      <c r="AE2617" s="4">
        <v>3.1482328942510001</v>
      </c>
      <c r="AF2617" s="4">
        <v>13.558688</v>
      </c>
      <c r="AG2617" s="4">
        <v>12.9657920169021</v>
      </c>
      <c r="AH2617" s="4">
        <v>13.1220181012679</v>
      </c>
      <c r="AI2617" s="4">
        <v>3.875788</v>
      </c>
      <c r="AJ2617" s="4" t="s">
        <v>2924</v>
      </c>
    </row>
    <row r="2618" spans="1:36" x14ac:dyDescent="0.3">
      <c r="A2618" s="1" t="s">
        <v>954</v>
      </c>
      <c r="B2618" s="2">
        <v>4101711</v>
      </c>
      <c r="C2618" s="3" t="s">
        <v>2919</v>
      </c>
      <c r="D2618" s="4">
        <v>41829.307432424997</v>
      </c>
      <c r="E2618" s="3" t="s">
        <v>2936</v>
      </c>
      <c r="F2618" s="3" t="s">
        <v>2937</v>
      </c>
      <c r="G2618" s="3" t="s">
        <v>3037</v>
      </c>
      <c r="H2618" s="3" t="s">
        <v>3037</v>
      </c>
      <c r="I2618" s="3" t="s">
        <v>3439</v>
      </c>
      <c r="J2618" s="4">
        <v>12.729659</v>
      </c>
      <c r="K2618" s="4">
        <v>2.0903239999999998</v>
      </c>
      <c r="L2618" s="4">
        <v>-12.776251</v>
      </c>
      <c r="M2618" s="4">
        <v>-2.4124569999999999</v>
      </c>
      <c r="N2618" s="4">
        <v>36.181863</v>
      </c>
      <c r="O2618" s="4">
        <v>40.118132000000003</v>
      </c>
      <c r="P2618" s="4">
        <v>11.628444</v>
      </c>
      <c r="Q2618" s="4">
        <v>22.741242</v>
      </c>
      <c r="R2618" s="4">
        <v>50.864787</v>
      </c>
      <c r="S2618" s="3" t="s">
        <v>4696</v>
      </c>
      <c r="T2618" s="4">
        <v>73.015000000000001</v>
      </c>
      <c r="U2618" s="4">
        <v>41829.307432424997</v>
      </c>
      <c r="V2618" s="10">
        <v>42063.907432</v>
      </c>
      <c r="W2618" s="4">
        <v>2.13654728480449</v>
      </c>
      <c r="X2618" s="4">
        <v>84.88</v>
      </c>
      <c r="Y2618" s="4">
        <v>61.33</v>
      </c>
      <c r="Z2618" s="4">
        <v>36.181863</v>
      </c>
      <c r="AA2618" s="10">
        <v>34.343838193700002</v>
      </c>
      <c r="AB2618" s="10">
        <v>36.005582184300003</v>
      </c>
      <c r="AC2618" s="4">
        <v>5.6234419999999998</v>
      </c>
      <c r="AD2618" s="4">
        <v>5.2763833523718002</v>
      </c>
      <c r="AE2618" s="4">
        <v>5.5608360653988003</v>
      </c>
      <c r="AF2618" s="4">
        <v>22.741242</v>
      </c>
      <c r="AG2618" s="4">
        <v>23.3431314870924</v>
      </c>
      <c r="AH2618" s="4">
        <v>24.702907554591398</v>
      </c>
      <c r="AI2618" s="4">
        <v>11.628444</v>
      </c>
      <c r="AJ2618" s="4">
        <v>11.628444</v>
      </c>
    </row>
    <row r="2619" spans="1:36" x14ac:dyDescent="0.3">
      <c r="A2619" s="1" t="s">
        <v>141</v>
      </c>
      <c r="B2619" s="2">
        <v>4107063</v>
      </c>
      <c r="C2619" s="3" t="s">
        <v>2935</v>
      </c>
      <c r="D2619" s="4">
        <v>42202.086216000003</v>
      </c>
      <c r="E2619" s="3" t="s">
        <v>2936</v>
      </c>
      <c r="F2619" s="3" t="s">
        <v>2937</v>
      </c>
      <c r="G2619" s="3" t="s">
        <v>2993</v>
      </c>
      <c r="H2619" s="3" t="s">
        <v>2994</v>
      </c>
      <c r="I2619" s="3" t="s">
        <v>3138</v>
      </c>
      <c r="J2619" s="4">
        <v>10.649524</v>
      </c>
      <c r="K2619" s="4">
        <v>6.0324289999999996</v>
      </c>
      <c r="L2619" s="4">
        <v>-6.483854</v>
      </c>
      <c r="M2619" s="4">
        <v>-0.49629099999999998</v>
      </c>
      <c r="N2619" s="4">
        <v>31.785713999999999</v>
      </c>
      <c r="O2619" s="4">
        <v>25.037738000000001</v>
      </c>
      <c r="P2619" s="4">
        <v>4.4189600000000002</v>
      </c>
      <c r="Q2619" s="4">
        <v>19.982320000000001</v>
      </c>
      <c r="R2619" s="4">
        <v>32.972707</v>
      </c>
      <c r="S2619" s="3" t="s">
        <v>3888</v>
      </c>
      <c r="T2619" s="4">
        <v>182.45</v>
      </c>
      <c r="U2619" s="4">
        <v>42202.086216000003</v>
      </c>
      <c r="V2619" s="10">
        <v>44363.149215999998</v>
      </c>
      <c r="W2619" s="4">
        <v>0.61386681282543198</v>
      </c>
      <c r="X2619" s="4">
        <v>198.33</v>
      </c>
      <c r="Y2619" s="5">
        <v>149.03</v>
      </c>
      <c r="Z2619" s="4">
        <v>31.785713999999999</v>
      </c>
      <c r="AA2619" s="10">
        <v>25.258888027400001</v>
      </c>
      <c r="AB2619" s="10">
        <v>26.7742626621</v>
      </c>
      <c r="AC2619" s="4">
        <v>6.4197069999999998</v>
      </c>
      <c r="AD2619" s="4">
        <v>6.1107566567360001</v>
      </c>
      <c r="AE2619" s="4">
        <v>6.3216303215304004</v>
      </c>
      <c r="AF2619" s="4">
        <v>19.982320000000001</v>
      </c>
      <c r="AG2619" s="4">
        <v>19.2326180498053</v>
      </c>
      <c r="AH2619" s="4">
        <v>20.253833472850101</v>
      </c>
      <c r="AI2619" s="4">
        <v>4.4189600000000002</v>
      </c>
      <c r="AJ2619" s="4" t="s">
        <v>2924</v>
      </c>
    </row>
    <row r="2620" spans="1:36" x14ac:dyDescent="0.3">
      <c r="A2620" s="1" t="s">
        <v>2119</v>
      </c>
      <c r="B2620" s="2">
        <v>4050911</v>
      </c>
      <c r="C2620" s="3" t="s">
        <v>2935</v>
      </c>
      <c r="D2620" s="4">
        <v>42314.28500553</v>
      </c>
      <c r="E2620" s="3" t="s">
        <v>3090</v>
      </c>
      <c r="F2620" s="3" t="s">
        <v>3090</v>
      </c>
      <c r="G2620" s="3" t="s">
        <v>3122</v>
      </c>
      <c r="H2620" s="3" t="s">
        <v>3122</v>
      </c>
      <c r="I2620" s="3" t="s">
        <v>3092</v>
      </c>
      <c r="J2620" s="4">
        <v>38.887979999999999</v>
      </c>
      <c r="K2620" s="4">
        <v>-3.7620399999999998</v>
      </c>
      <c r="L2620" s="4">
        <v>-9.8407640000000001</v>
      </c>
      <c r="M2620" s="4">
        <v>-0.152833</v>
      </c>
      <c r="N2620" s="4">
        <v>21.232500000000002</v>
      </c>
      <c r="O2620" s="4" t="s">
        <v>2924</v>
      </c>
      <c r="P2620" s="4">
        <v>2.627866</v>
      </c>
      <c r="Q2620" s="4">
        <v>15.494275</v>
      </c>
      <c r="R2620" s="4" t="s">
        <v>2924</v>
      </c>
      <c r="S2620" s="3" t="s">
        <v>5858</v>
      </c>
      <c r="T2620" s="4">
        <v>84.93</v>
      </c>
      <c r="U2620" s="4">
        <v>42314.28500553</v>
      </c>
      <c r="V2620" s="10">
        <v>64177.285004999998</v>
      </c>
      <c r="W2620" s="4">
        <v>2.8258565877781701</v>
      </c>
      <c r="X2620" s="4">
        <v>95.22</v>
      </c>
      <c r="Y2620" s="4">
        <v>56.85</v>
      </c>
      <c r="Z2620" s="4">
        <v>21.232500000000002</v>
      </c>
      <c r="AA2620" s="10">
        <v>21.297457244499999</v>
      </c>
      <c r="AB2620" s="10">
        <v>23.156201434100002</v>
      </c>
      <c r="AC2620" s="4">
        <v>6.153143</v>
      </c>
      <c r="AD2620" s="4">
        <v>5.8572448728366</v>
      </c>
      <c r="AE2620" s="4">
        <v>6.0673235812444002</v>
      </c>
      <c r="AF2620" s="4">
        <v>15.494275</v>
      </c>
      <c r="AG2620" s="4">
        <v>13.981067336261299</v>
      </c>
      <c r="AH2620" s="4">
        <v>15.6011421795441</v>
      </c>
      <c r="AI2620" s="4">
        <v>2.627866</v>
      </c>
      <c r="AJ2620" s="4">
        <v>2.627866</v>
      </c>
    </row>
    <row r="2621" spans="1:36" x14ac:dyDescent="0.3">
      <c r="A2621" s="1" t="s">
        <v>2116</v>
      </c>
      <c r="B2621" s="2">
        <v>4072932</v>
      </c>
      <c r="C2621" s="3" t="s">
        <v>2935</v>
      </c>
      <c r="D2621" s="4">
        <v>42385.36</v>
      </c>
      <c r="E2621" s="3" t="s">
        <v>2930</v>
      </c>
      <c r="F2621" s="3" t="s">
        <v>2957</v>
      </c>
      <c r="G2621" s="3" t="s">
        <v>2957</v>
      </c>
      <c r="H2621" s="3" t="s">
        <v>3042</v>
      </c>
      <c r="I2621" s="3" t="s">
        <v>3043</v>
      </c>
      <c r="J2621" s="4">
        <v>14.800886999999999</v>
      </c>
      <c r="K2621" s="4">
        <v>-1.448556</v>
      </c>
      <c r="L2621" s="4">
        <v>-8.0759729999999994</v>
      </c>
      <c r="M2621" s="4">
        <v>1.0438769999999999</v>
      </c>
      <c r="N2621" s="5">
        <v>10.5831111111111</v>
      </c>
      <c r="O2621" s="5">
        <v>5.8650250000000002</v>
      </c>
      <c r="P2621" s="4">
        <v>1.393248</v>
      </c>
      <c r="Q2621" s="4">
        <v>11.973376</v>
      </c>
      <c r="R2621" s="4">
        <v>3.588762</v>
      </c>
      <c r="S2621" s="3" t="s">
        <v>5855</v>
      </c>
      <c r="T2621" s="4">
        <v>119.06</v>
      </c>
      <c r="U2621" s="4">
        <v>42385.36</v>
      </c>
      <c r="V2621" s="10">
        <v>70443.360000000001</v>
      </c>
      <c r="W2621" s="4">
        <v>4.36754577523938</v>
      </c>
      <c r="X2621" s="4">
        <v>130.5515</v>
      </c>
      <c r="Y2621" s="4">
        <v>100.6</v>
      </c>
      <c r="Z2621" s="4">
        <v>10.823636</v>
      </c>
      <c r="AA2621" s="10">
        <v>8.1871505881999997</v>
      </c>
      <c r="AB2621" s="10">
        <v>8.8989410364000001</v>
      </c>
      <c r="AC2621" s="5">
        <v>0.96542700000000004</v>
      </c>
      <c r="AD2621" s="4">
        <v>1.2724047823354001</v>
      </c>
      <c r="AE2621" s="4">
        <v>1.0415981420797999</v>
      </c>
      <c r="AF2621" s="4">
        <v>11.973376</v>
      </c>
      <c r="AG2621" s="4" t="s">
        <v>2934</v>
      </c>
      <c r="AH2621" s="4" t="s">
        <v>2934</v>
      </c>
      <c r="AI2621" s="4">
        <v>1.393248</v>
      </c>
      <c r="AJ2621" s="4">
        <v>1.393248</v>
      </c>
    </row>
    <row r="2622" spans="1:36" x14ac:dyDescent="0.3">
      <c r="A2622" s="1" t="s">
        <v>1831</v>
      </c>
      <c r="B2622" s="2">
        <v>4075105</v>
      </c>
      <c r="C2622" s="3" t="s">
        <v>2935</v>
      </c>
      <c r="D2622" s="4">
        <v>42890.350829039999</v>
      </c>
      <c r="E2622" s="3" t="s">
        <v>3031</v>
      </c>
      <c r="F2622" s="3" t="s">
        <v>3031</v>
      </c>
      <c r="G2622" s="3" t="s">
        <v>3051</v>
      </c>
      <c r="H2622" s="3" t="s">
        <v>3052</v>
      </c>
      <c r="I2622" s="3" t="s">
        <v>3053</v>
      </c>
      <c r="J2622" s="4">
        <v>-8.5769509999999993</v>
      </c>
      <c r="K2622" s="4">
        <v>-29.795918</v>
      </c>
      <c r="L2622" s="4">
        <v>-9.9904849999999996</v>
      </c>
      <c r="M2622" s="4">
        <v>-1.1494249999999999</v>
      </c>
      <c r="N2622" s="4" t="s">
        <v>2924</v>
      </c>
      <c r="O2622" s="4">
        <v>41.085776000000003</v>
      </c>
      <c r="P2622" s="4">
        <v>1.4569540000000001</v>
      </c>
      <c r="Q2622" s="4">
        <v>7.5891489999999999</v>
      </c>
      <c r="R2622" s="4" t="s">
        <v>2924</v>
      </c>
      <c r="S2622" s="3" t="s">
        <v>5572</v>
      </c>
      <c r="T2622" s="4">
        <v>37.840000000000003</v>
      </c>
      <c r="U2622" s="4">
        <v>42890.350829039999</v>
      </c>
      <c r="V2622" s="10">
        <v>48851.350829000003</v>
      </c>
      <c r="W2622" s="4">
        <v>2.6427061310782198</v>
      </c>
      <c r="X2622" s="4">
        <v>58.72</v>
      </c>
      <c r="Y2622" s="4">
        <v>29.42</v>
      </c>
      <c r="Z2622" s="4" t="s">
        <v>2924</v>
      </c>
      <c r="AA2622" s="10">
        <v>10.660956781399999</v>
      </c>
      <c r="AB2622" s="10">
        <v>12.169941787500001</v>
      </c>
      <c r="AC2622" s="4">
        <v>2.8758080000000001</v>
      </c>
      <c r="AD2622" s="4">
        <v>2.4928609360489999</v>
      </c>
      <c r="AE2622" s="4">
        <v>2.6522746350043001</v>
      </c>
      <c r="AF2622" s="4">
        <v>7.5891489999999999</v>
      </c>
      <c r="AG2622" s="4">
        <v>4.9936744446132</v>
      </c>
      <c r="AH2622" s="4">
        <v>6.0696487545546001</v>
      </c>
      <c r="AI2622" s="4">
        <v>1.4569540000000001</v>
      </c>
      <c r="AJ2622" s="4">
        <v>1.6037980000000001</v>
      </c>
    </row>
    <row r="2623" spans="1:36" x14ac:dyDescent="0.3">
      <c r="A2623" s="1" t="s">
        <v>2033</v>
      </c>
      <c r="B2623" s="2">
        <v>4057057</v>
      </c>
      <c r="C2623" s="3" t="s">
        <v>2935</v>
      </c>
      <c r="D2623" s="4">
        <v>43048.451549700003</v>
      </c>
      <c r="E2623" s="3" t="s">
        <v>3090</v>
      </c>
      <c r="F2623" s="3" t="s">
        <v>3090</v>
      </c>
      <c r="G2623" s="3" t="s">
        <v>3091</v>
      </c>
      <c r="H2623" s="3" t="s">
        <v>3091</v>
      </c>
      <c r="I2623" s="3" t="s">
        <v>3092</v>
      </c>
      <c r="J2623" s="4">
        <v>11.702718000000001</v>
      </c>
      <c r="K2623" s="4">
        <v>1.6145309999999999</v>
      </c>
      <c r="L2623" s="4">
        <v>-6.8885810000000003</v>
      </c>
      <c r="M2623" s="4">
        <v>1.6145309999999999</v>
      </c>
      <c r="N2623" s="4">
        <v>20.14</v>
      </c>
      <c r="O2623" s="4" t="s">
        <v>2924</v>
      </c>
      <c r="P2623" s="4">
        <v>1.6042700000000001</v>
      </c>
      <c r="Q2623" s="4">
        <v>10.832672000000001</v>
      </c>
      <c r="R2623" s="4" t="s">
        <v>2924</v>
      </c>
      <c r="S2623" s="3" t="s">
        <v>5772</v>
      </c>
      <c r="T2623" s="4">
        <v>20.14</v>
      </c>
      <c r="U2623" s="4">
        <v>43048.451549700003</v>
      </c>
      <c r="V2623" s="10">
        <v>102436.451549</v>
      </c>
      <c r="W2623" s="4">
        <v>0.49652432969215499</v>
      </c>
      <c r="X2623" s="4">
        <v>21.72</v>
      </c>
      <c r="Y2623" s="4">
        <v>15.94</v>
      </c>
      <c r="Z2623" s="4">
        <v>20.14</v>
      </c>
      <c r="AA2623" s="10">
        <v>14.505906078900001</v>
      </c>
      <c r="AB2623" s="10">
        <v>14.767344664199999</v>
      </c>
      <c r="AC2623" s="4">
        <v>4.1256779999999997</v>
      </c>
      <c r="AD2623" s="4">
        <v>3.9714911476935999</v>
      </c>
      <c r="AE2623" s="4">
        <v>4.1597580629574002</v>
      </c>
      <c r="AF2623" s="4">
        <v>10.832672000000001</v>
      </c>
      <c r="AG2623" s="4">
        <v>10.008011625269001</v>
      </c>
      <c r="AH2623" s="4">
        <v>10.8821261577864</v>
      </c>
      <c r="AI2623" s="4">
        <v>1.6042700000000001</v>
      </c>
      <c r="AJ2623" s="4">
        <v>1.6042700000000001</v>
      </c>
    </row>
    <row r="2624" spans="1:36" x14ac:dyDescent="0.3">
      <c r="A2624" s="1" t="s">
        <v>2742</v>
      </c>
      <c r="B2624" s="2">
        <v>11078438</v>
      </c>
      <c r="C2624" s="3" t="s">
        <v>2935</v>
      </c>
      <c r="D2624" s="4">
        <v>43204.92603912</v>
      </c>
      <c r="E2624" s="3" t="s">
        <v>2936</v>
      </c>
      <c r="F2624" s="3" t="s">
        <v>2937</v>
      </c>
      <c r="G2624" s="3" t="s">
        <v>2993</v>
      </c>
      <c r="H2624" s="3" t="s">
        <v>2994</v>
      </c>
      <c r="I2624" s="3" t="s">
        <v>3234</v>
      </c>
      <c r="J2624" s="4">
        <v>139.662711</v>
      </c>
      <c r="K2624" s="4">
        <v>16.969819999999999</v>
      </c>
      <c r="L2624" s="4">
        <v>-9.3193640000000002</v>
      </c>
      <c r="M2624" s="4">
        <v>-4.1069639999999996</v>
      </c>
      <c r="N2624" s="4">
        <v>76.893788000000001</v>
      </c>
      <c r="O2624" s="4">
        <v>40.304622000000002</v>
      </c>
      <c r="P2624" s="4">
        <v>23.817505000000001</v>
      </c>
      <c r="Q2624" s="4">
        <v>28.531552000000001</v>
      </c>
      <c r="R2624" s="4">
        <v>30.336224000000001</v>
      </c>
      <c r="S2624" s="3" t="s">
        <v>6480</v>
      </c>
      <c r="T2624" s="4">
        <v>115.11</v>
      </c>
      <c r="U2624" s="4">
        <v>43204.92603912</v>
      </c>
      <c r="V2624" s="10">
        <v>45395.126039000002</v>
      </c>
      <c r="W2624" s="4">
        <v>0.13031013812874601</v>
      </c>
      <c r="X2624" s="4">
        <v>145.66999999999999</v>
      </c>
      <c r="Y2624" s="4">
        <v>44.31</v>
      </c>
      <c r="Z2624" s="4">
        <v>76.893788000000001</v>
      </c>
      <c r="AA2624" s="10">
        <v>34.691540339299998</v>
      </c>
      <c r="AB2624" s="10">
        <v>42.7950033459</v>
      </c>
      <c r="AC2624" s="4">
        <v>6.0279290000000003</v>
      </c>
      <c r="AD2624" s="4">
        <v>5.1707090164271001</v>
      </c>
      <c r="AE2624" s="4">
        <v>5.7977597259352001</v>
      </c>
      <c r="AF2624" s="4">
        <v>28.531552000000001</v>
      </c>
      <c r="AG2624" s="4">
        <v>23.610387833935601</v>
      </c>
      <c r="AH2624" s="4">
        <v>28.5379619528509</v>
      </c>
      <c r="AI2624" s="4">
        <v>23.817505000000001</v>
      </c>
      <c r="AJ2624" s="4" t="s">
        <v>2924</v>
      </c>
    </row>
    <row r="2625" spans="1:36" x14ac:dyDescent="0.3">
      <c r="A2625" s="1" t="s">
        <v>2448</v>
      </c>
      <c r="B2625" s="2">
        <v>4558889</v>
      </c>
      <c r="C2625" s="3" t="s">
        <v>2935</v>
      </c>
      <c r="D2625" s="4">
        <v>43372.52618732</v>
      </c>
      <c r="E2625" s="3" t="s">
        <v>2945</v>
      </c>
      <c r="F2625" s="3" t="s">
        <v>3021</v>
      </c>
      <c r="G2625" s="3" t="s">
        <v>3027</v>
      </c>
      <c r="H2625" s="3" t="s">
        <v>3238</v>
      </c>
      <c r="I2625" s="3" t="s">
        <v>3141</v>
      </c>
      <c r="J2625" s="4">
        <v>3.188612</v>
      </c>
      <c r="K2625" s="4">
        <v>-4.1264380000000003</v>
      </c>
      <c r="L2625" s="4">
        <v>-4.0820379999999998</v>
      </c>
      <c r="M2625" s="4">
        <v>0.91181199999999996</v>
      </c>
      <c r="N2625" s="4">
        <v>14.021277</v>
      </c>
      <c r="O2625" s="4">
        <v>15.912633</v>
      </c>
      <c r="P2625" s="4">
        <v>3.5193590000000001</v>
      </c>
      <c r="Q2625" s="4">
        <v>11.883395</v>
      </c>
      <c r="R2625" s="4">
        <v>22.229997999999998</v>
      </c>
      <c r="S2625" s="3" t="s">
        <v>6186</v>
      </c>
      <c r="T2625" s="4">
        <v>144.97999999999999</v>
      </c>
      <c r="U2625" s="4">
        <v>43372.52618732</v>
      </c>
      <c r="V2625" s="10">
        <v>46927.526187000003</v>
      </c>
      <c r="W2625" s="4">
        <v>1.7933508070078601</v>
      </c>
      <c r="X2625" s="4">
        <v>159.97999999999999</v>
      </c>
      <c r="Y2625" s="4">
        <v>128.52000000000001</v>
      </c>
      <c r="Z2625" s="4">
        <v>14.025346000000001</v>
      </c>
      <c r="AA2625" s="10">
        <v>17.915597246299999</v>
      </c>
      <c r="AB2625" s="10">
        <v>17.915597246299999</v>
      </c>
      <c r="AC2625" s="4">
        <v>2.9616609999999999</v>
      </c>
      <c r="AD2625" s="4">
        <v>2.8414656713831001</v>
      </c>
      <c r="AE2625" s="4">
        <v>2.8414656713831001</v>
      </c>
      <c r="AF2625" s="4">
        <v>11.883395</v>
      </c>
      <c r="AG2625" s="4">
        <v>11.615490441338499</v>
      </c>
      <c r="AH2625" s="4">
        <v>11.615490441338499</v>
      </c>
      <c r="AI2625" s="4">
        <v>3.5193590000000001</v>
      </c>
      <c r="AJ2625" s="4">
        <v>8.0822830000000003</v>
      </c>
    </row>
    <row r="2626" spans="1:36" x14ac:dyDescent="0.3">
      <c r="A2626" s="1" t="s">
        <v>1658</v>
      </c>
      <c r="B2626" s="2">
        <v>4136924</v>
      </c>
      <c r="C2626" s="3" t="s">
        <v>2935</v>
      </c>
      <c r="D2626" s="4">
        <v>43602.839117839998</v>
      </c>
      <c r="E2626" s="3" t="s">
        <v>3093</v>
      </c>
      <c r="F2626" s="3" t="s">
        <v>3093</v>
      </c>
      <c r="G2626" s="3" t="s">
        <v>3094</v>
      </c>
      <c r="H2626" s="3" t="s">
        <v>3299</v>
      </c>
      <c r="I2626" s="3" t="s">
        <v>3300</v>
      </c>
      <c r="J2626" s="5">
        <v>-8.5535189999999997</v>
      </c>
      <c r="K2626" s="4">
        <v>-17.097463999999999</v>
      </c>
      <c r="L2626" s="4">
        <v>-12.67379</v>
      </c>
      <c r="M2626" s="4">
        <v>1.716899</v>
      </c>
      <c r="N2626" s="4">
        <v>11.305833</v>
      </c>
      <c r="O2626" s="4">
        <v>9.0110259999999993</v>
      </c>
      <c r="P2626" s="4">
        <v>2.3288989999999998</v>
      </c>
      <c r="Q2626" s="4">
        <v>5.8157399999999999</v>
      </c>
      <c r="R2626" s="4">
        <v>18.486554000000002</v>
      </c>
      <c r="S2626" s="3" t="s">
        <v>5399</v>
      </c>
      <c r="T2626" s="4">
        <v>135.66999999999999</v>
      </c>
      <c r="U2626" s="4">
        <v>43602.839117839998</v>
      </c>
      <c r="V2626" s="10">
        <v>74634.839116999996</v>
      </c>
      <c r="W2626" s="4">
        <v>2.6829807621434401</v>
      </c>
      <c r="X2626" s="5">
        <v>221.11</v>
      </c>
      <c r="Y2626" s="4">
        <v>130.54</v>
      </c>
      <c r="Z2626" s="4">
        <v>11.305833</v>
      </c>
      <c r="AA2626" s="10">
        <v>16.303746965599998</v>
      </c>
      <c r="AB2626" s="10">
        <v>14.856711089599999</v>
      </c>
      <c r="AC2626" s="4">
        <v>0.52312899999999996</v>
      </c>
      <c r="AD2626" s="4">
        <v>0.57728751964080005</v>
      </c>
      <c r="AE2626" s="4">
        <v>0.53584468223799997</v>
      </c>
      <c r="AF2626" s="4">
        <v>5.8157399999999999</v>
      </c>
      <c r="AG2626" s="4">
        <v>7.3061646519484</v>
      </c>
      <c r="AH2626" s="4">
        <v>6.8436454949880998</v>
      </c>
      <c r="AI2626" s="4">
        <v>2.3288989999999998</v>
      </c>
      <c r="AJ2626" s="4">
        <v>4.1250869999999997</v>
      </c>
    </row>
    <row r="2627" spans="1:36" x14ac:dyDescent="0.3">
      <c r="A2627" s="1" t="s">
        <v>1511</v>
      </c>
      <c r="B2627" s="2">
        <v>4547508</v>
      </c>
      <c r="C2627" s="3" t="s">
        <v>2919</v>
      </c>
      <c r="D2627" s="4">
        <v>43772.759253229997</v>
      </c>
      <c r="E2627" s="3" t="s">
        <v>3006</v>
      </c>
      <c r="F2627" s="3" t="s">
        <v>3007</v>
      </c>
      <c r="G2627" s="3" t="s">
        <v>3283</v>
      </c>
      <c r="H2627" s="3" t="s">
        <v>3321</v>
      </c>
      <c r="I2627" s="3" t="s">
        <v>3539</v>
      </c>
      <c r="J2627" s="4">
        <v>-3.1512609999999999</v>
      </c>
      <c r="K2627" s="4">
        <v>-13.762694</v>
      </c>
      <c r="L2627" s="4">
        <v>-0.95150400000000002</v>
      </c>
      <c r="M2627" s="4">
        <v>-0.30892799999999998</v>
      </c>
      <c r="N2627" s="4">
        <v>19.428055000000001</v>
      </c>
      <c r="O2627" s="4">
        <v>41.531531999999999</v>
      </c>
      <c r="P2627" s="4">
        <v>1.753042</v>
      </c>
      <c r="Q2627" s="4">
        <v>13.429475999999999</v>
      </c>
      <c r="R2627" s="4">
        <v>50.139702999999997</v>
      </c>
      <c r="S2627" s="3" t="s">
        <v>5252</v>
      </c>
      <c r="T2627" s="4">
        <v>32.270000000000003</v>
      </c>
      <c r="U2627" s="4">
        <v>43772.759253229997</v>
      </c>
      <c r="V2627" s="10">
        <v>60029.759252999997</v>
      </c>
      <c r="W2627" s="4">
        <v>2.8509451502943901</v>
      </c>
      <c r="X2627" s="4">
        <v>38.28</v>
      </c>
      <c r="Y2627" s="4">
        <v>28.614999999999998</v>
      </c>
      <c r="Z2627" s="4">
        <v>19.428055000000001</v>
      </c>
      <c r="AA2627" s="10">
        <v>16.012504341700001</v>
      </c>
      <c r="AB2627" s="10">
        <v>16.8662356464</v>
      </c>
      <c r="AC2627" s="4">
        <v>3.9628830000000002</v>
      </c>
      <c r="AD2627" s="4">
        <v>3.7623584618793</v>
      </c>
      <c r="AE2627" s="4">
        <v>3.9217404220048002</v>
      </c>
      <c r="AF2627" s="4">
        <v>13.429475999999999</v>
      </c>
      <c r="AG2627" s="4">
        <v>12.6945061820463</v>
      </c>
      <c r="AH2627" s="4">
        <v>13.2297155406032</v>
      </c>
      <c r="AI2627" s="4">
        <v>1.753042</v>
      </c>
      <c r="AJ2627" s="4" t="s">
        <v>2924</v>
      </c>
    </row>
    <row r="2628" spans="1:36" x14ac:dyDescent="0.3">
      <c r="A2628" s="1" t="s">
        <v>525</v>
      </c>
      <c r="B2628" s="2">
        <v>4022647</v>
      </c>
      <c r="C2628" s="3" t="s">
        <v>2935</v>
      </c>
      <c r="D2628" s="4">
        <v>43861.062170199999</v>
      </c>
      <c r="E2628" s="3" t="s">
        <v>2920</v>
      </c>
      <c r="F2628" s="3" t="s">
        <v>2960</v>
      </c>
      <c r="G2628" s="3" t="s">
        <v>2973</v>
      </c>
      <c r="H2628" s="3" t="s">
        <v>3002</v>
      </c>
      <c r="I2628" s="3" t="s">
        <v>3323</v>
      </c>
      <c r="J2628" s="4">
        <v>10.492744999999999</v>
      </c>
      <c r="K2628" s="4">
        <v>0.89365099999999997</v>
      </c>
      <c r="L2628" s="4">
        <v>-9.1153030000000008</v>
      </c>
      <c r="M2628" s="4">
        <v>-0.333787</v>
      </c>
      <c r="N2628" s="4">
        <v>30.136786000000001</v>
      </c>
      <c r="O2628" s="4">
        <v>15.027481999999999</v>
      </c>
      <c r="P2628" s="4">
        <v>68.496831</v>
      </c>
      <c r="Q2628" s="4">
        <v>10.444788000000001</v>
      </c>
      <c r="R2628" s="4">
        <v>12.290525000000001</v>
      </c>
      <c r="S2628" s="3" t="s">
        <v>4268</v>
      </c>
      <c r="T2628" s="5">
        <v>226.93</v>
      </c>
      <c r="U2628" s="4">
        <v>43861.062170199999</v>
      </c>
      <c r="V2628" s="10">
        <v>46492.039169999996</v>
      </c>
      <c r="W2628" s="4">
        <v>0.96946194861851698</v>
      </c>
      <c r="X2628" s="4">
        <v>253.27</v>
      </c>
      <c r="Y2628" s="4">
        <v>203.59</v>
      </c>
      <c r="Z2628" s="4">
        <v>30.136786000000001</v>
      </c>
      <c r="AA2628" s="10">
        <v>15.152526845600001</v>
      </c>
      <c r="AB2628" s="10">
        <v>15.152526845600001</v>
      </c>
      <c r="AC2628" s="4">
        <v>0.15815799999999999</v>
      </c>
      <c r="AD2628" s="4">
        <v>0.146418610271</v>
      </c>
      <c r="AE2628" s="4">
        <v>0.146418610271</v>
      </c>
      <c r="AF2628" s="4">
        <v>10.444788000000001</v>
      </c>
      <c r="AG2628" s="4">
        <v>10.752253389833999</v>
      </c>
      <c r="AH2628" s="4">
        <v>10.752253389833999</v>
      </c>
      <c r="AI2628" s="4">
        <v>68.496831</v>
      </c>
      <c r="AJ2628" s="4" t="s">
        <v>2924</v>
      </c>
    </row>
    <row r="2629" spans="1:36" x14ac:dyDescent="0.3">
      <c r="A2629" s="1" t="s">
        <v>767</v>
      </c>
      <c r="B2629" s="2">
        <v>4096334</v>
      </c>
      <c r="C2629" s="3" t="s">
        <v>2935</v>
      </c>
      <c r="D2629" s="4">
        <v>43864.220232</v>
      </c>
      <c r="E2629" s="3" t="s">
        <v>2930</v>
      </c>
      <c r="F2629" s="3" t="s">
        <v>2953</v>
      </c>
      <c r="G2629" s="3" t="s">
        <v>3101</v>
      </c>
      <c r="H2629" s="3" t="s">
        <v>3101</v>
      </c>
      <c r="I2629" s="3" t="s">
        <v>3304</v>
      </c>
      <c r="J2629" s="4">
        <v>55.338078000000003</v>
      </c>
      <c r="K2629" s="4">
        <v>25.385995999999999</v>
      </c>
      <c r="L2629" s="4">
        <v>-4.3602100000000004</v>
      </c>
      <c r="M2629" s="4">
        <v>0.83160100000000003</v>
      </c>
      <c r="N2629" s="4">
        <v>14.096560999999999</v>
      </c>
      <c r="O2629" s="4">
        <v>4.8420943814329904</v>
      </c>
      <c r="P2629" s="4">
        <v>2.5390820000000001</v>
      </c>
      <c r="Q2629" s="4" t="s">
        <v>2934</v>
      </c>
      <c r="R2629" s="4" t="s">
        <v>2934</v>
      </c>
      <c r="S2629" s="3" t="s">
        <v>4510</v>
      </c>
      <c r="T2629" s="4">
        <v>174.6</v>
      </c>
      <c r="U2629" s="4">
        <v>43864.220232</v>
      </c>
      <c r="V2629" s="10" t="s">
        <v>2934</v>
      </c>
      <c r="W2629" s="4">
        <v>1.60366552119129</v>
      </c>
      <c r="X2629" s="4">
        <v>188.26</v>
      </c>
      <c r="Y2629" s="4">
        <v>96.454999999999998</v>
      </c>
      <c r="Z2629" s="4">
        <v>14.096560999999999</v>
      </c>
      <c r="AA2629" s="10">
        <v>13.6254028702</v>
      </c>
      <c r="AB2629" s="10">
        <v>12.4994272885</v>
      </c>
      <c r="AC2629" s="4" t="s">
        <v>2934</v>
      </c>
      <c r="AD2629" s="4" t="s">
        <v>2934</v>
      </c>
      <c r="AE2629" s="4" t="s">
        <v>2934</v>
      </c>
      <c r="AF2629" s="4" t="s">
        <v>2934</v>
      </c>
      <c r="AG2629" s="4" t="s">
        <v>2934</v>
      </c>
      <c r="AH2629" s="4" t="s">
        <v>2934</v>
      </c>
      <c r="AI2629" s="4">
        <v>2.5390820000000001</v>
      </c>
      <c r="AJ2629" s="4">
        <v>2.5771600000000001</v>
      </c>
    </row>
    <row r="2630" spans="1:36" x14ac:dyDescent="0.3">
      <c r="A2630" s="1" t="s">
        <v>967</v>
      </c>
      <c r="B2630" s="2">
        <v>4093074</v>
      </c>
      <c r="C2630" s="3" t="s">
        <v>2935</v>
      </c>
      <c r="D2630" s="4">
        <v>43929.715286400002</v>
      </c>
      <c r="E2630" s="3" t="s">
        <v>2930</v>
      </c>
      <c r="F2630" s="3" t="s">
        <v>2953</v>
      </c>
      <c r="G2630" s="3" t="s">
        <v>2953</v>
      </c>
      <c r="H2630" s="3" t="s">
        <v>3040</v>
      </c>
      <c r="I2630" s="3" t="s">
        <v>3211</v>
      </c>
      <c r="J2630" s="4">
        <v>35.841518000000001</v>
      </c>
      <c r="K2630" s="4">
        <v>-1.8404910000000001</v>
      </c>
      <c r="L2630" s="4">
        <v>-4.6171829999999998</v>
      </c>
      <c r="M2630" s="4">
        <v>0.17186399999999999</v>
      </c>
      <c r="N2630" s="4">
        <v>84.823284999999998</v>
      </c>
      <c r="O2630" s="4">
        <v>26.441996</v>
      </c>
      <c r="P2630" s="5">
        <v>2.6741820000000001</v>
      </c>
      <c r="Q2630" s="4">
        <v>14.983150999999999</v>
      </c>
      <c r="R2630" s="4">
        <v>12.696578000000001</v>
      </c>
      <c r="S2630" s="3" t="s">
        <v>4709</v>
      </c>
      <c r="T2630" s="4">
        <v>81.599999999999994</v>
      </c>
      <c r="U2630" s="4">
        <v>43929.715286400002</v>
      </c>
      <c r="V2630" s="10">
        <v>53609.715285999999</v>
      </c>
      <c r="W2630" s="4">
        <v>1.76470588235294</v>
      </c>
      <c r="X2630" s="4">
        <v>91.98</v>
      </c>
      <c r="Y2630" s="4">
        <v>58.24</v>
      </c>
      <c r="Z2630" s="4">
        <v>32.522917</v>
      </c>
      <c r="AA2630" s="10">
        <v>14.7353594452</v>
      </c>
      <c r="AB2630" s="10">
        <v>15.5907281022</v>
      </c>
      <c r="AC2630" s="4">
        <v>5.3444039999999999</v>
      </c>
      <c r="AD2630" s="4">
        <v>5.1095329452253004</v>
      </c>
      <c r="AE2630" s="4">
        <v>5.2789747447917996</v>
      </c>
      <c r="AF2630" s="4">
        <v>14.983150999999999</v>
      </c>
      <c r="AG2630" s="4">
        <v>12.4843703599772</v>
      </c>
      <c r="AH2630" s="4">
        <v>12.9432559445327</v>
      </c>
      <c r="AI2630" s="5">
        <v>2.6741820000000001</v>
      </c>
      <c r="AJ2630" s="4" t="s">
        <v>2924</v>
      </c>
    </row>
    <row r="2631" spans="1:36" x14ac:dyDescent="0.3">
      <c r="A2631" s="1" t="s">
        <v>1517</v>
      </c>
      <c r="B2631" s="2">
        <v>4060881</v>
      </c>
      <c r="C2631" s="3" t="s">
        <v>2935</v>
      </c>
      <c r="D2631" s="4">
        <v>43953.363198999999</v>
      </c>
      <c r="E2631" s="3" t="s">
        <v>3006</v>
      </c>
      <c r="F2631" s="3" t="s">
        <v>3235</v>
      </c>
      <c r="G2631" s="3" t="s">
        <v>3326</v>
      </c>
      <c r="H2631" s="3" t="s">
        <v>3326</v>
      </c>
      <c r="I2631" s="3" t="s">
        <v>3541</v>
      </c>
      <c r="J2631" s="4">
        <v>8.468439</v>
      </c>
      <c r="K2631" s="4">
        <v>-7.5347270000000002</v>
      </c>
      <c r="L2631" s="4">
        <v>-5.3160920000000003</v>
      </c>
      <c r="M2631" s="4">
        <v>0.36551899999999998</v>
      </c>
      <c r="N2631" s="4">
        <v>17.074750999999999</v>
      </c>
      <c r="O2631" s="4">
        <v>15.291797000000001</v>
      </c>
      <c r="P2631" s="4">
        <v>34.207110999999998</v>
      </c>
      <c r="Q2631" s="4">
        <v>11.160372000000001</v>
      </c>
      <c r="R2631" s="4">
        <v>18.927907000000001</v>
      </c>
      <c r="S2631" s="3" t="s">
        <v>5258</v>
      </c>
      <c r="T2631" s="4">
        <v>131.80000000000001</v>
      </c>
      <c r="U2631" s="4">
        <v>43953.363198999999</v>
      </c>
      <c r="V2631" s="10">
        <v>50478.363198999999</v>
      </c>
      <c r="W2631" s="4">
        <v>3.7025796661608501</v>
      </c>
      <c r="X2631" s="4">
        <v>149.30500000000001</v>
      </c>
      <c r="Y2631" s="4">
        <v>117.67</v>
      </c>
      <c r="Z2631" s="4">
        <v>17.074750999999999</v>
      </c>
      <c r="AA2631" s="10">
        <v>17.800707706400001</v>
      </c>
      <c r="AB2631" s="10">
        <v>18.012649854799999</v>
      </c>
      <c r="AC2631" s="4">
        <v>2.511361</v>
      </c>
      <c r="AD2631" s="4">
        <v>2.5442454727607999</v>
      </c>
      <c r="AE2631" s="4">
        <v>2.5235260191478002</v>
      </c>
      <c r="AF2631" s="4">
        <v>11.160372000000001</v>
      </c>
      <c r="AG2631" s="4">
        <v>12.3092893105743</v>
      </c>
      <c r="AH2631" s="4">
        <v>12.5676226745808</v>
      </c>
      <c r="AI2631" s="4">
        <v>34.207110999999998</v>
      </c>
      <c r="AJ2631" s="4" t="s">
        <v>2924</v>
      </c>
    </row>
    <row r="2632" spans="1:36" x14ac:dyDescent="0.3">
      <c r="A2632" s="1" t="s">
        <v>2799</v>
      </c>
      <c r="B2632" s="2">
        <v>4173015</v>
      </c>
      <c r="C2632" s="3" t="s">
        <v>2935</v>
      </c>
      <c r="D2632" s="4">
        <v>44198.470733670001</v>
      </c>
      <c r="E2632" s="3" t="s">
        <v>2936</v>
      </c>
      <c r="F2632" s="3" t="s">
        <v>2966</v>
      </c>
      <c r="G2632" s="3" t="s">
        <v>2967</v>
      </c>
      <c r="H2632" s="3" t="s">
        <v>2968</v>
      </c>
      <c r="I2632" s="3" t="s">
        <v>3723</v>
      </c>
      <c r="J2632" s="4">
        <v>14.738394</v>
      </c>
      <c r="K2632" s="4">
        <v>-3.4228040000000002</v>
      </c>
      <c r="L2632" s="4">
        <v>-11.341754</v>
      </c>
      <c r="M2632" s="4">
        <v>-1.727106</v>
      </c>
      <c r="N2632" s="4">
        <v>47.039275000000004</v>
      </c>
      <c r="O2632" s="4">
        <v>35.666389000000002</v>
      </c>
      <c r="P2632" s="4">
        <v>5.3488439999999997</v>
      </c>
      <c r="Q2632" s="4">
        <v>19.610325</v>
      </c>
      <c r="R2632" s="4">
        <v>45.809050999999997</v>
      </c>
      <c r="S2632" s="3" t="s">
        <v>6537</v>
      </c>
      <c r="T2632" s="4">
        <v>171.27</v>
      </c>
      <c r="U2632" s="4">
        <v>44198.470733670001</v>
      </c>
      <c r="V2632" s="10">
        <v>52571.652733000003</v>
      </c>
      <c r="W2632" s="4">
        <v>0.73568050446663202</v>
      </c>
      <c r="X2632" s="4">
        <v>194.83</v>
      </c>
      <c r="Y2632" s="4">
        <v>145.35</v>
      </c>
      <c r="Z2632" s="4">
        <v>47.039275000000004</v>
      </c>
      <c r="AA2632" s="10">
        <v>33.0905367286</v>
      </c>
      <c r="AB2632" s="10">
        <v>35.476741367899997</v>
      </c>
      <c r="AC2632" s="4">
        <v>6.0462509999999998</v>
      </c>
      <c r="AD2632" s="4">
        <v>5.5901902352006001</v>
      </c>
      <c r="AE2632" s="4">
        <v>5.9048325771392003</v>
      </c>
      <c r="AF2632" s="4">
        <v>19.610325</v>
      </c>
      <c r="AG2632" s="4">
        <v>16.9279406093004</v>
      </c>
      <c r="AH2632" s="4">
        <v>18.0681928294598</v>
      </c>
      <c r="AI2632" s="4">
        <v>5.3488439999999997</v>
      </c>
      <c r="AJ2632" s="4" t="s">
        <v>2924</v>
      </c>
    </row>
    <row r="2633" spans="1:36" x14ac:dyDescent="0.3">
      <c r="A2633" s="1" t="s">
        <v>845</v>
      </c>
      <c r="B2633" s="2">
        <v>4812781</v>
      </c>
      <c r="C2633" s="3" t="s">
        <v>2935</v>
      </c>
      <c r="D2633" s="4">
        <v>44618.37</v>
      </c>
      <c r="E2633" s="3" t="s">
        <v>2920</v>
      </c>
      <c r="F2633" s="3" t="s">
        <v>2960</v>
      </c>
      <c r="G2633" s="3" t="s">
        <v>2961</v>
      </c>
      <c r="H2633" s="3" t="s">
        <v>2962</v>
      </c>
      <c r="I2633" s="3" t="s">
        <v>3106</v>
      </c>
      <c r="J2633" s="4">
        <v>-0.78688499999999995</v>
      </c>
      <c r="K2633" s="4">
        <v>13.62271</v>
      </c>
      <c r="L2633" s="4">
        <v>4.9673930000000004</v>
      </c>
      <c r="M2633" s="4">
        <v>1.1228450000000001</v>
      </c>
      <c r="N2633" s="4">
        <v>37.825000000000003</v>
      </c>
      <c r="O2633" s="4">
        <v>92.822085999999999</v>
      </c>
      <c r="P2633" s="4">
        <v>4.6743699999999997</v>
      </c>
      <c r="Q2633" s="4">
        <v>19.648600999999999</v>
      </c>
      <c r="R2633" s="4">
        <v>22.700892</v>
      </c>
      <c r="S2633" s="3" t="s">
        <v>4588</v>
      </c>
      <c r="T2633" s="4">
        <v>75.650000000000006</v>
      </c>
      <c r="U2633" s="4">
        <v>44618.37</v>
      </c>
      <c r="V2633" s="10">
        <v>40937.370000000003</v>
      </c>
      <c r="W2633" s="4">
        <v>0</v>
      </c>
      <c r="X2633" s="4">
        <v>96.12</v>
      </c>
      <c r="Y2633" s="4">
        <v>58.93</v>
      </c>
      <c r="Z2633" s="4">
        <v>12.608333</v>
      </c>
      <c r="AA2633" s="10">
        <v>31.870076252200001</v>
      </c>
      <c r="AB2633" s="10">
        <v>29.691351241</v>
      </c>
      <c r="AC2633" s="4">
        <v>6.4826629999999996</v>
      </c>
      <c r="AD2633" s="4">
        <v>7.1898620857570004</v>
      </c>
      <c r="AE2633" s="4">
        <v>6.9277146010318997</v>
      </c>
      <c r="AF2633" s="4">
        <v>19.648600999999999</v>
      </c>
      <c r="AG2633" s="4">
        <v>24.172269484387201</v>
      </c>
      <c r="AH2633" s="4">
        <v>22.758019809888602</v>
      </c>
      <c r="AI2633" s="4">
        <v>4.6743699999999997</v>
      </c>
      <c r="AJ2633" s="4">
        <v>6.3882789999999998</v>
      </c>
    </row>
    <row r="2634" spans="1:36" x14ac:dyDescent="0.3">
      <c r="A2634" s="1" t="s">
        <v>720</v>
      </c>
      <c r="B2634" s="2">
        <v>4049266</v>
      </c>
      <c r="C2634" s="3" t="s">
        <v>2935</v>
      </c>
      <c r="D2634" s="4">
        <v>45053.661107280001</v>
      </c>
      <c r="E2634" s="3" t="s">
        <v>2925</v>
      </c>
      <c r="F2634" s="3" t="s">
        <v>2996</v>
      </c>
      <c r="G2634" s="3" t="s">
        <v>3230</v>
      </c>
      <c r="H2634" s="3" t="s">
        <v>3231</v>
      </c>
      <c r="I2634" s="3" t="s">
        <v>3391</v>
      </c>
      <c r="J2634" s="4">
        <v>-7.6983810000000004</v>
      </c>
      <c r="K2634" s="4">
        <v>-26.304176999999999</v>
      </c>
      <c r="L2634" s="4">
        <v>-17.204744999999999</v>
      </c>
      <c r="M2634" s="4">
        <v>0.479908</v>
      </c>
      <c r="N2634" s="4">
        <v>10.02</v>
      </c>
      <c r="O2634" s="4">
        <v>23.38</v>
      </c>
      <c r="P2634" s="4">
        <v>1.798462</v>
      </c>
      <c r="Q2634" s="4">
        <v>7.5754200000000003</v>
      </c>
      <c r="R2634" s="4">
        <v>54.460901</v>
      </c>
      <c r="S2634" s="3" t="s">
        <v>4463</v>
      </c>
      <c r="T2634" s="4">
        <v>140.28</v>
      </c>
      <c r="U2634" s="4">
        <v>45053.661107280001</v>
      </c>
      <c r="V2634" s="10">
        <v>47325.161107</v>
      </c>
      <c r="W2634" s="4">
        <v>1.1405759908753901</v>
      </c>
      <c r="X2634" s="4">
        <v>199.85</v>
      </c>
      <c r="Y2634" s="4">
        <v>133.02000000000001</v>
      </c>
      <c r="Z2634" s="4">
        <v>10.02</v>
      </c>
      <c r="AA2634" s="10">
        <v>9.9529314604000003</v>
      </c>
      <c r="AB2634" s="10">
        <v>9.9529314604000003</v>
      </c>
      <c r="AC2634" s="4">
        <v>1.2859609999999999</v>
      </c>
      <c r="AD2634" s="4">
        <v>1.2722992870431999</v>
      </c>
      <c r="AE2634" s="4">
        <v>1.2722992870431999</v>
      </c>
      <c r="AF2634" s="4">
        <v>7.5754200000000003</v>
      </c>
      <c r="AG2634" s="4">
        <v>7.5407876480364999</v>
      </c>
      <c r="AH2634" s="4">
        <v>7.5407876480364999</v>
      </c>
      <c r="AI2634" s="4">
        <v>1.798462</v>
      </c>
      <c r="AJ2634" s="4">
        <v>1.8218179999999999</v>
      </c>
    </row>
    <row r="2635" spans="1:36" x14ac:dyDescent="0.3">
      <c r="A2635" s="1" t="s">
        <v>1784</v>
      </c>
      <c r="B2635" s="2">
        <v>4057757</v>
      </c>
      <c r="C2635" s="3" t="s">
        <v>2919</v>
      </c>
      <c r="D2635" s="4">
        <v>45072.49130568</v>
      </c>
      <c r="E2635" s="3" t="s">
        <v>2930</v>
      </c>
      <c r="F2635" s="3" t="s">
        <v>2953</v>
      </c>
      <c r="G2635" s="3" t="s">
        <v>2954</v>
      </c>
      <c r="H2635" s="3" t="s">
        <v>3346</v>
      </c>
      <c r="I2635" s="3" t="s">
        <v>3347</v>
      </c>
      <c r="J2635" s="4">
        <v>34.881321</v>
      </c>
      <c r="K2635" s="4">
        <v>8.0165290000000002</v>
      </c>
      <c r="L2635" s="4">
        <v>-5.5749550000000001</v>
      </c>
      <c r="M2635" s="4">
        <v>0.92664100000000005</v>
      </c>
      <c r="N2635" s="4">
        <v>78.42</v>
      </c>
      <c r="O2635" s="4">
        <v>30.501750000000001</v>
      </c>
      <c r="P2635" s="4">
        <v>4.0708060000000001</v>
      </c>
      <c r="Q2635" s="4">
        <v>20.918972</v>
      </c>
      <c r="R2635" s="4">
        <v>31.89209</v>
      </c>
      <c r="S2635" s="3" t="s">
        <v>5525</v>
      </c>
      <c r="T2635" s="4">
        <v>78.42</v>
      </c>
      <c r="U2635" s="4">
        <v>45072.49130568</v>
      </c>
      <c r="V2635" s="10">
        <v>55121.491305000003</v>
      </c>
      <c r="W2635" s="4">
        <v>1.22417750573833</v>
      </c>
      <c r="X2635" s="4">
        <v>83.77</v>
      </c>
      <c r="Y2635" s="4">
        <v>54.9</v>
      </c>
      <c r="Z2635" s="4">
        <v>78.42</v>
      </c>
      <c r="AA2635" s="10">
        <v>25.5881489215</v>
      </c>
      <c r="AB2635" s="10">
        <v>27.986352994899999</v>
      </c>
      <c r="AC2635" s="4">
        <v>7.8554209999999998</v>
      </c>
      <c r="AD2635" s="4">
        <v>11.150601345451999</v>
      </c>
      <c r="AE2635" s="4">
        <v>11.790093230441901</v>
      </c>
      <c r="AF2635" s="4">
        <v>20.918972</v>
      </c>
      <c r="AG2635" s="4">
        <v>19.626685511739201</v>
      </c>
      <c r="AH2635" s="4">
        <v>20.7982523454621</v>
      </c>
      <c r="AI2635" s="4">
        <v>4.0708060000000001</v>
      </c>
      <c r="AJ2635" s="4" t="s">
        <v>2924</v>
      </c>
    </row>
    <row r="2636" spans="1:36" x14ac:dyDescent="0.3">
      <c r="A2636" s="1" t="s">
        <v>2528</v>
      </c>
      <c r="B2636" s="2">
        <v>4004136</v>
      </c>
      <c r="C2636" s="3" t="s">
        <v>2935</v>
      </c>
      <c r="D2636" s="4">
        <v>45109.606144199999</v>
      </c>
      <c r="E2636" s="3" t="s">
        <v>3006</v>
      </c>
      <c r="F2636" s="3" t="s">
        <v>3070</v>
      </c>
      <c r="G2636" s="3" t="s">
        <v>3070</v>
      </c>
      <c r="H2636" s="3" t="s">
        <v>3071</v>
      </c>
      <c r="I2636" s="3" t="s">
        <v>3489</v>
      </c>
      <c r="J2636" s="4">
        <v>36.381535999999997</v>
      </c>
      <c r="K2636" s="4">
        <v>10.29724</v>
      </c>
      <c r="L2636" s="4">
        <v>3.0413220000000001</v>
      </c>
      <c r="M2636" s="4">
        <v>0.79223900000000003</v>
      </c>
      <c r="N2636" s="4">
        <v>16.492063000000002</v>
      </c>
      <c r="O2636" s="4">
        <v>20.615079000000001</v>
      </c>
      <c r="P2636" s="4">
        <v>3.4987089999999998</v>
      </c>
      <c r="Q2636" s="4">
        <v>6.827833</v>
      </c>
      <c r="R2636" s="4">
        <v>19.784744</v>
      </c>
      <c r="S2636" s="3" t="s">
        <v>6266</v>
      </c>
      <c r="T2636" s="4">
        <v>62.34</v>
      </c>
      <c r="U2636" s="4">
        <v>45109.606144199999</v>
      </c>
      <c r="V2636" s="10">
        <v>61525.606143999998</v>
      </c>
      <c r="W2636" s="4">
        <v>2.0532563362207301</v>
      </c>
      <c r="X2636" s="4">
        <v>63.59</v>
      </c>
      <c r="Y2636" s="4">
        <v>44.48</v>
      </c>
      <c r="Z2636" s="4">
        <v>16.492063000000002</v>
      </c>
      <c r="AA2636" s="10">
        <v>13.3390392639</v>
      </c>
      <c r="AB2636" s="10">
        <v>14.0388014998</v>
      </c>
      <c r="AC2636" s="4">
        <v>0.41050199999999998</v>
      </c>
      <c r="AD2636" s="4">
        <v>0.41463136799700001</v>
      </c>
      <c r="AE2636" s="4">
        <v>0.4160905683935</v>
      </c>
      <c r="AF2636" s="4">
        <v>6.827833</v>
      </c>
      <c r="AG2636" s="4">
        <v>7.7032789707763998</v>
      </c>
      <c r="AH2636" s="4">
        <v>7.8954955629708996</v>
      </c>
      <c r="AI2636" s="4">
        <v>3.4987089999999998</v>
      </c>
      <c r="AJ2636" s="4">
        <v>4.8213460000000001</v>
      </c>
    </row>
    <row r="2637" spans="1:36" x14ac:dyDescent="0.3">
      <c r="A2637" s="1" t="s">
        <v>1261</v>
      </c>
      <c r="B2637" s="2">
        <v>6661591</v>
      </c>
      <c r="C2637" s="3" t="s">
        <v>2935</v>
      </c>
      <c r="D2637" s="4">
        <v>45188.371988270002</v>
      </c>
      <c r="E2637" s="3" t="s">
        <v>2936</v>
      </c>
      <c r="F2637" s="3" t="s">
        <v>2937</v>
      </c>
      <c r="G2637" s="3" t="s">
        <v>2951</v>
      </c>
      <c r="H2637" s="3" t="s">
        <v>2951</v>
      </c>
      <c r="I2637" s="3" t="s">
        <v>3290</v>
      </c>
      <c r="J2637" s="4">
        <v>105.52476</v>
      </c>
      <c r="K2637" s="4">
        <v>12.115714000000001</v>
      </c>
      <c r="L2637" s="4">
        <v>-4.6872319999999998</v>
      </c>
      <c r="M2637" s="4">
        <v>0.36091299999999998</v>
      </c>
      <c r="N2637" s="4">
        <v>55.615000000000002</v>
      </c>
      <c r="O2637" s="4">
        <v>45.492843000000001</v>
      </c>
      <c r="P2637" s="4">
        <v>10.181236</v>
      </c>
      <c r="Q2637" s="4">
        <v>26.305046999999998</v>
      </c>
      <c r="R2637" s="4">
        <v>58.395615999999997</v>
      </c>
      <c r="S2637" s="3" t="s">
        <v>5003</v>
      </c>
      <c r="T2637" s="4">
        <v>111.23</v>
      </c>
      <c r="U2637" s="4">
        <v>45188.371988270002</v>
      </c>
      <c r="V2637" s="10">
        <v>48322.371987999999</v>
      </c>
      <c r="W2637" s="4">
        <v>0.28769216937876502</v>
      </c>
      <c r="X2637" s="4">
        <v>120.71</v>
      </c>
      <c r="Y2637" s="4">
        <v>52.56</v>
      </c>
      <c r="Z2637" s="4">
        <v>55.615000000000002</v>
      </c>
      <c r="AA2637" s="10">
        <v>36.930176964700003</v>
      </c>
      <c r="AB2637" s="10">
        <v>41.678688524499997</v>
      </c>
      <c r="AC2637" s="4">
        <v>6.6468189999999998</v>
      </c>
      <c r="AD2637" s="4">
        <v>6.2118603954448997</v>
      </c>
      <c r="AE2637" s="4">
        <v>6.5137009672439001</v>
      </c>
      <c r="AF2637" s="4">
        <v>26.305046999999998</v>
      </c>
      <c r="AG2637" s="4">
        <v>23.666027614724001</v>
      </c>
      <c r="AH2637" s="4">
        <v>25.430499935982201</v>
      </c>
      <c r="AI2637" s="4">
        <v>10.181236</v>
      </c>
      <c r="AJ2637" s="4" t="s">
        <v>2924</v>
      </c>
    </row>
    <row r="2638" spans="1:36" x14ac:dyDescent="0.3">
      <c r="A2638" s="1" t="s">
        <v>778</v>
      </c>
      <c r="B2638" s="2">
        <v>4001616</v>
      </c>
      <c r="C2638" s="3" t="s">
        <v>2935</v>
      </c>
      <c r="D2638" s="4">
        <v>45301.719130179998</v>
      </c>
      <c r="E2638" s="3" t="s">
        <v>3090</v>
      </c>
      <c r="F2638" s="3" t="s">
        <v>3090</v>
      </c>
      <c r="G2638" s="3" t="s">
        <v>3122</v>
      </c>
      <c r="H2638" s="3" t="s">
        <v>3122</v>
      </c>
      <c r="I2638" s="3" t="s">
        <v>3092</v>
      </c>
      <c r="J2638" s="4">
        <v>14.744681</v>
      </c>
      <c r="K2638" s="4">
        <v>-5.6508050000000001</v>
      </c>
      <c r="L2638" s="4">
        <v>-9.6649919999999998</v>
      </c>
      <c r="M2638" s="4">
        <v>0.50316799999999995</v>
      </c>
      <c r="N2638" s="4">
        <v>26.965</v>
      </c>
      <c r="O2638" s="4" t="s">
        <v>2924</v>
      </c>
      <c r="P2638" s="4">
        <v>1.730189</v>
      </c>
      <c r="Q2638" s="4">
        <v>12.382918</v>
      </c>
      <c r="R2638" s="4">
        <v>22.338491999999999</v>
      </c>
      <c r="S2638" s="3" t="s">
        <v>4521</v>
      </c>
      <c r="T2638" s="4">
        <v>53.93</v>
      </c>
      <c r="U2638" s="4">
        <v>45301.719130179998</v>
      </c>
      <c r="V2638" s="10">
        <v>87918.719129999998</v>
      </c>
      <c r="W2638" s="4">
        <v>4.9508622288151303</v>
      </c>
      <c r="X2638" s="4">
        <v>61.97</v>
      </c>
      <c r="Y2638" s="4">
        <v>43.53</v>
      </c>
      <c r="Z2638" s="4">
        <v>26.965</v>
      </c>
      <c r="AA2638" s="10">
        <v>16.800099685300001</v>
      </c>
      <c r="AB2638" s="10">
        <v>19.560904306400001</v>
      </c>
      <c r="AC2638" s="4">
        <v>6.0247190000000002</v>
      </c>
      <c r="AD2638" s="4">
        <v>5.4407169054677</v>
      </c>
      <c r="AE2638" s="4">
        <v>5.8591739116188002</v>
      </c>
      <c r="AF2638" s="4">
        <v>12.382918</v>
      </c>
      <c r="AG2638" s="4">
        <v>11.4073194057951</v>
      </c>
      <c r="AH2638" s="4">
        <v>12.149491731004099</v>
      </c>
      <c r="AI2638" s="4">
        <v>1.730189</v>
      </c>
      <c r="AJ2638" s="4">
        <v>2.0554160000000001</v>
      </c>
    </row>
    <row r="2639" spans="1:36" x14ac:dyDescent="0.3">
      <c r="A2639" s="1" t="s">
        <v>131</v>
      </c>
      <c r="B2639" s="2">
        <v>103330</v>
      </c>
      <c r="C2639" s="3" t="s">
        <v>2935</v>
      </c>
      <c r="D2639" s="4">
        <v>45535.164375</v>
      </c>
      <c r="E2639" s="3" t="s">
        <v>2930</v>
      </c>
      <c r="F2639" s="3" t="s">
        <v>2957</v>
      </c>
      <c r="G2639" s="3" t="s">
        <v>2957</v>
      </c>
      <c r="H2639" s="3" t="s">
        <v>3129</v>
      </c>
      <c r="I2639" s="3" t="s">
        <v>3114</v>
      </c>
      <c r="J2639" s="4">
        <v>7.7490779999999999</v>
      </c>
      <c r="K2639" s="4">
        <v>-0.46359400000000001</v>
      </c>
      <c r="L2639" s="4">
        <v>-5.3668649999999998</v>
      </c>
      <c r="M2639" s="4">
        <v>0.42646899999999999</v>
      </c>
      <c r="N2639" s="4">
        <v>19.261213720316601</v>
      </c>
      <c r="O2639" s="4">
        <v>10.347270999999999</v>
      </c>
      <c r="P2639" s="4">
        <v>1.021579</v>
      </c>
      <c r="Q2639" s="4">
        <v>6.2400510000000002</v>
      </c>
      <c r="R2639" s="4">
        <v>2.2106910000000002</v>
      </c>
      <c r="S2639" s="3" t="s">
        <v>3878</v>
      </c>
      <c r="T2639" s="4">
        <v>73</v>
      </c>
      <c r="U2639" s="4">
        <v>45535.164375</v>
      </c>
      <c r="V2639" s="10">
        <v>54151.164375</v>
      </c>
      <c r="W2639" s="4">
        <v>2.1917808219178099</v>
      </c>
      <c r="X2639" s="4">
        <v>80.83</v>
      </c>
      <c r="Y2639" s="4">
        <v>66.06</v>
      </c>
      <c r="Z2639" s="4" t="s">
        <v>2924</v>
      </c>
      <c r="AA2639" s="10">
        <v>12.0943024238</v>
      </c>
      <c r="AB2639" s="10">
        <v>14.2907202327</v>
      </c>
      <c r="AC2639" s="4">
        <v>1.195416</v>
      </c>
      <c r="AD2639" s="4">
        <v>1.9466016054024</v>
      </c>
      <c r="AE2639" s="4">
        <v>2.0088468557182</v>
      </c>
      <c r="AF2639" s="4">
        <v>6.2400510000000002</v>
      </c>
      <c r="AG2639" s="4" t="s">
        <v>2934</v>
      </c>
      <c r="AH2639" s="4" t="s">
        <v>2934</v>
      </c>
      <c r="AI2639" s="4">
        <v>1.021579</v>
      </c>
      <c r="AJ2639" s="4">
        <v>1.1064130000000001</v>
      </c>
    </row>
    <row r="2640" spans="1:36" x14ac:dyDescent="0.3">
      <c r="A2640" s="1" t="s">
        <v>1903</v>
      </c>
      <c r="B2640" s="2">
        <v>4010841</v>
      </c>
      <c r="C2640" s="3" t="s">
        <v>2935</v>
      </c>
      <c r="D2640" s="4">
        <v>45565.938119519997</v>
      </c>
      <c r="E2640" s="3" t="s">
        <v>3093</v>
      </c>
      <c r="F2640" s="3" t="s">
        <v>3093</v>
      </c>
      <c r="G2640" s="3" t="s">
        <v>3094</v>
      </c>
      <c r="H2640" s="3" t="s">
        <v>3336</v>
      </c>
      <c r="I2640" s="3" t="s">
        <v>3148</v>
      </c>
      <c r="J2640" s="4">
        <v>-18.673589</v>
      </c>
      <c r="K2640" s="4">
        <v>-4.8402900000000004</v>
      </c>
      <c r="L2640" s="4">
        <v>-3.4976150000000001</v>
      </c>
      <c r="M2640" s="4">
        <v>3.0341610000000001</v>
      </c>
      <c r="N2640" s="4">
        <v>16.186667</v>
      </c>
      <c r="O2640" s="4">
        <v>10.118774999999999</v>
      </c>
      <c r="P2640" s="4">
        <v>1.7265159999999999</v>
      </c>
      <c r="Q2640" s="4">
        <v>5.3816050000000004</v>
      </c>
      <c r="R2640" s="4">
        <v>18.18817</v>
      </c>
      <c r="S2640" s="3" t="s">
        <v>5643</v>
      </c>
      <c r="T2640" s="4">
        <v>48.56</v>
      </c>
      <c r="U2640" s="4">
        <v>45565.938119519997</v>
      </c>
      <c r="V2640" s="10">
        <v>80002.938118999999</v>
      </c>
      <c r="W2640" s="4">
        <v>1.8121911037891301</v>
      </c>
      <c r="X2640" s="4">
        <v>71.185000000000002</v>
      </c>
      <c r="Y2640" s="4">
        <v>45.17</v>
      </c>
      <c r="Z2640" s="4">
        <v>16.186667</v>
      </c>
      <c r="AA2640" s="10">
        <v>15.573087037300001</v>
      </c>
      <c r="AB2640" s="10">
        <v>14.1547520149</v>
      </c>
      <c r="AC2640" s="4">
        <v>2.9481130000000002</v>
      </c>
      <c r="AD2640" s="4">
        <v>2.8729563973057002</v>
      </c>
      <c r="AE2640" s="4">
        <v>2.9461886069083998</v>
      </c>
      <c r="AF2640" s="4">
        <v>5.3816050000000004</v>
      </c>
      <c r="AG2640" s="4">
        <v>5.5545814031639997</v>
      </c>
      <c r="AH2640" s="4">
        <v>5.7441568921239003</v>
      </c>
      <c r="AI2640" s="4">
        <v>1.7265159999999999</v>
      </c>
      <c r="AJ2640" s="4">
        <v>1.7265159999999999</v>
      </c>
    </row>
    <row r="2641" spans="1:36" x14ac:dyDescent="0.3">
      <c r="A2641" s="1" t="s">
        <v>2599</v>
      </c>
      <c r="B2641" s="2">
        <v>4590029</v>
      </c>
      <c r="C2641" s="3" t="s">
        <v>2919</v>
      </c>
      <c r="D2641" s="4">
        <v>45961.771180260002</v>
      </c>
      <c r="E2641" s="3" t="s">
        <v>2925</v>
      </c>
      <c r="F2641" s="3" t="s">
        <v>2980</v>
      </c>
      <c r="G2641" s="3" t="s">
        <v>2981</v>
      </c>
      <c r="H2641" s="3" t="s">
        <v>3059</v>
      </c>
      <c r="I2641" s="3" t="s">
        <v>3560</v>
      </c>
      <c r="J2641" s="4">
        <v>96.028880999999998</v>
      </c>
      <c r="K2641" s="4">
        <v>15.117417</v>
      </c>
      <c r="L2641" s="4">
        <v>10.642633</v>
      </c>
      <c r="M2641" s="4">
        <v>-2.5538379999999998</v>
      </c>
      <c r="N2641" s="4">
        <v>20.738547000000001</v>
      </c>
      <c r="O2641" s="4" t="s">
        <v>2934</v>
      </c>
      <c r="P2641" s="4">
        <v>2.3227669999999998</v>
      </c>
      <c r="Q2641" s="4">
        <v>16.512719000000001</v>
      </c>
      <c r="R2641" s="4" t="s">
        <v>2934</v>
      </c>
      <c r="S2641" s="3" t="s">
        <v>6337</v>
      </c>
      <c r="T2641" s="4">
        <v>70.59</v>
      </c>
      <c r="U2641" s="4">
        <v>45961.771180260002</v>
      </c>
      <c r="V2641" s="10">
        <v>41822.060579999998</v>
      </c>
      <c r="W2641" s="4">
        <v>0</v>
      </c>
      <c r="X2641" s="4">
        <v>77.180000000000007</v>
      </c>
      <c r="Y2641" s="4">
        <v>34.421999999999997</v>
      </c>
      <c r="Z2641" s="4">
        <v>20.738547000000001</v>
      </c>
      <c r="AA2641" s="10">
        <v>20.051994628216601</v>
      </c>
      <c r="AB2641" s="10">
        <v>19.458834015978798</v>
      </c>
      <c r="AC2641" s="4">
        <v>5.7663070000000003</v>
      </c>
      <c r="AD2641" s="4">
        <v>5.0673146762836998</v>
      </c>
      <c r="AE2641" s="4">
        <v>5.7656641268430997</v>
      </c>
      <c r="AF2641" s="4">
        <v>16.512719000000001</v>
      </c>
      <c r="AG2641" s="4">
        <v>15.6261883917073</v>
      </c>
      <c r="AH2641" s="4">
        <v>17.642662890448001</v>
      </c>
      <c r="AI2641" s="4">
        <v>2.3227669999999998</v>
      </c>
      <c r="AJ2641" s="4">
        <v>4.9479730000000002</v>
      </c>
    </row>
    <row r="2642" spans="1:36" x14ac:dyDescent="0.3">
      <c r="A2642" s="1" t="s">
        <v>2160</v>
      </c>
      <c r="B2642" s="2">
        <v>103118</v>
      </c>
      <c r="C2642" s="3" t="s">
        <v>2935</v>
      </c>
      <c r="D2642" s="4">
        <v>46088.613893000002</v>
      </c>
      <c r="E2642" s="3" t="s">
        <v>2976</v>
      </c>
      <c r="F2642" s="3" t="s">
        <v>2977</v>
      </c>
      <c r="G2642" s="3" t="s">
        <v>2978</v>
      </c>
      <c r="H2642" s="3" t="s">
        <v>2978</v>
      </c>
      <c r="I2642" s="3" t="s">
        <v>3077</v>
      </c>
      <c r="J2642" s="5">
        <v>-8.2897949999999998</v>
      </c>
      <c r="K2642" s="4">
        <v>-16.052924999999998</v>
      </c>
      <c r="L2642" s="4">
        <v>-9.7050750000000008</v>
      </c>
      <c r="M2642" s="4">
        <v>-0.24625900000000001</v>
      </c>
      <c r="N2642" s="4">
        <v>50.152380952380902</v>
      </c>
      <c r="O2642" s="4">
        <v>12.95449</v>
      </c>
      <c r="P2642" s="4">
        <v>1.1983980000000001</v>
      </c>
      <c r="Q2642" s="4">
        <v>16.255092000000001</v>
      </c>
      <c r="R2642" s="4">
        <v>22.421354000000001</v>
      </c>
      <c r="S2642" s="3" t="s">
        <v>5899</v>
      </c>
      <c r="T2642" s="4">
        <v>52.66</v>
      </c>
      <c r="U2642" s="4">
        <v>46088.613893000002</v>
      </c>
      <c r="V2642" s="10">
        <v>72549.045893000002</v>
      </c>
      <c r="W2642" s="4">
        <v>6.0159513862514196</v>
      </c>
      <c r="X2642" s="4">
        <v>64.88</v>
      </c>
      <c r="Y2642" s="4">
        <v>50.65</v>
      </c>
      <c r="Z2642" s="4">
        <v>52.66</v>
      </c>
      <c r="AA2642" s="10">
        <v>33.009465304300001</v>
      </c>
      <c r="AB2642" s="10">
        <v>45.3965517241</v>
      </c>
      <c r="AC2642" s="4">
        <v>14.467267</v>
      </c>
      <c r="AD2642" s="4">
        <v>13.818237878369899</v>
      </c>
      <c r="AE2642" s="4">
        <v>14.562729672221501</v>
      </c>
      <c r="AF2642" s="4">
        <v>16.255092000000001</v>
      </c>
      <c r="AG2642" s="4">
        <v>14.366421659288299</v>
      </c>
      <c r="AH2642" s="4">
        <v>15.2455090564169</v>
      </c>
      <c r="AI2642" s="4">
        <v>1.1983980000000001</v>
      </c>
      <c r="AJ2642" s="4">
        <v>1.7116849999999999</v>
      </c>
    </row>
    <row r="2643" spans="1:36" x14ac:dyDescent="0.3">
      <c r="A2643" s="1" t="s">
        <v>748</v>
      </c>
      <c r="B2643" s="2">
        <v>4337452</v>
      </c>
      <c r="C2643" s="3" t="s">
        <v>2919</v>
      </c>
      <c r="D2643" s="4">
        <v>46233.56897796</v>
      </c>
      <c r="E2643" s="3" t="s">
        <v>3093</v>
      </c>
      <c r="F2643" s="3" t="s">
        <v>3093</v>
      </c>
      <c r="G2643" s="3" t="s">
        <v>3094</v>
      </c>
      <c r="H2643" s="3" t="s">
        <v>3147</v>
      </c>
      <c r="I2643" s="3" t="s">
        <v>3148</v>
      </c>
      <c r="J2643" s="4">
        <v>2.102141</v>
      </c>
      <c r="K2643" s="4">
        <v>-7.2027190000000001</v>
      </c>
      <c r="L2643" s="4">
        <v>-10.131109</v>
      </c>
      <c r="M2643" s="4">
        <v>2.1943980000000001</v>
      </c>
      <c r="N2643" s="4">
        <v>9.3141180000000006</v>
      </c>
      <c r="O2643" s="4" t="s">
        <v>2924</v>
      </c>
      <c r="P2643" s="4">
        <v>1.238424</v>
      </c>
      <c r="Q2643" s="4">
        <v>8.8009590000000006</v>
      </c>
      <c r="R2643" s="4" t="s">
        <v>2924</v>
      </c>
      <c r="S2643" s="3" t="s">
        <v>4491</v>
      </c>
      <c r="T2643" s="4">
        <v>158.34</v>
      </c>
      <c r="U2643" s="4">
        <v>46233.56897796</v>
      </c>
      <c r="V2643" s="10">
        <v>60286.568977000003</v>
      </c>
      <c r="W2643" s="4">
        <v>2.2735884804850301</v>
      </c>
      <c r="X2643" s="5">
        <v>214.5</v>
      </c>
      <c r="Y2643" s="5">
        <v>147.93</v>
      </c>
      <c r="Z2643" s="4">
        <v>9.3141180000000006</v>
      </c>
      <c r="AA2643" s="10">
        <v>10.909391557099999</v>
      </c>
      <c r="AB2643" s="10">
        <v>9.9576325813000004</v>
      </c>
      <c r="AC2643" s="4">
        <v>6.5836589999999999</v>
      </c>
      <c r="AD2643" s="4">
        <v>4.1737674467212003</v>
      </c>
      <c r="AE2643" s="4">
        <v>5.7146982126747004</v>
      </c>
      <c r="AF2643" s="4">
        <v>8.8009590000000006</v>
      </c>
      <c r="AG2643" s="4">
        <v>5.8186856686407999</v>
      </c>
      <c r="AH2643" s="4">
        <v>7.9764101407463999</v>
      </c>
      <c r="AI2643" s="4">
        <v>1.238424</v>
      </c>
      <c r="AJ2643" s="4">
        <v>1.238424</v>
      </c>
    </row>
    <row r="2644" spans="1:36" x14ac:dyDescent="0.3">
      <c r="A2644" s="1" t="s">
        <v>2039</v>
      </c>
      <c r="B2644" s="2">
        <v>4095021</v>
      </c>
      <c r="C2644" s="3" t="s">
        <v>2935</v>
      </c>
      <c r="D2644" s="4">
        <v>46498.457067930001</v>
      </c>
      <c r="E2644" s="3" t="s">
        <v>3093</v>
      </c>
      <c r="F2644" s="3" t="s">
        <v>3093</v>
      </c>
      <c r="G2644" s="3" t="s">
        <v>3094</v>
      </c>
      <c r="H2644" s="3" t="s">
        <v>3299</v>
      </c>
      <c r="I2644" s="3" t="s">
        <v>3300</v>
      </c>
      <c r="J2644" s="4">
        <v>-15.434881000000001</v>
      </c>
      <c r="K2644" s="4">
        <v>-14.086226999999999</v>
      </c>
      <c r="L2644" s="4">
        <v>-15.568054</v>
      </c>
      <c r="M2644" s="4">
        <v>2.0114160000000001</v>
      </c>
      <c r="N2644" s="4">
        <v>16.084285999999999</v>
      </c>
      <c r="O2644" s="4">
        <v>16.374345999999999</v>
      </c>
      <c r="P2644" s="4">
        <v>1.618905</v>
      </c>
      <c r="Q2644" s="4">
        <v>8.3171149999999994</v>
      </c>
      <c r="R2644" s="4">
        <v>44.339302000000004</v>
      </c>
      <c r="S2644" s="3" t="s">
        <v>5778</v>
      </c>
      <c r="T2644" s="4">
        <v>112.59</v>
      </c>
      <c r="U2644" s="4">
        <v>46498.457067930001</v>
      </c>
      <c r="V2644" s="10">
        <v>65921.457066999996</v>
      </c>
      <c r="W2644" s="4">
        <v>4.08562039257483</v>
      </c>
      <c r="X2644" s="5">
        <v>174.08</v>
      </c>
      <c r="Y2644" s="4">
        <v>108.905</v>
      </c>
      <c r="Z2644" s="4">
        <v>16.084285999999999</v>
      </c>
      <c r="AA2644" s="10">
        <v>13.875503740299999</v>
      </c>
      <c r="AB2644" s="10">
        <v>15.190232056099999</v>
      </c>
      <c r="AC2644" s="4">
        <v>0.44620500000000002</v>
      </c>
      <c r="AD2644" s="4">
        <v>0.46016833784299999</v>
      </c>
      <c r="AE2644" s="4">
        <v>0.45199764463059999</v>
      </c>
      <c r="AF2644" s="4">
        <v>8.3171149999999994</v>
      </c>
      <c r="AG2644" s="4">
        <v>7.7802912567676001</v>
      </c>
      <c r="AH2644" s="4">
        <v>8.8050996624891003</v>
      </c>
      <c r="AI2644" s="4">
        <v>1.618905</v>
      </c>
      <c r="AJ2644" s="4">
        <v>1.7890170000000001</v>
      </c>
    </row>
    <row r="2645" spans="1:36" x14ac:dyDescent="0.3">
      <c r="A2645" s="1" t="s">
        <v>280</v>
      </c>
      <c r="B2645" s="2">
        <v>4142027</v>
      </c>
      <c r="C2645" s="3" t="s">
        <v>2919</v>
      </c>
      <c r="D2645" s="4">
        <v>46590.143040479998</v>
      </c>
      <c r="E2645" s="3" t="s">
        <v>2936</v>
      </c>
      <c r="F2645" s="3" t="s">
        <v>2937</v>
      </c>
      <c r="G2645" s="3" t="s">
        <v>2951</v>
      </c>
      <c r="H2645" s="3" t="s">
        <v>2951</v>
      </c>
      <c r="I2645" s="3" t="s">
        <v>3215</v>
      </c>
      <c r="J2645" s="4">
        <v>136.511439</v>
      </c>
      <c r="K2645" s="4">
        <v>54.545454999999997</v>
      </c>
      <c r="L2645" s="4">
        <v>-3.7766160000000002</v>
      </c>
      <c r="M2645" s="4">
        <v>-3.2785069999999998</v>
      </c>
      <c r="N2645" s="4">
        <v>203.66</v>
      </c>
      <c r="O2645" s="4">
        <v>209.88663700000001</v>
      </c>
      <c r="P2645" s="4">
        <v>22.137758999999999</v>
      </c>
      <c r="Q2645" s="4">
        <v>237.66531499999999</v>
      </c>
      <c r="R2645" s="4">
        <v>194.242785</v>
      </c>
      <c r="S2645" s="3" t="s">
        <v>4025</v>
      </c>
      <c r="T2645" s="4">
        <v>610.98</v>
      </c>
      <c r="U2645" s="4">
        <v>46590.143040479998</v>
      </c>
      <c r="V2645" s="10">
        <v>46163.279040000001</v>
      </c>
      <c r="W2645" s="4">
        <v>0</v>
      </c>
      <c r="X2645" s="5">
        <v>698.67</v>
      </c>
      <c r="Y2645" s="4">
        <v>241.72</v>
      </c>
      <c r="Z2645" s="4">
        <v>203.66</v>
      </c>
      <c r="AA2645" s="10">
        <v>105.5688984881</v>
      </c>
      <c r="AB2645" s="10">
        <v>116.9319571528</v>
      </c>
      <c r="AC2645" s="4">
        <v>23.789999000000002</v>
      </c>
      <c r="AD2645" s="4">
        <v>19.032828695475999</v>
      </c>
      <c r="AE2645" s="4">
        <v>22.249761970725402</v>
      </c>
      <c r="AF2645" s="4">
        <v>237.66531499999999</v>
      </c>
      <c r="AG2645" s="4">
        <v>76.209008235634201</v>
      </c>
      <c r="AH2645" s="4">
        <v>89.581028551575301</v>
      </c>
      <c r="AI2645" s="4">
        <v>22.137758999999999</v>
      </c>
      <c r="AJ2645" s="4">
        <v>27.190920999999999</v>
      </c>
    </row>
    <row r="2646" spans="1:36" x14ac:dyDescent="0.3">
      <c r="A2646" s="1" t="s">
        <v>1040</v>
      </c>
      <c r="B2646" s="2">
        <v>4988646</v>
      </c>
      <c r="C2646" s="3" t="s">
        <v>2935</v>
      </c>
      <c r="D2646" s="4">
        <v>46609.6499176</v>
      </c>
      <c r="E2646" s="3" t="s">
        <v>2925</v>
      </c>
      <c r="F2646" s="3" t="s">
        <v>2980</v>
      </c>
      <c r="G2646" s="3" t="s">
        <v>2981</v>
      </c>
      <c r="H2646" s="3" t="s">
        <v>2982</v>
      </c>
      <c r="I2646" s="3" t="s">
        <v>3451</v>
      </c>
      <c r="J2646" s="4">
        <v>46.256982999999998</v>
      </c>
      <c r="K2646" s="4">
        <v>9.8476900000000001</v>
      </c>
      <c r="L2646" s="4">
        <v>-4.2183440000000001</v>
      </c>
      <c r="M2646" s="4">
        <v>-1.1254630000000001</v>
      </c>
      <c r="N2646" s="4" t="s">
        <v>2924</v>
      </c>
      <c r="O2646" s="4">
        <v>72.400441999999998</v>
      </c>
      <c r="P2646" s="4">
        <v>4.5441130000000003</v>
      </c>
      <c r="Q2646" s="4">
        <v>25.673348000000001</v>
      </c>
      <c r="R2646" s="4" t="s">
        <v>2934</v>
      </c>
      <c r="S2646" s="3" t="s">
        <v>4782</v>
      </c>
      <c r="T2646" s="4">
        <v>261.8</v>
      </c>
      <c r="U2646" s="4">
        <v>46609.6499176</v>
      </c>
      <c r="V2646" s="10">
        <v>52450.649917000002</v>
      </c>
      <c r="W2646" s="4">
        <v>0</v>
      </c>
      <c r="X2646" s="4">
        <v>284.79000000000002</v>
      </c>
      <c r="Y2646" s="4">
        <v>158.4265</v>
      </c>
      <c r="Z2646" s="4" t="s">
        <v>2924</v>
      </c>
      <c r="AA2646" s="10">
        <v>31.081931401199999</v>
      </c>
      <c r="AB2646" s="10">
        <v>45.046982729600003</v>
      </c>
      <c r="AC2646" s="4">
        <v>3.8654760000000001</v>
      </c>
      <c r="AD2646" s="4">
        <v>3.3878614435552001</v>
      </c>
      <c r="AE2646" s="4">
        <v>3.7049506060534001</v>
      </c>
      <c r="AF2646" s="4">
        <v>25.673348000000001</v>
      </c>
      <c r="AG2646" s="4">
        <v>17.787773719428699</v>
      </c>
      <c r="AH2646" s="4">
        <v>20.797241414399799</v>
      </c>
      <c r="AI2646" s="4">
        <v>4.5441130000000003</v>
      </c>
      <c r="AJ2646" s="4" t="s">
        <v>2924</v>
      </c>
    </row>
    <row r="2647" spans="1:36" x14ac:dyDescent="0.3">
      <c r="A2647" s="1" t="s">
        <v>2650</v>
      </c>
      <c r="B2647" s="2">
        <v>4086110</v>
      </c>
      <c r="C2647" s="3" t="s">
        <v>2935</v>
      </c>
      <c r="D2647" s="4">
        <v>47021.059448660002</v>
      </c>
      <c r="E2647" s="3" t="s">
        <v>2936</v>
      </c>
      <c r="F2647" s="3" t="s">
        <v>2937</v>
      </c>
      <c r="G2647" s="3" t="s">
        <v>3037</v>
      </c>
      <c r="H2647" s="3" t="s">
        <v>3037</v>
      </c>
      <c r="I2647" s="3" t="s">
        <v>3581</v>
      </c>
      <c r="J2647" s="4">
        <v>24.959018</v>
      </c>
      <c r="K2647" s="4">
        <v>-11.983786</v>
      </c>
      <c r="L2647" s="4">
        <v>-16.387779999999999</v>
      </c>
      <c r="M2647" s="4">
        <v>-0.84412699999999996</v>
      </c>
      <c r="N2647" s="4">
        <v>18.731113000000001</v>
      </c>
      <c r="O2647" s="4">
        <v>21.288847000000001</v>
      </c>
      <c r="P2647" s="4">
        <v>5.4863559999999998</v>
      </c>
      <c r="Q2647" s="4">
        <v>12.146470000000001</v>
      </c>
      <c r="R2647" s="4">
        <v>20.361439000000001</v>
      </c>
      <c r="S2647" s="3" t="s">
        <v>6388</v>
      </c>
      <c r="T2647" s="4">
        <v>716.54</v>
      </c>
      <c r="U2647" s="4">
        <v>47021.059448660002</v>
      </c>
      <c r="V2647" s="10">
        <v>60957.059448</v>
      </c>
      <c r="W2647" s="4">
        <v>0.909928266391269</v>
      </c>
      <c r="X2647" s="4">
        <v>896.98</v>
      </c>
      <c r="Y2647" s="4">
        <v>533.70000000000005</v>
      </c>
      <c r="Z2647" s="4">
        <v>18.731113000000001</v>
      </c>
      <c r="AA2647" s="10">
        <v>15.8365380365</v>
      </c>
      <c r="AB2647" s="10">
        <v>16.629410202900001</v>
      </c>
      <c r="AC2647" s="4">
        <v>4.0697729999999996</v>
      </c>
      <c r="AD2647" s="4">
        <v>3.9034424290541998</v>
      </c>
      <c r="AE2647" s="4">
        <v>4.0113372524053998</v>
      </c>
      <c r="AF2647" s="4">
        <v>12.146470000000001</v>
      </c>
      <c r="AG2647" s="4">
        <v>8.3344235349004006</v>
      </c>
      <c r="AH2647" s="4">
        <v>8.5364604594743003</v>
      </c>
      <c r="AI2647" s="4">
        <v>5.4863559999999998</v>
      </c>
      <c r="AJ2647" s="4">
        <v>45.529291999999998</v>
      </c>
    </row>
    <row r="2648" spans="1:36" x14ac:dyDescent="0.3">
      <c r="A2648" s="1" t="s">
        <v>1630</v>
      </c>
      <c r="B2648" s="2">
        <v>4218591</v>
      </c>
      <c r="C2648" s="3" t="s">
        <v>2919</v>
      </c>
      <c r="D2648" s="4">
        <v>47090.035611749998</v>
      </c>
      <c r="E2648" s="3" t="s">
        <v>2925</v>
      </c>
      <c r="F2648" s="3" t="s">
        <v>2996</v>
      </c>
      <c r="G2648" s="3" t="s">
        <v>3120</v>
      </c>
      <c r="H2648" s="3" t="s">
        <v>3121</v>
      </c>
      <c r="I2648" s="3" t="s">
        <v>3305</v>
      </c>
      <c r="J2648" s="4">
        <v>-24.373643000000001</v>
      </c>
      <c r="K2648" s="4">
        <v>38.091496999999997</v>
      </c>
      <c r="L2648" s="4">
        <v>21.015899000000001</v>
      </c>
      <c r="M2648" s="4">
        <v>1.910811</v>
      </c>
      <c r="N2648" s="4">
        <v>27.880164000000001</v>
      </c>
      <c r="O2648" s="4">
        <v>30.289048999999999</v>
      </c>
      <c r="P2648" s="4">
        <v>11.851228000000001</v>
      </c>
      <c r="Q2648" s="4">
        <v>14.357151</v>
      </c>
      <c r="R2648" s="4">
        <v>32.105212000000002</v>
      </c>
      <c r="S2648" s="3" t="s">
        <v>5371</v>
      </c>
      <c r="T2648" s="5">
        <v>386.67</v>
      </c>
      <c r="U2648" s="4">
        <v>47090.035611749998</v>
      </c>
      <c r="V2648" s="10">
        <v>47415.717611</v>
      </c>
      <c r="W2648" s="4">
        <v>0</v>
      </c>
      <c r="X2648" s="4">
        <v>516.39</v>
      </c>
      <c r="Y2648" s="5">
        <v>226.01</v>
      </c>
      <c r="Z2648" s="4">
        <v>27.880164000000001</v>
      </c>
      <c r="AA2648" s="10">
        <v>25.913440917799999</v>
      </c>
      <c r="AB2648" s="10">
        <v>27.2933446929</v>
      </c>
      <c r="AC2648" s="4">
        <v>4.6569399999999996</v>
      </c>
      <c r="AD2648" s="4">
        <v>4.2694100602887</v>
      </c>
      <c r="AE2648" s="4">
        <v>4.5149131734396004</v>
      </c>
      <c r="AF2648" s="4">
        <v>14.357151</v>
      </c>
      <c r="AG2648" s="4">
        <v>14.921775584486401</v>
      </c>
      <c r="AH2648" s="4">
        <v>16.581464017706299</v>
      </c>
      <c r="AI2648" s="4">
        <v>11.851228000000001</v>
      </c>
      <c r="AJ2648" s="4">
        <v>12.405993</v>
      </c>
    </row>
    <row r="2649" spans="1:36" x14ac:dyDescent="0.3">
      <c r="A2649" s="1" t="s">
        <v>550</v>
      </c>
      <c r="B2649" s="2">
        <v>4100855</v>
      </c>
      <c r="C2649" s="3" t="s">
        <v>2935</v>
      </c>
      <c r="D2649" s="4">
        <v>47224.359091680002</v>
      </c>
      <c r="E2649" s="3" t="s">
        <v>3093</v>
      </c>
      <c r="F2649" s="3" t="s">
        <v>3093</v>
      </c>
      <c r="G2649" s="3" t="s">
        <v>3094</v>
      </c>
      <c r="H2649" s="3" t="s">
        <v>3145</v>
      </c>
      <c r="I2649" s="3" t="s">
        <v>3335</v>
      </c>
      <c r="J2649" s="4">
        <v>23.296818999999999</v>
      </c>
      <c r="K2649" s="4">
        <v>17.174191</v>
      </c>
      <c r="L2649" s="4">
        <v>-5.0908600000000002</v>
      </c>
      <c r="M2649" s="4">
        <v>0.76116600000000001</v>
      </c>
      <c r="N2649" s="4">
        <v>13.404662</v>
      </c>
      <c r="O2649" s="4">
        <v>15.660714</v>
      </c>
      <c r="P2649" s="4">
        <v>9.2988730000000004</v>
      </c>
      <c r="Q2649" s="4">
        <v>9.0441730000000007</v>
      </c>
      <c r="R2649" s="4">
        <v>21.226952000000001</v>
      </c>
      <c r="S2649" s="3" t="s">
        <v>4293</v>
      </c>
      <c r="T2649" s="5">
        <v>210.48</v>
      </c>
      <c r="U2649" s="4">
        <v>47224.359091680002</v>
      </c>
      <c r="V2649" s="10">
        <v>75419.359091000006</v>
      </c>
      <c r="W2649" s="4">
        <v>0.95020904599011802</v>
      </c>
      <c r="X2649" s="4">
        <v>228.095</v>
      </c>
      <c r="Y2649" s="4">
        <v>152.31</v>
      </c>
      <c r="Z2649" s="4">
        <v>13.404662</v>
      </c>
      <c r="AA2649" s="10">
        <v>20.413151003700001</v>
      </c>
      <c r="AB2649" s="10">
        <v>17.257664606999999</v>
      </c>
      <c r="AC2649" s="4">
        <v>4.8410909999999996</v>
      </c>
      <c r="AD2649" s="4">
        <v>4.2673786009445998</v>
      </c>
      <c r="AE2649" s="4">
        <v>4.8486113725177997</v>
      </c>
      <c r="AF2649" s="4">
        <v>9.0441730000000007</v>
      </c>
      <c r="AG2649" s="4">
        <v>11.5040935581181</v>
      </c>
      <c r="AH2649" s="4">
        <v>12.112846162833799</v>
      </c>
      <c r="AI2649" s="4">
        <v>9.2988730000000004</v>
      </c>
      <c r="AJ2649" s="4">
        <v>9.2988730000000004</v>
      </c>
    </row>
    <row r="2650" spans="1:36" x14ac:dyDescent="0.3">
      <c r="A2650" s="1" t="s">
        <v>2775</v>
      </c>
      <c r="B2650" s="2">
        <v>4085953</v>
      </c>
      <c r="C2650" s="3" t="s">
        <v>2935</v>
      </c>
      <c r="D2650" s="4">
        <v>47522.79826992</v>
      </c>
      <c r="E2650" s="3" t="s">
        <v>3090</v>
      </c>
      <c r="F2650" s="3" t="s">
        <v>3090</v>
      </c>
      <c r="G2650" s="3" t="s">
        <v>3199</v>
      </c>
      <c r="H2650" s="3" t="s">
        <v>3674</v>
      </c>
      <c r="I2650" s="3" t="s">
        <v>3098</v>
      </c>
      <c r="J2650" s="4">
        <v>262.61682200000001</v>
      </c>
      <c r="K2650" s="4">
        <v>18.654433999999998</v>
      </c>
      <c r="L2650" s="4">
        <v>-9.6039349999999999</v>
      </c>
      <c r="M2650" s="4">
        <v>-0.19292599999999999</v>
      </c>
      <c r="N2650" s="4">
        <v>27.936</v>
      </c>
      <c r="O2650" s="4">
        <v>46.56</v>
      </c>
      <c r="P2650" s="4">
        <v>16.051482</v>
      </c>
      <c r="Q2650" s="4">
        <v>11.113543</v>
      </c>
      <c r="R2650" s="4">
        <v>60.384487999999997</v>
      </c>
      <c r="S2650" s="3" t="s">
        <v>6513</v>
      </c>
      <c r="T2650" s="4">
        <v>139.68</v>
      </c>
      <c r="U2650" s="4">
        <v>47522.79826992</v>
      </c>
      <c r="V2650" s="10">
        <v>68128.798269000006</v>
      </c>
      <c r="W2650" s="4">
        <v>0.63430698739977098</v>
      </c>
      <c r="X2650" s="4">
        <v>168.67</v>
      </c>
      <c r="Y2650" s="4">
        <v>37.770000000000003</v>
      </c>
      <c r="Z2650" s="4">
        <v>27.936</v>
      </c>
      <c r="AA2650" s="10">
        <v>18.6625693099</v>
      </c>
      <c r="AB2650" s="10">
        <v>23.934201507800001</v>
      </c>
      <c r="AC2650" s="4">
        <v>4.1886749999999999</v>
      </c>
      <c r="AD2650" s="4">
        <v>3.5746448632360002</v>
      </c>
      <c r="AE2650" s="4">
        <v>3.9496744159802999</v>
      </c>
      <c r="AF2650" s="4">
        <v>11.113543</v>
      </c>
      <c r="AG2650" s="4">
        <v>11.817945180072799</v>
      </c>
      <c r="AH2650" s="4">
        <v>13.390883924705401</v>
      </c>
      <c r="AI2650" s="4">
        <v>16.051482</v>
      </c>
      <c r="AJ2650" s="4" t="s">
        <v>2924</v>
      </c>
    </row>
    <row r="2651" spans="1:36" x14ac:dyDescent="0.3">
      <c r="A2651" s="1" t="s">
        <v>2136</v>
      </c>
      <c r="B2651" s="2">
        <v>4097102</v>
      </c>
      <c r="C2651" s="3" t="s">
        <v>2935</v>
      </c>
      <c r="D2651" s="4">
        <v>47699.210808299998</v>
      </c>
      <c r="E2651" s="3" t="s">
        <v>2936</v>
      </c>
      <c r="F2651" s="3" t="s">
        <v>2937</v>
      </c>
      <c r="G2651" s="3" t="s">
        <v>3035</v>
      </c>
      <c r="H2651" s="3" t="s">
        <v>3035</v>
      </c>
      <c r="I2651" s="3" t="s">
        <v>3353</v>
      </c>
      <c r="J2651" s="4">
        <v>49.740501000000002</v>
      </c>
      <c r="K2651" s="4">
        <v>8.8966770000000004</v>
      </c>
      <c r="L2651" s="4">
        <v>-6.0475659999999998</v>
      </c>
      <c r="M2651" s="4">
        <v>-1.6047009999999999</v>
      </c>
      <c r="N2651" s="4">
        <v>59.741171999999999</v>
      </c>
      <c r="O2651" s="4">
        <v>26.184263999999999</v>
      </c>
      <c r="P2651" s="4">
        <v>6.7457149999999997</v>
      </c>
      <c r="Q2651" s="4">
        <v>16.001125999999999</v>
      </c>
      <c r="R2651" s="4">
        <v>26.569047999999999</v>
      </c>
      <c r="S2651" s="3" t="s">
        <v>5875</v>
      </c>
      <c r="T2651" s="4">
        <v>323.14</v>
      </c>
      <c r="U2651" s="4">
        <v>47699.210808299998</v>
      </c>
      <c r="V2651" s="10">
        <v>51960.599807999999</v>
      </c>
      <c r="W2651" s="4">
        <v>0.123785356192362</v>
      </c>
      <c r="X2651" s="5">
        <v>350.19</v>
      </c>
      <c r="Y2651" s="4">
        <v>187.27</v>
      </c>
      <c r="Z2651" s="4">
        <v>59.741171999999999</v>
      </c>
      <c r="AA2651" s="10">
        <v>32.186220703799997</v>
      </c>
      <c r="AB2651" s="10">
        <v>37.3108133697</v>
      </c>
      <c r="AC2651" s="4">
        <v>2.2686929999999998</v>
      </c>
      <c r="AD2651" s="4">
        <v>1.9642326737086999</v>
      </c>
      <c r="AE2651" s="4">
        <v>2.1891486659886001</v>
      </c>
      <c r="AF2651" s="4">
        <v>16.001125999999999</v>
      </c>
      <c r="AG2651" s="4">
        <v>20.1841059024038</v>
      </c>
      <c r="AH2651" s="4">
        <v>22.941532527103799</v>
      </c>
      <c r="AI2651" s="4">
        <v>6.7457149999999997</v>
      </c>
      <c r="AJ2651" s="4" t="s">
        <v>2924</v>
      </c>
    </row>
    <row r="2652" spans="1:36" x14ac:dyDescent="0.3">
      <c r="A2652" s="1" t="s">
        <v>1771</v>
      </c>
      <c r="B2652" s="2">
        <v>4167462</v>
      </c>
      <c r="C2652" s="3" t="s">
        <v>2935</v>
      </c>
      <c r="D2652" s="4">
        <v>47774.357109459997</v>
      </c>
      <c r="E2652" s="3" t="s">
        <v>2930</v>
      </c>
      <c r="F2652" s="3" t="s">
        <v>2953</v>
      </c>
      <c r="G2652" s="3" t="s">
        <v>2954</v>
      </c>
      <c r="H2652" s="3" t="s">
        <v>3346</v>
      </c>
      <c r="I2652" s="3" t="s">
        <v>3347</v>
      </c>
      <c r="J2652" s="4">
        <v>7.7680550000000004</v>
      </c>
      <c r="K2652" s="4">
        <v>5.8040440000000002</v>
      </c>
      <c r="L2652" s="4">
        <v>0.76534000000000002</v>
      </c>
      <c r="M2652" s="4">
        <v>0.79199699999999995</v>
      </c>
      <c r="N2652" s="4">
        <v>40.015098000000002</v>
      </c>
      <c r="O2652" s="4">
        <v>35.424802</v>
      </c>
      <c r="P2652" s="4" t="s">
        <v>2924</v>
      </c>
      <c r="Q2652" s="4">
        <v>31.358599000000002</v>
      </c>
      <c r="R2652" s="4">
        <v>42.051569999999998</v>
      </c>
      <c r="S2652" s="3" t="s">
        <v>5512</v>
      </c>
      <c r="T2652" s="4">
        <v>609.59</v>
      </c>
      <c r="U2652" s="4">
        <v>47774.357109459997</v>
      </c>
      <c r="V2652" s="10">
        <v>51911.464109</v>
      </c>
      <c r="W2652" s="4">
        <v>1.04988598894339</v>
      </c>
      <c r="X2652" s="5">
        <v>642.44799999999998</v>
      </c>
      <c r="Y2652" s="4">
        <v>439.95</v>
      </c>
      <c r="Z2652" s="4">
        <v>40.015098000000002</v>
      </c>
      <c r="AA2652" s="10">
        <v>36.881590968200001</v>
      </c>
      <c r="AB2652" s="10">
        <v>40.629690553400003</v>
      </c>
      <c r="AC2652" s="4">
        <v>18.521782999999999</v>
      </c>
      <c r="AD2652" s="4">
        <v>16.946288020141498</v>
      </c>
      <c r="AE2652" s="4">
        <v>18.148123430859599</v>
      </c>
      <c r="AF2652" s="4">
        <v>31.358599000000002</v>
      </c>
      <c r="AG2652" s="4">
        <v>28.108323700101099</v>
      </c>
      <c r="AH2652" s="4">
        <v>30.336843722594001</v>
      </c>
      <c r="AI2652" s="4" t="s">
        <v>2924</v>
      </c>
      <c r="AJ2652" s="4" t="s">
        <v>2924</v>
      </c>
    </row>
    <row r="2653" spans="1:36" x14ac:dyDescent="0.3">
      <c r="A2653" s="1" t="s">
        <v>707</v>
      </c>
      <c r="B2653" s="2">
        <v>4074303</v>
      </c>
      <c r="C2653" s="3" t="s">
        <v>2935</v>
      </c>
      <c r="D2653" s="4">
        <v>48171.4073298</v>
      </c>
      <c r="E2653" s="3" t="s">
        <v>2936</v>
      </c>
      <c r="F2653" s="3" t="s">
        <v>2937</v>
      </c>
      <c r="G2653" s="3" t="s">
        <v>3044</v>
      </c>
      <c r="H2653" s="3" t="s">
        <v>3099</v>
      </c>
      <c r="I2653" s="3" t="s">
        <v>3385</v>
      </c>
      <c r="J2653" s="4">
        <v>46.575113999999999</v>
      </c>
      <c r="K2653" s="4">
        <v>7.5827210000000003</v>
      </c>
      <c r="L2653" s="4">
        <v>-5.3580569999999996</v>
      </c>
      <c r="M2653" s="4">
        <v>-6.5456E-2</v>
      </c>
      <c r="N2653" s="4">
        <v>23.493009000000001</v>
      </c>
      <c r="O2653" s="4">
        <v>145.16329099999999</v>
      </c>
      <c r="P2653" s="4">
        <v>4.670045</v>
      </c>
      <c r="Q2653" s="4">
        <v>10.524986999999999</v>
      </c>
      <c r="R2653" s="4">
        <v>22.771177999999999</v>
      </c>
      <c r="S2653" s="3" t="s">
        <v>4450</v>
      </c>
      <c r="T2653" s="4">
        <v>351.15</v>
      </c>
      <c r="U2653" s="4">
        <v>48171.4073298</v>
      </c>
      <c r="V2653" s="10">
        <v>55140.407329000001</v>
      </c>
      <c r="W2653" s="4">
        <v>2.0731880962551599</v>
      </c>
      <c r="X2653" s="4">
        <v>387.9</v>
      </c>
      <c r="Y2653" s="5">
        <v>226.52500000000001</v>
      </c>
      <c r="Z2653" s="4">
        <v>23.493009000000001</v>
      </c>
      <c r="AA2653" s="10">
        <v>16.0477295992</v>
      </c>
      <c r="AB2653" s="10">
        <v>17.145820282100001</v>
      </c>
      <c r="AC2653" s="4">
        <v>1.612387</v>
      </c>
      <c r="AD2653" s="4">
        <v>1.6373960478409999</v>
      </c>
      <c r="AE2653" s="4">
        <v>1.6330210828770999</v>
      </c>
      <c r="AF2653" s="4">
        <v>10.524986999999999</v>
      </c>
      <c r="AG2653" s="4">
        <v>9.9817846138678998</v>
      </c>
      <c r="AH2653" s="4">
        <v>10.3019858225731</v>
      </c>
      <c r="AI2653" s="4">
        <v>4.670045</v>
      </c>
      <c r="AJ2653" s="4">
        <v>8.8533390000000001</v>
      </c>
    </row>
    <row r="2654" spans="1:36" x14ac:dyDescent="0.3">
      <c r="A2654" s="1" t="s">
        <v>1766</v>
      </c>
      <c r="B2654" s="2">
        <v>4334372</v>
      </c>
      <c r="C2654" s="3" t="s">
        <v>2935</v>
      </c>
      <c r="D2654" s="4">
        <v>48373.198365559998</v>
      </c>
      <c r="E2654" s="3" t="s">
        <v>3093</v>
      </c>
      <c r="F2654" s="3" t="s">
        <v>3093</v>
      </c>
      <c r="G2654" s="3" t="s">
        <v>3094</v>
      </c>
      <c r="H2654" s="3" t="s">
        <v>3145</v>
      </c>
      <c r="I2654" s="3" t="s">
        <v>3419</v>
      </c>
      <c r="J2654" s="4">
        <v>29.302831999999999</v>
      </c>
      <c r="K2654" s="4">
        <v>6.2667859999999997</v>
      </c>
      <c r="L2654" s="4">
        <v>-6.0360180000000003</v>
      </c>
      <c r="M2654" s="4">
        <v>0.423012</v>
      </c>
      <c r="N2654" s="4">
        <v>11.200754999999999</v>
      </c>
      <c r="O2654" s="4">
        <v>10.283734000000001</v>
      </c>
      <c r="P2654" s="4">
        <v>3.5723419999999999</v>
      </c>
      <c r="Q2654" s="4">
        <v>10.237178999999999</v>
      </c>
      <c r="R2654" s="4">
        <v>22.336190999999999</v>
      </c>
      <c r="S2654" s="3" t="s">
        <v>5507</v>
      </c>
      <c r="T2654" s="4">
        <v>47.48</v>
      </c>
      <c r="U2654" s="4">
        <v>48373.198365559998</v>
      </c>
      <c r="V2654" s="10">
        <v>68960.198365000004</v>
      </c>
      <c r="W2654" s="4">
        <v>8.05812973883741</v>
      </c>
      <c r="X2654" s="4">
        <v>51.94</v>
      </c>
      <c r="Y2654" s="4">
        <v>36.42</v>
      </c>
      <c r="Z2654" s="4">
        <v>11.200754999999999</v>
      </c>
      <c r="AA2654" s="10">
        <v>11.022890839</v>
      </c>
      <c r="AB2654" s="10">
        <v>11.523404792299999</v>
      </c>
      <c r="AC2654" s="4">
        <v>6.2446979999999996</v>
      </c>
      <c r="AD2654" s="4">
        <v>5.5627099619516001</v>
      </c>
      <c r="AE2654" s="4">
        <v>5.7942114720957001</v>
      </c>
      <c r="AF2654" s="4">
        <v>10.237178999999999</v>
      </c>
      <c r="AG2654" s="4">
        <v>10.051804156639401</v>
      </c>
      <c r="AH2654" s="4">
        <v>10.3459055915846</v>
      </c>
      <c r="AI2654" s="4">
        <v>3.5723419999999999</v>
      </c>
      <c r="AJ2654" s="4">
        <v>9.0438100000000006</v>
      </c>
    </row>
    <row r="2655" spans="1:36" x14ac:dyDescent="0.3">
      <c r="A2655" s="1" t="s">
        <v>2700</v>
      </c>
      <c r="B2655" s="2">
        <v>5730732</v>
      </c>
      <c r="C2655" s="3" t="s">
        <v>2940</v>
      </c>
      <c r="D2655" s="4">
        <v>48572.501621459996</v>
      </c>
      <c r="E2655" s="3" t="s">
        <v>2930</v>
      </c>
      <c r="F2655" s="3" t="s">
        <v>2953</v>
      </c>
      <c r="G2655" s="3" t="s">
        <v>2954</v>
      </c>
      <c r="H2655" s="3" t="s">
        <v>2955</v>
      </c>
      <c r="I2655" s="3"/>
      <c r="J2655" s="4">
        <v>-1.4148620000000001</v>
      </c>
      <c r="K2655" s="4">
        <v>-4.5503280000000004</v>
      </c>
      <c r="L2655" s="4">
        <v>-2.0535389999999998</v>
      </c>
      <c r="M2655" s="4">
        <v>-0.59545999999999999</v>
      </c>
      <c r="N2655" s="4" t="s">
        <v>2934</v>
      </c>
      <c r="O2655" s="4" t="s">
        <v>2934</v>
      </c>
      <c r="P2655" s="4" t="s">
        <v>2934</v>
      </c>
      <c r="Q2655" s="4" t="s">
        <v>2934</v>
      </c>
      <c r="R2655" s="4" t="s">
        <v>2934</v>
      </c>
      <c r="S2655" s="3" t="s">
        <v>6438</v>
      </c>
      <c r="T2655" s="4">
        <v>80.13</v>
      </c>
      <c r="U2655" s="4">
        <v>48572.501621459996</v>
      </c>
      <c r="V2655" s="10" t="s">
        <v>2934</v>
      </c>
      <c r="W2655" s="4">
        <v>4.67149276085871</v>
      </c>
      <c r="X2655" s="4">
        <v>84.254999999999995</v>
      </c>
      <c r="Y2655" s="4">
        <v>77.8</v>
      </c>
      <c r="Z2655" s="4" t="s">
        <v>2934</v>
      </c>
      <c r="AA2655" s="10" t="s">
        <v>2934</v>
      </c>
      <c r="AB2655" s="10" t="s">
        <v>2934</v>
      </c>
      <c r="AC2655" s="4" t="s">
        <v>2934</v>
      </c>
      <c r="AD2655" s="4" t="s">
        <v>2934</v>
      </c>
      <c r="AE2655" s="4" t="s">
        <v>2934</v>
      </c>
      <c r="AF2655" s="4" t="s">
        <v>2934</v>
      </c>
      <c r="AG2655" s="4" t="s">
        <v>2934</v>
      </c>
      <c r="AH2655" s="4" t="s">
        <v>2934</v>
      </c>
      <c r="AI2655" s="4" t="s">
        <v>2934</v>
      </c>
      <c r="AJ2655" s="4" t="s">
        <v>2934</v>
      </c>
    </row>
    <row r="2656" spans="1:36" x14ac:dyDescent="0.3">
      <c r="A2656" s="1" t="s">
        <v>126</v>
      </c>
      <c r="B2656" s="2">
        <v>4006321</v>
      </c>
      <c r="C2656" s="3" t="s">
        <v>2919</v>
      </c>
      <c r="D2656" s="4">
        <v>49267.619140850002</v>
      </c>
      <c r="E2656" s="3" t="s">
        <v>3090</v>
      </c>
      <c r="F2656" s="3" t="s">
        <v>3090</v>
      </c>
      <c r="G2656" s="3" t="s">
        <v>3091</v>
      </c>
      <c r="H2656" s="3" t="s">
        <v>3091</v>
      </c>
      <c r="I2656" s="3" t="s">
        <v>3098</v>
      </c>
      <c r="J2656" s="4">
        <v>13.900517000000001</v>
      </c>
      <c r="K2656" s="4">
        <v>-9.1614299999999993</v>
      </c>
      <c r="L2656" s="4">
        <v>-7.3881269999999999</v>
      </c>
      <c r="M2656" s="4">
        <v>-0.25875999999999999</v>
      </c>
      <c r="N2656" s="4">
        <v>23.127500000000001</v>
      </c>
      <c r="O2656" s="4" t="s">
        <v>2924</v>
      </c>
      <c r="P2656" s="4">
        <v>1.8506069999999999</v>
      </c>
      <c r="Q2656" s="4">
        <v>12.462109999999999</v>
      </c>
      <c r="R2656" s="4" t="s">
        <v>2924</v>
      </c>
      <c r="S2656" s="3" t="s">
        <v>3873</v>
      </c>
      <c r="T2656" s="4">
        <v>92.51</v>
      </c>
      <c r="U2656" s="4">
        <v>49267.619140850002</v>
      </c>
      <c r="V2656" s="10">
        <v>93055.819140000007</v>
      </c>
      <c r="W2656" s="4">
        <v>4.0211868987136503</v>
      </c>
      <c r="X2656" s="4">
        <v>105.18</v>
      </c>
      <c r="Y2656" s="4">
        <v>75.22</v>
      </c>
      <c r="Z2656" s="4">
        <v>23.127500000000001</v>
      </c>
      <c r="AA2656" s="10">
        <v>16.180431664699999</v>
      </c>
      <c r="AB2656" s="10">
        <v>16.446426888800001</v>
      </c>
      <c r="AC2656" s="4">
        <v>4.7472130000000003</v>
      </c>
      <c r="AD2656" s="4">
        <v>4.5174220899369004</v>
      </c>
      <c r="AE2656" s="4">
        <v>4.6430341245564</v>
      </c>
      <c r="AF2656" s="4">
        <v>12.462109999999999</v>
      </c>
      <c r="AG2656" s="4">
        <v>11.3859981316385</v>
      </c>
      <c r="AH2656" s="4">
        <v>11.439606594292</v>
      </c>
      <c r="AI2656" s="4">
        <v>1.8506069999999999</v>
      </c>
      <c r="AJ2656" s="4">
        <v>1.854279</v>
      </c>
    </row>
    <row r="2657" spans="1:36" x14ac:dyDescent="0.3">
      <c r="A2657" s="1" t="s">
        <v>546</v>
      </c>
      <c r="B2657" s="2">
        <v>4121481</v>
      </c>
      <c r="C2657" s="3" t="s">
        <v>2919</v>
      </c>
      <c r="D2657" s="4">
        <v>49577.091085549997</v>
      </c>
      <c r="E2657" s="3" t="s">
        <v>3102</v>
      </c>
      <c r="F2657" s="3" t="s">
        <v>3103</v>
      </c>
      <c r="G2657" s="3" t="s">
        <v>3292</v>
      </c>
      <c r="H2657" s="3" t="s">
        <v>3293</v>
      </c>
      <c r="I2657" s="3" t="s">
        <v>3105</v>
      </c>
      <c r="J2657" s="4">
        <v>-10.298961</v>
      </c>
      <c r="K2657" s="4">
        <v>6.8757279999999996</v>
      </c>
      <c r="L2657" s="4">
        <v>-10.55899</v>
      </c>
      <c r="M2657" s="4">
        <v>-0.81081099999999995</v>
      </c>
      <c r="N2657" s="4">
        <v>11.246774</v>
      </c>
      <c r="O2657" s="4">
        <v>13.356191000000001</v>
      </c>
      <c r="P2657" s="4">
        <v>3.5163180000000001</v>
      </c>
      <c r="Q2657" s="4">
        <v>7.0434580000000002</v>
      </c>
      <c r="R2657" s="4">
        <v>21.002284</v>
      </c>
      <c r="S2657" s="3" t="s">
        <v>4289</v>
      </c>
      <c r="T2657" s="4">
        <v>348.65</v>
      </c>
      <c r="U2657" s="4">
        <v>49577.091085549997</v>
      </c>
      <c r="V2657" s="10">
        <v>149124.09108499999</v>
      </c>
      <c r="W2657" s="4">
        <v>0</v>
      </c>
      <c r="X2657" s="4">
        <v>415.27</v>
      </c>
      <c r="Y2657" s="5">
        <v>236.08</v>
      </c>
      <c r="Z2657" s="4">
        <v>11.246774</v>
      </c>
      <c r="AA2657" s="10">
        <v>9.6346754359000002</v>
      </c>
      <c r="AB2657" s="10">
        <v>10.294621344499999</v>
      </c>
      <c r="AC2657" s="4">
        <v>2.7177709999999999</v>
      </c>
      <c r="AD2657" s="4">
        <v>2.7117842749141001</v>
      </c>
      <c r="AE2657" s="4">
        <v>2.7095144728839</v>
      </c>
      <c r="AF2657" s="4">
        <v>7.0434580000000002</v>
      </c>
      <c r="AG2657" s="4">
        <v>6.5759500505473003</v>
      </c>
      <c r="AH2657" s="4">
        <v>6.6406062419055001</v>
      </c>
      <c r="AI2657" s="4">
        <v>3.5163180000000001</v>
      </c>
      <c r="AJ2657" s="4" t="s">
        <v>2924</v>
      </c>
    </row>
    <row r="2658" spans="1:36" x14ac:dyDescent="0.3">
      <c r="A2658" s="1" t="s">
        <v>729</v>
      </c>
      <c r="B2658" s="2">
        <v>5222696</v>
      </c>
      <c r="C2658" s="3" t="s">
        <v>2919</v>
      </c>
      <c r="D2658" s="4">
        <v>49596.168799450003</v>
      </c>
      <c r="E2658" s="3" t="s">
        <v>2945</v>
      </c>
      <c r="F2658" s="3" t="s">
        <v>2946</v>
      </c>
      <c r="G2658" s="3" t="s">
        <v>2947</v>
      </c>
      <c r="H2658" s="3" t="s">
        <v>2989</v>
      </c>
      <c r="I2658" s="3" t="s">
        <v>3063</v>
      </c>
      <c r="J2658" s="4">
        <v>20.275169000000002</v>
      </c>
      <c r="K2658" s="4">
        <v>27.837128</v>
      </c>
      <c r="L2658" s="4">
        <v>-3.9286650000000001</v>
      </c>
      <c r="M2658" s="4">
        <v>-2.3216909999999999</v>
      </c>
      <c r="N2658" s="4">
        <v>281.833977</v>
      </c>
      <c r="O2658" s="4">
        <v>66.178604000000007</v>
      </c>
      <c r="P2658" s="4">
        <v>18.801030000000001</v>
      </c>
      <c r="Q2658" s="4">
        <v>290.61673300000001</v>
      </c>
      <c r="R2658" s="4">
        <v>71.024696000000006</v>
      </c>
      <c r="S2658" s="3" t="s">
        <v>4472</v>
      </c>
      <c r="T2658" s="4">
        <v>145.99</v>
      </c>
      <c r="U2658" s="4">
        <v>49596.168799450003</v>
      </c>
      <c r="V2658" s="10">
        <v>47366.458799</v>
      </c>
      <c r="W2658" s="4">
        <v>0</v>
      </c>
      <c r="X2658" s="4">
        <v>170.08</v>
      </c>
      <c r="Y2658" s="4">
        <v>98.8</v>
      </c>
      <c r="Z2658" s="4">
        <v>281.833977</v>
      </c>
      <c r="AA2658" s="10">
        <v>78.262034952199997</v>
      </c>
      <c r="AB2658" s="10">
        <v>82.576798855099995</v>
      </c>
      <c r="AC2658" s="4">
        <v>18.676175000000001</v>
      </c>
      <c r="AD2658" s="4">
        <v>15.420382959675001</v>
      </c>
      <c r="AE2658" s="4">
        <v>17.804333272104198</v>
      </c>
      <c r="AF2658" s="4">
        <v>290.61673300000001</v>
      </c>
      <c r="AG2658" s="4">
        <v>57.236608597636902</v>
      </c>
      <c r="AH2658" s="4">
        <v>66.613844326953497</v>
      </c>
      <c r="AI2658" s="4">
        <v>18.801030000000001</v>
      </c>
      <c r="AJ2658" s="4">
        <v>21.760321999999999</v>
      </c>
    </row>
    <row r="2659" spans="1:36" x14ac:dyDescent="0.3">
      <c r="A2659" s="1" t="s">
        <v>950</v>
      </c>
      <c r="B2659" s="2">
        <v>108391</v>
      </c>
      <c r="C2659" s="3" t="s">
        <v>2935</v>
      </c>
      <c r="D2659" s="4">
        <v>49604.71321899</v>
      </c>
      <c r="E2659" s="3" t="s">
        <v>2945</v>
      </c>
      <c r="F2659" s="3" t="s">
        <v>2946</v>
      </c>
      <c r="G2659" s="3" t="s">
        <v>2947</v>
      </c>
      <c r="H2659" s="3" t="s">
        <v>2989</v>
      </c>
      <c r="I2659" s="3" t="s">
        <v>3418</v>
      </c>
      <c r="J2659" s="4">
        <v>75.026847000000004</v>
      </c>
      <c r="K2659" s="4">
        <v>6.1302839999999996</v>
      </c>
      <c r="L2659" s="4">
        <v>-13.452420999999999</v>
      </c>
      <c r="M2659" s="4">
        <v>-2.5657830000000001</v>
      </c>
      <c r="N2659" s="4">
        <v>101.8665</v>
      </c>
      <c r="O2659" s="4">
        <v>82.764461999999995</v>
      </c>
      <c r="P2659" s="4" t="s">
        <v>2924</v>
      </c>
      <c r="Q2659" s="4">
        <v>67.511150000000001</v>
      </c>
      <c r="R2659" s="4">
        <v>86.410025000000005</v>
      </c>
      <c r="S2659" s="3" t="s">
        <v>4692</v>
      </c>
      <c r="T2659" s="4">
        <v>2037.33</v>
      </c>
      <c r="U2659" s="4">
        <v>49604.71321899</v>
      </c>
      <c r="V2659" s="10">
        <v>51706.992217999999</v>
      </c>
      <c r="W2659" s="4">
        <v>0</v>
      </c>
      <c r="X2659" s="4">
        <v>2402.5149999999999</v>
      </c>
      <c r="Y2659" s="4">
        <v>1105.6500000000001</v>
      </c>
      <c r="Z2659" s="4">
        <v>101.8665</v>
      </c>
      <c r="AA2659" s="10">
        <v>68.541444203699996</v>
      </c>
      <c r="AB2659" s="10">
        <v>68.541444203699996</v>
      </c>
      <c r="AC2659" s="4">
        <v>30.105508</v>
      </c>
      <c r="AD2659" s="4">
        <v>25.750731762479901</v>
      </c>
      <c r="AE2659" s="4">
        <v>25.750731762479901</v>
      </c>
      <c r="AF2659" s="4">
        <v>67.511150000000001</v>
      </c>
      <c r="AG2659" s="4">
        <v>46.358752603203001</v>
      </c>
      <c r="AH2659" s="4">
        <v>46.358752603203001</v>
      </c>
      <c r="AI2659" s="4" t="s">
        <v>2924</v>
      </c>
      <c r="AJ2659" s="4" t="s">
        <v>2924</v>
      </c>
    </row>
    <row r="2660" spans="1:36" x14ac:dyDescent="0.3">
      <c r="A2660" s="1" t="s">
        <v>1870</v>
      </c>
      <c r="B2660" s="2">
        <v>9956217</v>
      </c>
      <c r="C2660" s="3" t="s">
        <v>2935</v>
      </c>
      <c r="D2660" s="4">
        <v>49652.121525889997</v>
      </c>
      <c r="E2660" s="3" t="s">
        <v>2930</v>
      </c>
      <c r="F2660" s="3" t="s">
        <v>2931</v>
      </c>
      <c r="G2660" s="3" t="s">
        <v>2931</v>
      </c>
      <c r="H2660" s="3" t="s">
        <v>3225</v>
      </c>
      <c r="I2660" s="3" t="s">
        <v>2933</v>
      </c>
      <c r="J2660" s="4">
        <v>24.009604</v>
      </c>
      <c r="K2660" s="4">
        <v>-25.522711000000001</v>
      </c>
      <c r="L2660" s="4">
        <v>-23.651146000000001</v>
      </c>
      <c r="M2660" s="4">
        <v>-0.48169600000000001</v>
      </c>
      <c r="N2660" s="4">
        <v>28.379121000000001</v>
      </c>
      <c r="O2660" s="4">
        <v>13.627967999999999</v>
      </c>
      <c r="P2660" s="4">
        <v>6.496855</v>
      </c>
      <c r="Q2660" s="4" t="s">
        <v>2934</v>
      </c>
      <c r="R2660" s="4" t="s">
        <v>2934</v>
      </c>
      <c r="S2660" s="3" t="s">
        <v>5610</v>
      </c>
      <c r="T2660" s="4">
        <v>10.33</v>
      </c>
      <c r="U2660" s="4">
        <v>49652.121525889997</v>
      </c>
      <c r="V2660" s="10" t="s">
        <v>2934</v>
      </c>
      <c r="W2660" s="4">
        <v>0</v>
      </c>
      <c r="X2660" s="4">
        <v>16.145</v>
      </c>
      <c r="Y2660" s="5">
        <v>8.06</v>
      </c>
      <c r="Z2660" s="4">
        <v>28.379121000000001</v>
      </c>
      <c r="AA2660" s="10">
        <v>19.953641104799999</v>
      </c>
      <c r="AB2660" s="10">
        <v>25.301263838499999</v>
      </c>
      <c r="AC2660" s="4" t="s">
        <v>2934</v>
      </c>
      <c r="AD2660" s="4" t="s">
        <v>2934</v>
      </c>
      <c r="AE2660" s="4" t="s">
        <v>2934</v>
      </c>
      <c r="AF2660" s="4" t="s">
        <v>2934</v>
      </c>
      <c r="AG2660" s="4" t="s">
        <v>2934</v>
      </c>
      <c r="AH2660" s="4" t="s">
        <v>2934</v>
      </c>
      <c r="AI2660" s="4">
        <v>6.496855</v>
      </c>
      <c r="AJ2660" s="4">
        <v>7.254213</v>
      </c>
    </row>
    <row r="2661" spans="1:36" x14ac:dyDescent="0.3">
      <c r="A2661" s="1" t="s">
        <v>1402</v>
      </c>
      <c r="B2661" s="2">
        <v>5721837</v>
      </c>
      <c r="C2661" s="3" t="s">
        <v>2940</v>
      </c>
      <c r="D2661" s="4">
        <v>50343.8</v>
      </c>
      <c r="E2661" s="3" t="s">
        <v>2930</v>
      </c>
      <c r="F2661" s="3" t="s">
        <v>2953</v>
      </c>
      <c r="G2661" s="3" t="s">
        <v>2954</v>
      </c>
      <c r="H2661" s="3" t="s">
        <v>2955</v>
      </c>
      <c r="I2661" s="3"/>
      <c r="J2661" s="4">
        <v>-11.91343</v>
      </c>
      <c r="K2661" s="4">
        <v>-11.636400999999999</v>
      </c>
      <c r="L2661" s="4">
        <v>-6.3541559999999997</v>
      </c>
      <c r="M2661" s="4">
        <v>-1.3701730000000001</v>
      </c>
      <c r="N2661" s="4">
        <v>19.355556</v>
      </c>
      <c r="O2661" s="4" t="s">
        <v>2934</v>
      </c>
      <c r="P2661" s="4">
        <v>0.90195499999999995</v>
      </c>
      <c r="Q2661" s="4" t="s">
        <v>2934</v>
      </c>
      <c r="R2661" s="4" t="s">
        <v>2934</v>
      </c>
      <c r="S2661" s="3" t="s">
        <v>5144</v>
      </c>
      <c r="T2661" s="4">
        <v>87.1</v>
      </c>
      <c r="U2661" s="4">
        <v>50343.8</v>
      </c>
      <c r="V2661" s="10">
        <v>49383.394590000004</v>
      </c>
      <c r="W2661" s="4">
        <v>4.8368170857733404</v>
      </c>
      <c r="X2661" s="4">
        <v>101.64</v>
      </c>
      <c r="Y2661" s="4">
        <v>86.98</v>
      </c>
      <c r="Z2661" s="4">
        <v>19.355556</v>
      </c>
      <c r="AA2661" s="10" t="s">
        <v>2934</v>
      </c>
      <c r="AB2661" s="10" t="s">
        <v>2934</v>
      </c>
      <c r="AC2661" s="4">
        <v>24.850065000000001</v>
      </c>
      <c r="AD2661" s="4" t="s">
        <v>2934</v>
      </c>
      <c r="AE2661" s="4" t="s">
        <v>2934</v>
      </c>
      <c r="AF2661" s="4" t="s">
        <v>2934</v>
      </c>
      <c r="AG2661" s="4" t="s">
        <v>2934</v>
      </c>
      <c r="AH2661" s="4" t="s">
        <v>2934</v>
      </c>
      <c r="AI2661" s="4">
        <v>0.90195499999999995</v>
      </c>
      <c r="AJ2661" s="4">
        <v>0.90195499999999995</v>
      </c>
    </row>
    <row r="2662" spans="1:36" x14ac:dyDescent="0.3">
      <c r="A2662" s="1" t="s">
        <v>2219</v>
      </c>
      <c r="B2662" s="2">
        <v>4070608</v>
      </c>
      <c r="C2662" s="3" t="s">
        <v>2919</v>
      </c>
      <c r="D2662" s="4">
        <v>50465.969973120002</v>
      </c>
      <c r="E2662" s="3" t="s">
        <v>2925</v>
      </c>
      <c r="F2662" s="3" t="s">
        <v>2926</v>
      </c>
      <c r="G2662" s="3" t="s">
        <v>2927</v>
      </c>
      <c r="H2662" s="3" t="s">
        <v>2964</v>
      </c>
      <c r="I2662" s="3" t="s">
        <v>2965</v>
      </c>
      <c r="J2662" s="4">
        <v>10.528217</v>
      </c>
      <c r="K2662" s="4">
        <v>0.92372699999999996</v>
      </c>
      <c r="L2662" s="4">
        <v>-1.246046</v>
      </c>
      <c r="M2662" s="4">
        <v>2.5544750000000001</v>
      </c>
      <c r="N2662" s="4">
        <v>24.065449999999998</v>
      </c>
      <c r="O2662" s="4">
        <v>29.939323000000002</v>
      </c>
      <c r="P2662" s="4">
        <v>9.5977910000000008</v>
      </c>
      <c r="Q2662" s="4">
        <v>12.751742</v>
      </c>
      <c r="R2662" s="4">
        <v>44.235849999999999</v>
      </c>
      <c r="S2662" s="3" t="s">
        <v>5958</v>
      </c>
      <c r="T2662" s="5">
        <v>152.96</v>
      </c>
      <c r="U2662" s="4">
        <v>50465.969973120002</v>
      </c>
      <c r="V2662" s="10">
        <v>51851.183972999999</v>
      </c>
      <c r="W2662" s="4">
        <v>0.96103556485355601</v>
      </c>
      <c r="X2662" s="5">
        <v>163.6</v>
      </c>
      <c r="Y2662" s="4">
        <v>127.52500000000001</v>
      </c>
      <c r="Z2662" s="4">
        <v>24.065449999999998</v>
      </c>
      <c r="AA2662" s="10">
        <v>23.461202202500001</v>
      </c>
      <c r="AB2662" s="10">
        <v>24.722166551299999</v>
      </c>
      <c r="AC2662" s="4">
        <v>2.4412690000000001</v>
      </c>
      <c r="AD2662" s="4">
        <v>2.3539631636920002</v>
      </c>
      <c r="AE2662" s="4">
        <v>2.4496167029354998</v>
      </c>
      <c r="AF2662" s="4">
        <v>12.751742</v>
      </c>
      <c r="AG2662" s="4">
        <v>16.558484580698401</v>
      </c>
      <c r="AH2662" s="4">
        <v>17.295454655165301</v>
      </c>
      <c r="AI2662" s="4">
        <v>9.5977910000000008</v>
      </c>
      <c r="AJ2662" s="4">
        <v>9.5977910000000008</v>
      </c>
    </row>
    <row r="2663" spans="1:36" x14ac:dyDescent="0.3">
      <c r="A2663" s="1" t="s">
        <v>1473</v>
      </c>
      <c r="B2663" s="2">
        <v>4830494</v>
      </c>
      <c r="C2663" s="3" t="s">
        <v>2919</v>
      </c>
      <c r="D2663" s="4">
        <v>50703.51</v>
      </c>
      <c r="E2663" s="3" t="s">
        <v>2925</v>
      </c>
      <c r="F2663" s="3" t="s">
        <v>2926</v>
      </c>
      <c r="G2663" s="3" t="s">
        <v>3081</v>
      </c>
      <c r="H2663" s="3" t="s">
        <v>3081</v>
      </c>
      <c r="I2663" s="3" t="s">
        <v>3400</v>
      </c>
      <c r="J2663" s="4">
        <v>21.079958999999999</v>
      </c>
      <c r="K2663" s="4">
        <v>-12.330826999999999</v>
      </c>
      <c r="L2663" s="4">
        <v>-5.9424580000000002</v>
      </c>
      <c r="M2663" s="4">
        <v>-1.8518520000000001</v>
      </c>
      <c r="N2663" s="4">
        <v>10.936805</v>
      </c>
      <c r="O2663" s="4">
        <v>13.565193000000001</v>
      </c>
      <c r="P2663" s="4">
        <v>1.555744</v>
      </c>
      <c r="Q2663" s="4">
        <v>5.1690750000000003</v>
      </c>
      <c r="R2663" s="4">
        <v>25.714072999999999</v>
      </c>
      <c r="S2663" s="3" t="s">
        <v>5214</v>
      </c>
      <c r="T2663" s="4">
        <v>34.979999999999997</v>
      </c>
      <c r="U2663" s="4">
        <v>50703.51</v>
      </c>
      <c r="V2663" s="10">
        <v>45747.918010000001</v>
      </c>
      <c r="W2663" s="4">
        <v>2.1726700971984001</v>
      </c>
      <c r="X2663" s="4">
        <v>47.82</v>
      </c>
      <c r="Y2663" s="4">
        <v>20.82</v>
      </c>
      <c r="Z2663" s="4">
        <v>10.936805</v>
      </c>
      <c r="AA2663" s="10">
        <v>8.1801881586779999</v>
      </c>
      <c r="AB2663" s="10">
        <v>8.8432996119497993</v>
      </c>
      <c r="AC2663" s="4">
        <v>0.28705199999999997</v>
      </c>
      <c r="AD2663" s="4">
        <v>0.281936096232</v>
      </c>
      <c r="AE2663" s="4">
        <v>0.2939591509019</v>
      </c>
      <c r="AF2663" s="4">
        <v>5.1690750000000003</v>
      </c>
      <c r="AG2663" s="4">
        <v>6.2021064021583996</v>
      </c>
      <c r="AH2663" s="4">
        <v>6.6637829600894998</v>
      </c>
      <c r="AI2663" s="4">
        <v>1.555744</v>
      </c>
      <c r="AJ2663" s="4">
        <v>2.1928339999999999</v>
      </c>
    </row>
    <row r="2664" spans="1:36" x14ac:dyDescent="0.3">
      <c r="A2664" s="1" t="s">
        <v>1996</v>
      </c>
      <c r="B2664" s="2">
        <v>4070114</v>
      </c>
      <c r="C2664" s="3" t="s">
        <v>2919</v>
      </c>
      <c r="D2664" s="4">
        <v>50866.110463980003</v>
      </c>
      <c r="E2664" s="3" t="s">
        <v>2936</v>
      </c>
      <c r="F2664" s="3" t="s">
        <v>2966</v>
      </c>
      <c r="G2664" s="3" t="s">
        <v>3082</v>
      </c>
      <c r="H2664" s="3" t="s">
        <v>3083</v>
      </c>
      <c r="I2664" s="3" t="s">
        <v>3206</v>
      </c>
      <c r="J2664" s="4">
        <v>18.604651</v>
      </c>
      <c r="K2664" s="4">
        <v>6.226032</v>
      </c>
      <c r="L2664" s="4">
        <v>-3.047148</v>
      </c>
      <c r="M2664" s="4">
        <v>1.2397879999999999</v>
      </c>
      <c r="N2664" s="4">
        <v>29.741052631578899</v>
      </c>
      <c r="O2664" s="4">
        <v>32.562892893129501</v>
      </c>
      <c r="P2664" s="4" t="s">
        <v>2934</v>
      </c>
      <c r="Q2664" s="4" t="s">
        <v>2934</v>
      </c>
      <c r="R2664" s="4" t="s">
        <v>2934</v>
      </c>
      <c r="S2664" s="3" t="s">
        <v>5735</v>
      </c>
      <c r="T2664" s="4">
        <v>141.27000000000001</v>
      </c>
      <c r="U2664" s="4">
        <v>50866.110463980003</v>
      </c>
      <c r="V2664" s="10">
        <v>50488.810463000002</v>
      </c>
      <c r="W2664" s="4">
        <v>2.7748283428895002</v>
      </c>
      <c r="X2664" s="4">
        <v>150.71</v>
      </c>
      <c r="Y2664" s="4">
        <v>114.72</v>
      </c>
      <c r="Z2664" s="4" t="s">
        <v>2934</v>
      </c>
      <c r="AA2664" s="10">
        <v>27.4684036554</v>
      </c>
      <c r="AB2664" s="10">
        <v>28.315274253399998</v>
      </c>
      <c r="AC2664" s="4" t="s">
        <v>2934</v>
      </c>
      <c r="AD2664" s="4">
        <v>8.9184072566420998</v>
      </c>
      <c r="AE2664" s="4">
        <v>9.1644301175418992</v>
      </c>
      <c r="AF2664" s="4" t="s">
        <v>2934</v>
      </c>
      <c r="AG2664" s="4">
        <v>19.544573405150999</v>
      </c>
      <c r="AH2664" s="4">
        <v>19.925697247514002</v>
      </c>
      <c r="AI2664" s="4" t="s">
        <v>2934</v>
      </c>
      <c r="AJ2664" s="4" t="s">
        <v>2934</v>
      </c>
    </row>
    <row r="2665" spans="1:36" x14ac:dyDescent="0.3">
      <c r="A2665" s="1" t="s">
        <v>1755</v>
      </c>
      <c r="B2665" s="2">
        <v>4915639</v>
      </c>
      <c r="C2665" s="3" t="s">
        <v>2919</v>
      </c>
      <c r="D2665" s="4">
        <v>51105.908080449997</v>
      </c>
      <c r="E2665" s="3" t="s">
        <v>3006</v>
      </c>
      <c r="F2665" s="3" t="s">
        <v>3007</v>
      </c>
      <c r="G2665" s="3" t="s">
        <v>3283</v>
      </c>
      <c r="H2665" s="3" t="s">
        <v>3321</v>
      </c>
      <c r="I2665" s="3" t="s">
        <v>3322</v>
      </c>
      <c r="J2665" s="4">
        <v>-8.7831969999999995</v>
      </c>
      <c r="K2665" s="4">
        <v>0.17155899999999999</v>
      </c>
      <c r="L2665" s="4">
        <v>-4.6971350000000003</v>
      </c>
      <c r="M2665" s="4">
        <v>1.604795</v>
      </c>
      <c r="N2665" s="4">
        <v>52.55</v>
      </c>
      <c r="O2665" s="4">
        <v>52.55</v>
      </c>
      <c r="P2665" s="4">
        <v>8.8423359999999995</v>
      </c>
      <c r="Q2665" s="4">
        <v>23.608032999999999</v>
      </c>
      <c r="R2665" s="4">
        <v>41.292330999999997</v>
      </c>
      <c r="S2665" s="3" t="s">
        <v>5496</v>
      </c>
      <c r="T2665" s="4">
        <v>52.55</v>
      </c>
      <c r="U2665" s="4">
        <v>51105.908080449997</v>
      </c>
      <c r="V2665" s="10">
        <v>50288.841079999998</v>
      </c>
      <c r="W2665" s="4">
        <v>0</v>
      </c>
      <c r="X2665" s="4">
        <v>61.225000000000001</v>
      </c>
      <c r="Y2665" s="4">
        <v>43.32</v>
      </c>
      <c r="Z2665" s="4">
        <v>52.55</v>
      </c>
      <c r="AA2665" s="10">
        <v>29.079741021499999</v>
      </c>
      <c r="AB2665" s="10">
        <v>31.823797296599999</v>
      </c>
      <c r="AC2665" s="4">
        <v>6.7859080000000001</v>
      </c>
      <c r="AD2665" s="4">
        <v>6.3690094159913002</v>
      </c>
      <c r="AE2665" s="4">
        <v>6.7218188794384996</v>
      </c>
      <c r="AF2665" s="4">
        <v>23.608032999999999</v>
      </c>
      <c r="AG2665" s="4">
        <v>21.510798220426999</v>
      </c>
      <c r="AH2665" s="4">
        <v>23.197553562558902</v>
      </c>
      <c r="AI2665" s="4">
        <v>8.8423359999999995</v>
      </c>
      <c r="AJ2665" s="4">
        <v>17.504996999999999</v>
      </c>
    </row>
    <row r="2666" spans="1:36" x14ac:dyDescent="0.3">
      <c r="A2666" s="1" t="s">
        <v>2484</v>
      </c>
      <c r="B2666" s="2">
        <v>103247</v>
      </c>
      <c r="C2666" s="3" t="s">
        <v>2935</v>
      </c>
      <c r="D2666" s="4">
        <v>51318.910354200001</v>
      </c>
      <c r="E2666" s="3" t="s">
        <v>2930</v>
      </c>
      <c r="F2666" s="3" t="s">
        <v>2957</v>
      </c>
      <c r="G2666" s="3" t="s">
        <v>2957</v>
      </c>
      <c r="H2666" s="3" t="s">
        <v>3113</v>
      </c>
      <c r="I2666" s="3" t="s">
        <v>3125</v>
      </c>
      <c r="J2666" s="4">
        <v>38.448349999999998</v>
      </c>
      <c r="K2666" s="4">
        <v>2.8880870000000001</v>
      </c>
      <c r="L2666" s="4">
        <v>-6.9164269999999997</v>
      </c>
      <c r="M2666" s="4">
        <v>0.12399300000000001</v>
      </c>
      <c r="N2666" s="4">
        <v>12.5518134715026</v>
      </c>
      <c r="O2666" s="4">
        <v>6.3611460646286497</v>
      </c>
      <c r="P2666" s="4">
        <v>2.720764</v>
      </c>
      <c r="Q2666" s="5">
        <v>9.6198429999999995</v>
      </c>
      <c r="R2666" s="4">
        <v>18.713508000000001</v>
      </c>
      <c r="S2666" s="3" t="s">
        <v>6222</v>
      </c>
      <c r="T2666" s="5">
        <v>193.8</v>
      </c>
      <c r="U2666" s="4">
        <v>51318.910354200001</v>
      </c>
      <c r="V2666" s="10">
        <v>60556.910354</v>
      </c>
      <c r="W2666" s="4">
        <v>1.8988648090815301</v>
      </c>
      <c r="X2666" s="4">
        <v>209.88</v>
      </c>
      <c r="Y2666" s="4">
        <v>139.41</v>
      </c>
      <c r="Z2666" s="4">
        <v>12.92</v>
      </c>
      <c r="AA2666" s="10">
        <v>10.3741214382</v>
      </c>
      <c r="AB2666" s="10">
        <v>11.885509062200001</v>
      </c>
      <c r="AC2666" s="4">
        <v>0.96996599999999999</v>
      </c>
      <c r="AD2666" s="4">
        <v>0.92662015550020005</v>
      </c>
      <c r="AE2666" s="4">
        <v>0.95749428758440003</v>
      </c>
      <c r="AF2666" s="5">
        <v>9.6198429999999995</v>
      </c>
      <c r="AG2666" s="4" t="s">
        <v>2934</v>
      </c>
      <c r="AH2666" s="4" t="s">
        <v>2934</v>
      </c>
      <c r="AI2666" s="4">
        <v>2.720764</v>
      </c>
      <c r="AJ2666" s="4">
        <v>3.2774130000000001</v>
      </c>
    </row>
    <row r="2667" spans="1:36" x14ac:dyDescent="0.3">
      <c r="A2667" s="1" t="s">
        <v>138</v>
      </c>
      <c r="B2667" s="2">
        <v>113901</v>
      </c>
      <c r="C2667" s="3" t="s">
        <v>2935</v>
      </c>
      <c r="D2667" s="4">
        <v>51994.956647699997</v>
      </c>
      <c r="E2667" s="3" t="s">
        <v>2930</v>
      </c>
      <c r="F2667" s="3" t="s">
        <v>2953</v>
      </c>
      <c r="G2667" s="3" t="s">
        <v>2954</v>
      </c>
      <c r="H2667" s="3" t="s">
        <v>2955</v>
      </c>
      <c r="I2667" s="3" t="s">
        <v>3097</v>
      </c>
      <c r="J2667" s="4">
        <v>41.102598999999998</v>
      </c>
      <c r="K2667" s="4">
        <v>14.367718</v>
      </c>
      <c r="L2667" s="4">
        <v>-6.2877029999999996</v>
      </c>
      <c r="M2667" s="4">
        <v>0.71976300000000004</v>
      </c>
      <c r="N2667" s="4">
        <v>20.613461999999998</v>
      </c>
      <c r="O2667" s="4">
        <v>6.6838350000000002</v>
      </c>
      <c r="P2667" s="4">
        <v>9.1172769999999996</v>
      </c>
      <c r="Q2667" s="4">
        <v>7.5160999999999998</v>
      </c>
      <c r="R2667" s="4">
        <v>8.8205600000000004</v>
      </c>
      <c r="S2667" s="3" t="s">
        <v>3885</v>
      </c>
      <c r="T2667" s="5">
        <v>535.95000000000005</v>
      </c>
      <c r="U2667" s="4">
        <v>51994.956647699997</v>
      </c>
      <c r="V2667" s="10">
        <v>45028.956646999999</v>
      </c>
      <c r="W2667" s="4">
        <v>1.1045806511801499</v>
      </c>
      <c r="X2667" s="4">
        <v>577</v>
      </c>
      <c r="Y2667" s="4">
        <v>368.41</v>
      </c>
      <c r="Z2667" s="4">
        <v>20.613461999999998</v>
      </c>
      <c r="AA2667" s="10">
        <v>14.1642198513</v>
      </c>
      <c r="AB2667" s="10">
        <v>15.4490114881</v>
      </c>
      <c r="AC2667" s="4">
        <v>2.5811959999999998</v>
      </c>
      <c r="AD2667" s="4">
        <v>2.4966169389632</v>
      </c>
      <c r="AE2667" s="4">
        <v>2.6243152176240998</v>
      </c>
      <c r="AF2667" s="4">
        <v>7.5160999999999998</v>
      </c>
      <c r="AG2667" s="4">
        <v>7.7965772781557998</v>
      </c>
      <c r="AH2667" s="4">
        <v>8.0732183550477004</v>
      </c>
      <c r="AI2667" s="4">
        <v>9.1172769999999996</v>
      </c>
      <c r="AJ2667" s="4">
        <v>9.1172769999999996</v>
      </c>
    </row>
    <row r="2668" spans="1:36" x14ac:dyDescent="0.3">
      <c r="A2668" s="1" t="s">
        <v>2788</v>
      </c>
      <c r="B2668" s="2">
        <v>4071818</v>
      </c>
      <c r="C2668" s="3" t="s">
        <v>2935</v>
      </c>
      <c r="D2668" s="4">
        <v>52059.502381699996</v>
      </c>
      <c r="E2668" s="3" t="s">
        <v>2936</v>
      </c>
      <c r="F2668" s="3" t="s">
        <v>2937</v>
      </c>
      <c r="G2668" s="3" t="s">
        <v>3037</v>
      </c>
      <c r="H2668" s="3" t="s">
        <v>3037</v>
      </c>
      <c r="I2668" s="3" t="s">
        <v>3720</v>
      </c>
      <c r="J2668" s="4">
        <v>28.996368</v>
      </c>
      <c r="K2668" s="4">
        <v>3.1893739999999999</v>
      </c>
      <c r="L2668" s="4">
        <v>-11.35197</v>
      </c>
      <c r="M2668" s="4">
        <v>-2.194042</v>
      </c>
      <c r="N2668" s="4">
        <v>28.983000000000001</v>
      </c>
      <c r="O2668" s="4">
        <v>27.948651000000002</v>
      </c>
      <c r="P2668" s="4">
        <v>14.863666</v>
      </c>
      <c r="Q2668" s="4">
        <v>18.391752</v>
      </c>
      <c r="R2668" s="4">
        <v>33.900666000000001</v>
      </c>
      <c r="S2668" s="3" t="s">
        <v>6526</v>
      </c>
      <c r="T2668" s="4">
        <v>1068.98</v>
      </c>
      <c r="U2668" s="4">
        <v>52059.502381699996</v>
      </c>
      <c r="V2668" s="10">
        <v>54177.502380999998</v>
      </c>
      <c r="W2668" s="4">
        <v>0.76708638141031604</v>
      </c>
      <c r="X2668" s="4">
        <v>1227.6590000000001</v>
      </c>
      <c r="Y2668" s="4">
        <v>800.97</v>
      </c>
      <c r="Z2668" s="4">
        <v>28.983000000000001</v>
      </c>
      <c r="AA2668" s="10">
        <v>25.665478205500001</v>
      </c>
      <c r="AB2668" s="10">
        <v>27.425805266400001</v>
      </c>
      <c r="AC2668" s="4">
        <v>3.1997110000000002</v>
      </c>
      <c r="AD2668" s="4">
        <v>3.0240710508497002</v>
      </c>
      <c r="AE2668" s="4">
        <v>3.1533474647450999</v>
      </c>
      <c r="AF2668" s="4">
        <v>18.391752</v>
      </c>
      <c r="AG2668" s="4">
        <v>17.911468298644799</v>
      </c>
      <c r="AH2668" s="4">
        <v>18.734287096011698</v>
      </c>
      <c r="AI2668" s="4">
        <v>14.863666</v>
      </c>
      <c r="AJ2668" s="4">
        <v>18.016314000000001</v>
      </c>
    </row>
    <row r="2669" spans="1:36" x14ac:dyDescent="0.3">
      <c r="A2669" s="1" t="s">
        <v>1397</v>
      </c>
      <c r="B2669" s="2">
        <v>111754789</v>
      </c>
      <c r="C2669" s="3" t="s">
        <v>2940</v>
      </c>
      <c r="D2669" s="4">
        <v>52073.894399999997</v>
      </c>
      <c r="E2669" s="3" t="s">
        <v>2930</v>
      </c>
      <c r="F2669" s="3" t="s">
        <v>2953</v>
      </c>
      <c r="G2669" s="3" t="s">
        <v>2954</v>
      </c>
      <c r="H2669" s="3" t="s">
        <v>2955</v>
      </c>
      <c r="I2669" s="3" t="s">
        <v>3525</v>
      </c>
      <c r="J2669" s="4">
        <v>101.577169</v>
      </c>
      <c r="K2669" s="4">
        <v>43.567799000000001</v>
      </c>
      <c r="L2669" s="4">
        <v>-2.4532069999999999</v>
      </c>
      <c r="M2669" s="4">
        <v>-2.0616680000000001</v>
      </c>
      <c r="N2669" s="4" t="s">
        <v>2934</v>
      </c>
      <c r="O2669" s="4" t="s">
        <v>2934</v>
      </c>
      <c r="P2669" s="4" t="s">
        <v>2934</v>
      </c>
      <c r="Q2669" s="4" t="s">
        <v>2934</v>
      </c>
      <c r="R2669" s="4" t="s">
        <v>2934</v>
      </c>
      <c r="S2669" s="3" t="s">
        <v>5139</v>
      </c>
      <c r="T2669" s="4">
        <v>53.68</v>
      </c>
      <c r="U2669" s="4">
        <v>52073.894399999997</v>
      </c>
      <c r="V2669" s="10" t="s">
        <v>2934</v>
      </c>
      <c r="W2669" s="4">
        <v>0</v>
      </c>
      <c r="X2669" s="4">
        <v>61.75</v>
      </c>
      <c r="Y2669" s="4">
        <v>22.02</v>
      </c>
      <c r="Z2669" s="4" t="s">
        <v>2934</v>
      </c>
      <c r="AA2669" s="10" t="s">
        <v>2934</v>
      </c>
      <c r="AB2669" s="10" t="s">
        <v>2934</v>
      </c>
      <c r="AC2669" s="4" t="s">
        <v>2934</v>
      </c>
      <c r="AD2669" s="4" t="s">
        <v>2934</v>
      </c>
      <c r="AE2669" s="4" t="s">
        <v>2934</v>
      </c>
      <c r="AF2669" s="4" t="s">
        <v>2934</v>
      </c>
      <c r="AG2669" s="4" t="s">
        <v>2934</v>
      </c>
      <c r="AH2669" s="4" t="s">
        <v>2934</v>
      </c>
      <c r="AI2669" s="4" t="s">
        <v>2934</v>
      </c>
      <c r="AJ2669" s="4" t="s">
        <v>2934</v>
      </c>
    </row>
    <row r="2670" spans="1:36" x14ac:dyDescent="0.3">
      <c r="A2670" s="1" t="s">
        <v>2120</v>
      </c>
      <c r="B2670" s="2">
        <v>103016</v>
      </c>
      <c r="C2670" s="3" t="s">
        <v>2935</v>
      </c>
      <c r="D2670" s="4">
        <v>52199.888863100001</v>
      </c>
      <c r="E2670" s="3" t="s">
        <v>2976</v>
      </c>
      <c r="F2670" s="3" t="s">
        <v>2977</v>
      </c>
      <c r="G2670" s="3" t="s">
        <v>3133</v>
      </c>
      <c r="H2670" s="3" t="s">
        <v>3384</v>
      </c>
      <c r="I2670" s="3" t="s">
        <v>2979</v>
      </c>
      <c r="J2670" s="4">
        <v>-2.2622949999999999</v>
      </c>
      <c r="K2670" s="4">
        <v>-16.414311000000001</v>
      </c>
      <c r="L2670" s="4">
        <v>-15.158242</v>
      </c>
      <c r="M2670" s="4">
        <v>0.201681</v>
      </c>
      <c r="N2670" s="4">
        <v>30.955347871235698</v>
      </c>
      <c r="O2670" s="4">
        <v>17.952424000000001</v>
      </c>
      <c r="P2670" s="4">
        <v>9.9237660000000005</v>
      </c>
      <c r="Q2670" s="4">
        <v>19.541820999999999</v>
      </c>
      <c r="R2670" s="4">
        <v>28.101367</v>
      </c>
      <c r="S2670" s="3" t="s">
        <v>5859</v>
      </c>
      <c r="T2670" s="4">
        <v>298.10000000000002</v>
      </c>
      <c r="U2670" s="4">
        <v>52199.888863100001</v>
      </c>
      <c r="V2670" s="10">
        <v>65524.624862999997</v>
      </c>
      <c r="W2670" s="4">
        <v>4.0254948004025497</v>
      </c>
      <c r="X2670" s="4">
        <v>369.988</v>
      </c>
      <c r="Y2670" s="4">
        <v>256.31</v>
      </c>
      <c r="Z2670" s="4">
        <v>33.122222000000001</v>
      </c>
      <c r="AA2670" s="10">
        <v>28.857696030900001</v>
      </c>
      <c r="AB2670" s="10">
        <v>29.3719757259</v>
      </c>
      <c r="AC2670" s="4">
        <v>13.945489</v>
      </c>
      <c r="AD2670" s="4">
        <v>13.5330953277312</v>
      </c>
      <c r="AE2670" s="4">
        <v>13.895425148791601</v>
      </c>
      <c r="AF2670" s="4">
        <v>19.541820999999999</v>
      </c>
      <c r="AG2670" s="4">
        <v>18.908071004433399</v>
      </c>
      <c r="AH2670" s="4">
        <v>19.294948067213799</v>
      </c>
      <c r="AI2670" s="4">
        <v>9.9237660000000005</v>
      </c>
      <c r="AJ2670" s="4">
        <v>10.512396000000001</v>
      </c>
    </row>
    <row r="2671" spans="1:36" x14ac:dyDescent="0.3">
      <c r="A2671" s="1" t="s">
        <v>2333</v>
      </c>
      <c r="B2671" s="2">
        <v>5285926</v>
      </c>
      <c r="C2671" s="3" t="s">
        <v>2935</v>
      </c>
      <c r="D2671" s="4">
        <v>52370.364999999998</v>
      </c>
      <c r="E2671" s="3" t="s">
        <v>2945</v>
      </c>
      <c r="F2671" s="3" t="s">
        <v>2946</v>
      </c>
      <c r="G2671" s="3" t="s">
        <v>2984</v>
      </c>
      <c r="H2671" s="3" t="s">
        <v>3061</v>
      </c>
      <c r="I2671" s="3" t="s">
        <v>3660</v>
      </c>
      <c r="J2671" s="4">
        <v>-20.276382000000002</v>
      </c>
      <c r="K2671" s="4">
        <v>39.264395999999998</v>
      </c>
      <c r="L2671" s="4">
        <v>-8.6643640000000008</v>
      </c>
      <c r="M2671" s="4">
        <v>-4.5943829999999997</v>
      </c>
      <c r="N2671" s="4" t="s">
        <v>2924</v>
      </c>
      <c r="O2671" s="4">
        <v>66.547819000000004</v>
      </c>
      <c r="P2671" s="4">
        <v>17.876055999999998</v>
      </c>
      <c r="Q2671" s="4" t="s">
        <v>2924</v>
      </c>
      <c r="R2671" s="4">
        <v>40.017712000000003</v>
      </c>
      <c r="S2671" s="3" t="s">
        <v>6072</v>
      </c>
      <c r="T2671" s="4">
        <v>158.65</v>
      </c>
      <c r="U2671" s="4">
        <v>52370.364999999998</v>
      </c>
      <c r="V2671" s="10">
        <v>49921.19</v>
      </c>
      <c r="W2671" s="4">
        <v>0</v>
      </c>
      <c r="X2671" s="4">
        <v>237.72</v>
      </c>
      <c r="Y2671" s="4">
        <v>107.13</v>
      </c>
      <c r="Z2671" s="4" t="s">
        <v>2924</v>
      </c>
      <c r="AA2671" s="10">
        <v>183.83545770559999</v>
      </c>
      <c r="AB2671" s="10">
        <v>226.6331442938</v>
      </c>
      <c r="AC2671" s="4">
        <v>14.621100999999999</v>
      </c>
      <c r="AD2671" s="4">
        <v>11.946846892553699</v>
      </c>
      <c r="AE2671" s="4">
        <v>13.915941366155099</v>
      </c>
      <c r="AF2671" s="4" t="s">
        <v>2924</v>
      </c>
      <c r="AG2671" s="4">
        <v>128.20350897377489</v>
      </c>
      <c r="AH2671" s="4">
        <v>145.78684882112299</v>
      </c>
      <c r="AI2671" s="4">
        <v>17.876055999999998</v>
      </c>
      <c r="AJ2671" s="4">
        <v>34.147654000000003</v>
      </c>
    </row>
    <row r="2672" spans="1:36" x14ac:dyDescent="0.3">
      <c r="A2672" s="1" t="s">
        <v>1487</v>
      </c>
      <c r="B2672" s="2">
        <v>5234450</v>
      </c>
      <c r="C2672" s="3" t="s">
        <v>2935</v>
      </c>
      <c r="D2672" s="4">
        <v>52855.637271059997</v>
      </c>
      <c r="E2672" s="3" t="s">
        <v>2936</v>
      </c>
      <c r="F2672" s="3" t="s">
        <v>2937</v>
      </c>
      <c r="G2672" s="3" t="s">
        <v>2943</v>
      </c>
      <c r="H2672" s="3" t="s">
        <v>2943</v>
      </c>
      <c r="I2672" s="3" t="s">
        <v>3320</v>
      </c>
      <c r="J2672" s="4">
        <v>38.480221999999998</v>
      </c>
      <c r="K2672" s="4">
        <v>3.3803909999999999</v>
      </c>
      <c r="L2672" s="4">
        <v>-4.6469959999999997</v>
      </c>
      <c r="M2672" s="4">
        <v>-1.0168649999999999</v>
      </c>
      <c r="N2672" s="4">
        <v>38.375</v>
      </c>
      <c r="O2672" s="4">
        <v>33.52373</v>
      </c>
      <c r="P2672" s="4">
        <v>3.2868029999999999</v>
      </c>
      <c r="Q2672" s="4">
        <v>17.001757000000001</v>
      </c>
      <c r="R2672" s="4">
        <v>38.294826999999998</v>
      </c>
      <c r="S2672" s="3" t="s">
        <v>5228</v>
      </c>
      <c r="T2672" s="4">
        <v>79.819999999999993</v>
      </c>
      <c r="U2672" s="4">
        <v>52855.637271059997</v>
      </c>
      <c r="V2672" s="10">
        <v>64215.637271</v>
      </c>
      <c r="W2672" s="4">
        <v>1.85417188674518</v>
      </c>
      <c r="X2672" s="4">
        <v>87.16</v>
      </c>
      <c r="Y2672" s="4">
        <v>51.71</v>
      </c>
      <c r="Z2672" s="4">
        <v>31.662039</v>
      </c>
      <c r="AA2672" s="10">
        <v>22.846969384699999</v>
      </c>
      <c r="AB2672" s="10">
        <v>22.846969384699999</v>
      </c>
      <c r="AC2672" s="4">
        <v>2.7978230000000002</v>
      </c>
      <c r="AD2672" s="4">
        <v>2.7248182888314001</v>
      </c>
      <c r="AE2672" s="4">
        <v>2.7248182888314001</v>
      </c>
      <c r="AF2672" s="4">
        <v>17.001757000000001</v>
      </c>
      <c r="AG2672" s="4">
        <v>17.020986494726699</v>
      </c>
      <c r="AH2672" s="4">
        <v>17.020986494726699</v>
      </c>
      <c r="AI2672" s="4">
        <v>3.2868029999999999</v>
      </c>
      <c r="AJ2672" s="4" t="s">
        <v>2924</v>
      </c>
    </row>
    <row r="2673" spans="1:36" x14ac:dyDescent="0.3">
      <c r="A2673" s="1" t="s">
        <v>1853</v>
      </c>
      <c r="B2673" s="2">
        <v>4021829</v>
      </c>
      <c r="C2673" s="3" t="s">
        <v>2935</v>
      </c>
      <c r="D2673" s="4">
        <v>53222.880485499998</v>
      </c>
      <c r="E2673" s="3" t="s">
        <v>2936</v>
      </c>
      <c r="F2673" s="3" t="s">
        <v>3056</v>
      </c>
      <c r="G2673" s="3" t="s">
        <v>3166</v>
      </c>
      <c r="H2673" s="3" t="s">
        <v>3381</v>
      </c>
      <c r="I2673" s="3" t="s">
        <v>3382</v>
      </c>
      <c r="J2673" s="4">
        <v>-0.47804400000000002</v>
      </c>
      <c r="K2673" s="4">
        <v>-4.5522780000000003</v>
      </c>
      <c r="L2673" s="4">
        <v>-14.572590999999999</v>
      </c>
      <c r="M2673" s="4">
        <v>0.46978399999999998</v>
      </c>
      <c r="N2673" s="4">
        <v>22.064340999999999</v>
      </c>
      <c r="O2673" s="4" t="s">
        <v>2924</v>
      </c>
      <c r="P2673" s="4">
        <v>3.8609249999999999</v>
      </c>
      <c r="Q2673" s="4">
        <v>11.152331999999999</v>
      </c>
      <c r="R2673" s="4">
        <v>127.26688900000001</v>
      </c>
      <c r="S2673" s="3" t="s">
        <v>5593</v>
      </c>
      <c r="T2673" s="4">
        <v>235.25</v>
      </c>
      <c r="U2673" s="4">
        <v>53222.880485499998</v>
      </c>
      <c r="V2673" s="10">
        <v>69980.880485000001</v>
      </c>
      <c r="W2673" s="4">
        <v>2.2954303931987301</v>
      </c>
      <c r="X2673" s="5">
        <v>277.60000000000002</v>
      </c>
      <c r="Y2673" s="4">
        <v>206.71</v>
      </c>
      <c r="Z2673" s="4">
        <v>22.064340999999999</v>
      </c>
      <c r="AA2673" s="10">
        <v>18.013844433799999</v>
      </c>
      <c r="AB2673" s="10">
        <v>19.877700388699999</v>
      </c>
      <c r="AC2673" s="4">
        <v>5.749333</v>
      </c>
      <c r="AD2673" s="4">
        <v>5.6081670044159999</v>
      </c>
      <c r="AE2673" s="4">
        <v>5.7545884268338003</v>
      </c>
      <c r="AF2673" s="4">
        <v>11.152331999999999</v>
      </c>
      <c r="AG2673" s="4">
        <v>11.806448497951999</v>
      </c>
      <c r="AH2673" s="4">
        <v>12.6242237591371</v>
      </c>
      <c r="AI2673" s="4">
        <v>3.8609249999999999</v>
      </c>
      <c r="AJ2673" s="4">
        <v>3.8609249999999999</v>
      </c>
    </row>
    <row r="2674" spans="1:36" x14ac:dyDescent="0.3">
      <c r="A2674" s="1" t="s">
        <v>2258</v>
      </c>
      <c r="B2674" s="2">
        <v>4011047</v>
      </c>
      <c r="C2674" s="3" t="s">
        <v>2935</v>
      </c>
      <c r="D2674" s="4">
        <v>53379.432464400001</v>
      </c>
      <c r="E2674" s="3" t="s">
        <v>3093</v>
      </c>
      <c r="F2674" s="3" t="s">
        <v>3093</v>
      </c>
      <c r="G2674" s="3" t="s">
        <v>3172</v>
      </c>
      <c r="H2674" s="3" t="s">
        <v>3173</v>
      </c>
      <c r="I2674" s="3" t="s">
        <v>3274</v>
      </c>
      <c r="J2674" s="4">
        <v>-27.363567</v>
      </c>
      <c r="K2674" s="4">
        <v>-10.617167</v>
      </c>
      <c r="L2674" s="4">
        <v>-13.421897</v>
      </c>
      <c r="M2674" s="4">
        <v>2.6337229999999998</v>
      </c>
      <c r="N2674" s="4">
        <v>12.154341000000001</v>
      </c>
      <c r="O2674" s="4">
        <v>11.616472</v>
      </c>
      <c r="P2674" s="4">
        <v>2.481455</v>
      </c>
      <c r="Q2674" s="4">
        <v>6.4921749999999996</v>
      </c>
      <c r="R2674" s="4">
        <v>16.800328</v>
      </c>
      <c r="S2674" s="3" t="s">
        <v>5997</v>
      </c>
      <c r="T2674" s="4">
        <v>37.799999999999997</v>
      </c>
      <c r="U2674" s="4">
        <v>53379.432464400001</v>
      </c>
      <c r="V2674" s="10">
        <v>63110.432463999998</v>
      </c>
      <c r="W2674" s="4">
        <v>2.9100529100529098</v>
      </c>
      <c r="X2674" s="4">
        <v>55.69</v>
      </c>
      <c r="Y2674" s="4">
        <v>36.519199999999998</v>
      </c>
      <c r="Z2674" s="4">
        <v>12.154341000000001</v>
      </c>
      <c r="AA2674" s="10">
        <v>11.1071932299</v>
      </c>
      <c r="AB2674" s="10">
        <v>11.160747238600001</v>
      </c>
      <c r="AC2674" s="5">
        <v>1.7533110000000001</v>
      </c>
      <c r="AD2674" s="4">
        <v>1.7300952721108001</v>
      </c>
      <c r="AE2674" s="4">
        <v>1.7424220045287999</v>
      </c>
      <c r="AF2674" s="4">
        <v>6.4921749999999996</v>
      </c>
      <c r="AG2674" s="4">
        <v>6.8306456080456996</v>
      </c>
      <c r="AH2674" s="4">
        <v>6.9637711899134001</v>
      </c>
      <c r="AI2674" s="4">
        <v>2.481455</v>
      </c>
      <c r="AJ2674" s="4">
        <v>13.938053</v>
      </c>
    </row>
    <row r="2675" spans="1:36" x14ac:dyDescent="0.3">
      <c r="A2675" s="1" t="s">
        <v>1900</v>
      </c>
      <c r="B2675" s="2">
        <v>4203993</v>
      </c>
      <c r="C2675" s="3" t="s">
        <v>2919</v>
      </c>
      <c r="D2675" s="4">
        <v>54328.296780800003</v>
      </c>
      <c r="E2675" s="3" t="s">
        <v>2945</v>
      </c>
      <c r="F2675" s="3" t="s">
        <v>2990</v>
      </c>
      <c r="G2675" s="3" t="s">
        <v>2990</v>
      </c>
      <c r="H2675" s="3" t="s">
        <v>3029</v>
      </c>
      <c r="I2675" s="3" t="s">
        <v>3030</v>
      </c>
      <c r="J2675" s="18">
        <v>-6.9313830000000003</v>
      </c>
      <c r="K2675" s="18">
        <v>-12.726084999999999</v>
      </c>
      <c r="L2675" s="18">
        <v>-5.6372220000000004</v>
      </c>
      <c r="M2675" s="18">
        <v>1.674277</v>
      </c>
      <c r="N2675" s="4">
        <v>21.376000000000001</v>
      </c>
      <c r="O2675" s="4">
        <v>21.051801999999999</v>
      </c>
      <c r="P2675" s="4">
        <v>5.7724609999999998</v>
      </c>
      <c r="Q2675" s="4">
        <v>13.138479</v>
      </c>
      <c r="R2675" s="4">
        <v>30.632804</v>
      </c>
      <c r="S2675" s="3" t="s">
        <v>5640</v>
      </c>
      <c r="T2675" s="4">
        <v>213.76</v>
      </c>
      <c r="U2675" s="4">
        <v>54328.296780800003</v>
      </c>
      <c r="V2675" s="10">
        <v>61698.296779999997</v>
      </c>
      <c r="W2675" s="4">
        <v>1.8974550898203599</v>
      </c>
      <c r="X2675" s="19">
        <v>296.08</v>
      </c>
      <c r="Y2675" s="18">
        <v>201.58</v>
      </c>
      <c r="Z2675" s="4">
        <v>21.376000000000001</v>
      </c>
      <c r="AA2675" s="10">
        <v>17.383384295100001</v>
      </c>
      <c r="AB2675" s="10">
        <v>16.3991021</v>
      </c>
      <c r="AC2675" s="4">
        <v>4.7735630000000002</v>
      </c>
      <c r="AD2675" s="4">
        <v>5.0027450000642997</v>
      </c>
      <c r="AE2675" s="4">
        <v>4.8935410599609996</v>
      </c>
      <c r="AF2675" s="4">
        <v>13.138479</v>
      </c>
      <c r="AG2675" s="4">
        <v>12.9657500111693</v>
      </c>
      <c r="AH2675" s="4">
        <v>12.5558411071873</v>
      </c>
      <c r="AI2675" s="4">
        <v>5.7724609999999998</v>
      </c>
      <c r="AJ2675" s="4" t="s">
        <v>2924</v>
      </c>
    </row>
    <row r="2676" spans="1:36" x14ac:dyDescent="0.3">
      <c r="A2676" s="1" t="s">
        <v>260</v>
      </c>
      <c r="B2676" s="2">
        <v>4344582</v>
      </c>
      <c r="C2676" s="3" t="s">
        <v>2935</v>
      </c>
      <c r="D2676" s="4">
        <v>54401.385499199998</v>
      </c>
      <c r="E2676" s="3" t="s">
        <v>2925</v>
      </c>
      <c r="F2676" s="3" t="s">
        <v>2926</v>
      </c>
      <c r="G2676" s="3" t="s">
        <v>2927</v>
      </c>
      <c r="H2676" s="3" t="s">
        <v>3024</v>
      </c>
      <c r="I2676" s="3" t="s">
        <v>3025</v>
      </c>
      <c r="J2676" s="4">
        <v>25.371576000000001</v>
      </c>
      <c r="K2676" s="4">
        <v>1.4080539999999999</v>
      </c>
      <c r="L2676" s="4">
        <v>1.6149960000000001</v>
      </c>
      <c r="M2676" s="4">
        <v>-0.36422700000000002</v>
      </c>
      <c r="N2676" s="4">
        <v>21.645721999999999</v>
      </c>
      <c r="O2676" s="4" t="s">
        <v>2934</v>
      </c>
      <c r="P2676" s="4" t="s">
        <v>2924</v>
      </c>
      <c r="Q2676" s="4">
        <v>13.641377</v>
      </c>
      <c r="R2676" s="4" t="s">
        <v>2934</v>
      </c>
      <c r="S2676" s="3" t="s">
        <v>4006</v>
      </c>
      <c r="T2676" s="4">
        <v>3241.62</v>
      </c>
      <c r="U2676" s="4">
        <v>54401.385499199998</v>
      </c>
      <c r="V2676" s="10">
        <v>66242.317498999997</v>
      </c>
      <c r="W2676" s="4">
        <v>0</v>
      </c>
      <c r="X2676" s="4">
        <v>3416.71</v>
      </c>
      <c r="Y2676" s="4">
        <v>2510</v>
      </c>
      <c r="Z2676" s="4">
        <v>21.645721999999999</v>
      </c>
      <c r="AA2676" s="10">
        <v>20.552640455199999</v>
      </c>
      <c r="AB2676" s="10">
        <v>21.202593534199998</v>
      </c>
      <c r="AC2676" s="4">
        <v>3.5653190000000001</v>
      </c>
      <c r="AD2676" s="4">
        <v>3.4819184528640998</v>
      </c>
      <c r="AE2676" s="4">
        <v>3.5209077164974998</v>
      </c>
      <c r="AF2676" s="4">
        <v>13.641377</v>
      </c>
      <c r="AG2676" s="4">
        <v>14.880735548748101</v>
      </c>
      <c r="AH2676" s="4">
        <v>15.109807815420201</v>
      </c>
      <c r="AI2676" s="4" t="s">
        <v>2924</v>
      </c>
      <c r="AJ2676" s="4" t="s">
        <v>2924</v>
      </c>
    </row>
    <row r="2677" spans="1:36" x14ac:dyDescent="0.3">
      <c r="A2677" s="1" t="s">
        <v>2552</v>
      </c>
      <c r="B2677" s="2">
        <v>4055530</v>
      </c>
      <c r="C2677" s="3" t="s">
        <v>2935</v>
      </c>
      <c r="D2677" s="4">
        <v>54804.647857830001</v>
      </c>
      <c r="E2677" s="3" t="s">
        <v>2930</v>
      </c>
      <c r="F2677" s="3" t="s">
        <v>2957</v>
      </c>
      <c r="G2677" s="3" t="s">
        <v>2957</v>
      </c>
      <c r="H2677" s="3" t="s">
        <v>3113</v>
      </c>
      <c r="I2677" s="3" t="s">
        <v>3125</v>
      </c>
      <c r="J2677" s="4">
        <v>26.731062000000001</v>
      </c>
      <c r="K2677" s="4">
        <v>2.2447159999999999</v>
      </c>
      <c r="L2677" s="4">
        <v>-9.4689870000000003</v>
      </c>
      <c r="M2677" s="4">
        <v>0.269978</v>
      </c>
      <c r="N2677" s="4">
        <v>12.38</v>
      </c>
      <c r="O2677" s="4">
        <v>6.0505279999999999</v>
      </c>
      <c r="P2677" s="4">
        <v>1.9786250000000001</v>
      </c>
      <c r="Q2677" s="4">
        <v>9.1299860000000006</v>
      </c>
      <c r="R2677" s="4">
        <v>4.1901919999999997</v>
      </c>
      <c r="S2677" s="3" t="s">
        <v>6290</v>
      </c>
      <c r="T2677" s="4">
        <v>241.41</v>
      </c>
      <c r="U2677" s="4">
        <v>54804.647857830001</v>
      </c>
      <c r="V2677" s="10">
        <v>62065.647857000004</v>
      </c>
      <c r="W2677" s="4">
        <v>1.7397787995526299</v>
      </c>
      <c r="X2677" s="4">
        <v>269.55500000000001</v>
      </c>
      <c r="Y2677" s="4">
        <v>188.81</v>
      </c>
      <c r="Z2677" s="4">
        <v>12.386352</v>
      </c>
      <c r="AA2677" s="10">
        <v>11.670888768499999</v>
      </c>
      <c r="AB2677" s="10">
        <v>12.7877861042</v>
      </c>
      <c r="AC2677" s="4">
        <v>1.368833</v>
      </c>
      <c r="AD2677" s="4">
        <v>1.4007379465236001</v>
      </c>
      <c r="AE2677" s="4">
        <v>1.4864632771408</v>
      </c>
      <c r="AF2677" s="4">
        <v>9.1299860000000006</v>
      </c>
      <c r="AG2677" s="4">
        <v>8.4863885036717992</v>
      </c>
      <c r="AH2677" s="4">
        <v>9.0685025850039995</v>
      </c>
      <c r="AI2677" s="4">
        <v>1.9786250000000001</v>
      </c>
      <c r="AJ2677" s="4">
        <v>2.376925</v>
      </c>
    </row>
    <row r="2678" spans="1:36" x14ac:dyDescent="0.3">
      <c r="A2678" s="1" t="s">
        <v>1968</v>
      </c>
      <c r="B2678" s="2">
        <v>4001586</v>
      </c>
      <c r="C2678" s="3" t="s">
        <v>2919</v>
      </c>
      <c r="D2678" s="4">
        <v>54826.10893178</v>
      </c>
      <c r="E2678" s="3" t="s">
        <v>2936</v>
      </c>
      <c r="F2678" s="3" t="s">
        <v>2937</v>
      </c>
      <c r="G2678" s="3" t="s">
        <v>3044</v>
      </c>
      <c r="H2678" s="3" t="s">
        <v>3099</v>
      </c>
      <c r="I2678" s="3" t="s">
        <v>3441</v>
      </c>
      <c r="J2678" s="4">
        <v>7.0865340000000003</v>
      </c>
      <c r="K2678" s="4">
        <v>6.5627230000000001</v>
      </c>
      <c r="L2678" s="4">
        <v>-9.9931140000000003</v>
      </c>
      <c r="M2678" s="4">
        <v>-0.71211599999999997</v>
      </c>
      <c r="N2678" s="4">
        <v>13.071249999999999</v>
      </c>
      <c r="O2678" s="4">
        <v>19.774961999999999</v>
      </c>
      <c r="P2678" s="4">
        <v>2.93736</v>
      </c>
      <c r="Q2678" s="4">
        <v>10.331963999999999</v>
      </c>
      <c r="R2678" s="4" t="s">
        <v>2924</v>
      </c>
      <c r="S2678" s="3" t="s">
        <v>5708</v>
      </c>
      <c r="T2678" s="4">
        <v>104.57</v>
      </c>
      <c r="U2678" s="4">
        <v>54826.10893178</v>
      </c>
      <c r="V2678" s="10">
        <v>61286.108931000002</v>
      </c>
      <c r="W2678" s="4">
        <v>1.26231232667113</v>
      </c>
      <c r="X2678" s="5">
        <v>125.5</v>
      </c>
      <c r="Y2678" s="4">
        <v>90.04</v>
      </c>
      <c r="Z2678" s="4">
        <v>13.071249999999999</v>
      </c>
      <c r="AA2678" s="10">
        <v>14.303887505800001</v>
      </c>
      <c r="AB2678" s="10">
        <v>13.0476826232</v>
      </c>
      <c r="AC2678" s="4">
        <v>1.7594320000000001</v>
      </c>
      <c r="AD2678" s="4">
        <v>1.9848645885008001</v>
      </c>
      <c r="AE2678" s="4">
        <v>1.9001963731610001</v>
      </c>
      <c r="AF2678" s="4">
        <v>10.331963999999999</v>
      </c>
      <c r="AG2678" s="4">
        <v>13.7515526858932</v>
      </c>
      <c r="AH2678" s="4">
        <v>12.5119768965939</v>
      </c>
      <c r="AI2678" s="4">
        <v>2.93736</v>
      </c>
      <c r="AJ2678" s="4">
        <v>2.93736</v>
      </c>
    </row>
    <row r="2679" spans="1:36" x14ac:dyDescent="0.3">
      <c r="A2679" s="1" t="s">
        <v>392</v>
      </c>
      <c r="B2679" s="2">
        <v>4340737</v>
      </c>
      <c r="C2679" s="3" t="s">
        <v>2935</v>
      </c>
      <c r="D2679" s="4">
        <v>55146.430708530002</v>
      </c>
      <c r="E2679" s="3" t="s">
        <v>2930</v>
      </c>
      <c r="F2679" s="3" t="s">
        <v>2953</v>
      </c>
      <c r="G2679" s="3" t="s">
        <v>2953</v>
      </c>
      <c r="H2679" s="3" t="s">
        <v>3040</v>
      </c>
      <c r="I2679" s="3" t="s">
        <v>3211</v>
      </c>
      <c r="J2679" s="4">
        <v>15.022624</v>
      </c>
      <c r="K2679" s="4">
        <v>32.850529999999999</v>
      </c>
      <c r="L2679" s="4">
        <v>0.21401200000000001</v>
      </c>
      <c r="M2679" s="4">
        <v>-0.75850499999999998</v>
      </c>
      <c r="N2679" s="4">
        <v>53.531889</v>
      </c>
      <c r="O2679" s="4">
        <v>76.500429999999994</v>
      </c>
      <c r="P2679" s="4">
        <v>2.7528700000000002</v>
      </c>
      <c r="Q2679" s="4">
        <v>39.611229000000002</v>
      </c>
      <c r="R2679" s="4">
        <v>44.201445</v>
      </c>
      <c r="S2679" s="3" t="s">
        <v>4137</v>
      </c>
      <c r="T2679" s="4">
        <v>88.97</v>
      </c>
      <c r="U2679" s="4">
        <v>55146.430708530002</v>
      </c>
      <c r="V2679" s="10">
        <v>53682.008708000001</v>
      </c>
      <c r="W2679" s="4">
        <v>0</v>
      </c>
      <c r="X2679" s="4">
        <v>99.26</v>
      </c>
      <c r="Y2679" s="4">
        <v>55</v>
      </c>
      <c r="Z2679" s="4">
        <v>53.531889</v>
      </c>
      <c r="AA2679" s="10">
        <v>21.236931302799999</v>
      </c>
      <c r="AB2679" s="10">
        <v>25.1343303821</v>
      </c>
      <c r="AC2679" s="4">
        <v>2.24973</v>
      </c>
      <c r="AD2679" s="4">
        <v>2.0382896884938</v>
      </c>
      <c r="AE2679" s="4">
        <v>2.1997713512576</v>
      </c>
      <c r="AF2679" s="4">
        <v>39.611229000000002</v>
      </c>
      <c r="AG2679" s="4">
        <v>15.6321755991394</v>
      </c>
      <c r="AH2679" s="4">
        <v>17.938666654699102</v>
      </c>
      <c r="AI2679" s="4">
        <v>2.7528700000000002</v>
      </c>
      <c r="AJ2679" s="4">
        <v>8.753444</v>
      </c>
    </row>
    <row r="2680" spans="1:36" x14ac:dyDescent="0.3">
      <c r="A2680" s="1" t="s">
        <v>2276</v>
      </c>
      <c r="B2680" s="2">
        <v>4057062</v>
      </c>
      <c r="C2680" s="3" t="s">
        <v>2935</v>
      </c>
      <c r="D2680" s="4">
        <v>55593.45340128</v>
      </c>
      <c r="E2680" s="3" t="s">
        <v>3090</v>
      </c>
      <c r="F2680" s="3" t="s">
        <v>3090</v>
      </c>
      <c r="G2680" s="3" t="s">
        <v>3122</v>
      </c>
      <c r="H2680" s="3" t="s">
        <v>3122</v>
      </c>
      <c r="I2680" s="3" t="s">
        <v>3092</v>
      </c>
      <c r="J2680" s="4">
        <v>17.449484999999999</v>
      </c>
      <c r="K2680" s="4">
        <v>5.4294289999999998</v>
      </c>
      <c r="L2680" s="4">
        <v>-6.9049639999999997</v>
      </c>
      <c r="M2680" s="4">
        <v>1.105863</v>
      </c>
      <c r="N2680" s="4">
        <v>21.942499999999999</v>
      </c>
      <c r="O2680" s="4" t="s">
        <v>2924</v>
      </c>
      <c r="P2680" s="4">
        <v>1.9504440000000001</v>
      </c>
      <c r="Q2680" s="4">
        <v>14.753613</v>
      </c>
      <c r="R2680" s="4" t="s">
        <v>2924</v>
      </c>
      <c r="S2680" s="3" t="s">
        <v>6015</v>
      </c>
      <c r="T2680" s="4">
        <v>87.77</v>
      </c>
      <c r="U2680" s="4">
        <v>55593.45340128</v>
      </c>
      <c r="V2680" s="10">
        <v>96798.453401000006</v>
      </c>
      <c r="W2680" s="4">
        <v>2.8255668223766701</v>
      </c>
      <c r="X2680" s="4">
        <v>95.77</v>
      </c>
      <c r="Y2680" s="4">
        <v>66.400000000000006</v>
      </c>
      <c r="Z2680" s="4">
        <v>21.942499999999999</v>
      </c>
      <c r="AA2680" s="10">
        <v>17.395009612100001</v>
      </c>
      <c r="AB2680" s="10">
        <v>18.3930543534</v>
      </c>
      <c r="AC2680" s="4">
        <v>7.4932999999999996</v>
      </c>
      <c r="AD2680" s="4">
        <v>6.4369905150160998</v>
      </c>
      <c r="AE2680" s="4">
        <v>6.1722109044369002</v>
      </c>
      <c r="AF2680" s="4">
        <v>14.753613</v>
      </c>
      <c r="AG2680" s="4">
        <v>14.8664048500946</v>
      </c>
      <c r="AH2680" s="4">
        <v>16.3544509688201</v>
      </c>
      <c r="AI2680" s="4">
        <v>1.9504440000000001</v>
      </c>
      <c r="AJ2680" s="4">
        <v>2.0897619999999999</v>
      </c>
    </row>
    <row r="2681" spans="1:36" x14ac:dyDescent="0.3">
      <c r="A2681" s="1" t="s">
        <v>1060</v>
      </c>
      <c r="B2681" s="2">
        <v>4004107</v>
      </c>
      <c r="C2681" s="3" t="s">
        <v>2935</v>
      </c>
      <c r="D2681" s="4">
        <v>55839.010810599997</v>
      </c>
      <c r="E2681" s="3" t="s">
        <v>3031</v>
      </c>
      <c r="F2681" s="3" t="s">
        <v>3031</v>
      </c>
      <c r="G2681" s="3" t="s">
        <v>3051</v>
      </c>
      <c r="H2681" s="3" t="s">
        <v>3457</v>
      </c>
      <c r="I2681" s="3" t="s">
        <v>3458</v>
      </c>
      <c r="J2681" s="4">
        <v>-8.7150580000000009</v>
      </c>
      <c r="K2681" s="4">
        <v>-24.308530999999999</v>
      </c>
      <c r="L2681" s="4">
        <v>-11.197441</v>
      </c>
      <c r="M2681" s="4">
        <v>0</v>
      </c>
      <c r="N2681" s="4">
        <v>38.86</v>
      </c>
      <c r="O2681" s="4">
        <v>29.152287999999999</v>
      </c>
      <c r="P2681" s="4">
        <v>3.1821160000000002</v>
      </c>
      <c r="Q2681" s="4">
        <v>7.1188200000000004</v>
      </c>
      <c r="R2681" s="4">
        <v>46.327133000000003</v>
      </c>
      <c r="S2681" s="3" t="s">
        <v>4802</v>
      </c>
      <c r="T2681" s="4">
        <v>38.86</v>
      </c>
      <c r="U2681" s="4">
        <v>55839.010810599997</v>
      </c>
      <c r="V2681" s="10">
        <v>71836.010810000007</v>
      </c>
      <c r="W2681" s="4">
        <v>1.54400411734431</v>
      </c>
      <c r="X2681" s="4">
        <v>55.234999999999999</v>
      </c>
      <c r="Y2681" s="4">
        <v>36.255000000000003</v>
      </c>
      <c r="Z2681" s="4">
        <v>38.86</v>
      </c>
      <c r="AA2681" s="10">
        <v>21.9461230022</v>
      </c>
      <c r="AB2681" s="10">
        <v>24.7825310578</v>
      </c>
      <c r="AC2681" s="4">
        <v>2.8017159999999999</v>
      </c>
      <c r="AD2681" s="4">
        <v>2.6488727708796</v>
      </c>
      <c r="AE2681" s="4">
        <v>2.7638274938930998</v>
      </c>
      <c r="AF2681" s="4">
        <v>7.1188200000000004</v>
      </c>
      <c r="AG2681" s="4">
        <v>6.4612000221045998</v>
      </c>
      <c r="AH2681" s="4">
        <v>7.0508561908859999</v>
      </c>
      <c r="AI2681" s="4">
        <v>3.1821160000000002</v>
      </c>
      <c r="AJ2681" s="4">
        <v>3.1821160000000002</v>
      </c>
    </row>
    <row r="2682" spans="1:36" x14ac:dyDescent="0.3">
      <c r="A2682" s="1" t="s">
        <v>716</v>
      </c>
      <c r="B2682" s="2">
        <v>4206348</v>
      </c>
      <c r="C2682" s="3" t="s">
        <v>2935</v>
      </c>
      <c r="D2682" s="4">
        <v>55986.556126050004</v>
      </c>
      <c r="E2682" s="3" t="s">
        <v>2920</v>
      </c>
      <c r="F2682" s="3" t="s">
        <v>2960</v>
      </c>
      <c r="G2682" s="3" t="s">
        <v>2973</v>
      </c>
      <c r="H2682" s="3" t="s">
        <v>3004</v>
      </c>
      <c r="I2682" s="3" t="s">
        <v>3357</v>
      </c>
      <c r="J2682" s="4">
        <v>-43.655014999999999</v>
      </c>
      <c r="K2682" s="4">
        <v>-27.517106999999999</v>
      </c>
      <c r="L2682" s="4">
        <v>-25.800533999999999</v>
      </c>
      <c r="M2682" s="4">
        <v>0.29305700000000001</v>
      </c>
      <c r="N2682" s="4">
        <v>11.249052000000001</v>
      </c>
      <c r="O2682" s="4">
        <v>33.375844000000001</v>
      </c>
      <c r="P2682" s="4">
        <v>0.74680199999999997</v>
      </c>
      <c r="Q2682" s="4">
        <v>7.5016369999999997</v>
      </c>
      <c r="R2682" s="4">
        <v>34.319035</v>
      </c>
      <c r="S2682" s="3" t="s">
        <v>4459</v>
      </c>
      <c r="T2682" s="4">
        <v>44.49</v>
      </c>
      <c r="U2682" s="4">
        <v>55986.556126050004</v>
      </c>
      <c r="V2682" s="10">
        <v>129172.556126</v>
      </c>
      <c r="W2682" s="4">
        <v>5.9788716565520303</v>
      </c>
      <c r="X2682" s="4">
        <v>83.25</v>
      </c>
      <c r="Y2682" s="4">
        <v>43.56</v>
      </c>
      <c r="Z2682" s="4">
        <v>11.249052000000001</v>
      </c>
      <c r="AA2682" s="10">
        <v>7.6503765863000002</v>
      </c>
      <c r="AB2682" s="10">
        <v>8.3557769238000006</v>
      </c>
      <c r="AC2682" s="4">
        <v>0.35173300000000002</v>
      </c>
      <c r="AD2682" s="4">
        <v>0.3354943323024</v>
      </c>
      <c r="AE2682" s="4">
        <v>0.34754079706800001</v>
      </c>
      <c r="AF2682" s="4">
        <v>7.5016369999999997</v>
      </c>
      <c r="AG2682" s="4">
        <v>8.4087223021259998</v>
      </c>
      <c r="AH2682" s="4">
        <v>8.8447203733069006</v>
      </c>
      <c r="AI2682" s="4">
        <v>0.74680199999999997</v>
      </c>
      <c r="AJ2682" s="4" t="s">
        <v>2924</v>
      </c>
    </row>
    <row r="2683" spans="1:36" x14ac:dyDescent="0.3">
      <c r="A2683" s="1" t="s">
        <v>2306</v>
      </c>
      <c r="B2683" s="2">
        <v>103117</v>
      </c>
      <c r="C2683" s="3" t="s">
        <v>2935</v>
      </c>
      <c r="D2683" s="4">
        <v>56123.102517380001</v>
      </c>
      <c r="E2683" s="3" t="s">
        <v>2976</v>
      </c>
      <c r="F2683" s="3" t="s">
        <v>2977</v>
      </c>
      <c r="G2683" s="3" t="s">
        <v>2978</v>
      </c>
      <c r="H2683" s="3" t="s">
        <v>2978</v>
      </c>
      <c r="I2683" s="3" t="s">
        <v>2979</v>
      </c>
      <c r="J2683" s="4">
        <v>20.590297</v>
      </c>
      <c r="K2683" s="4">
        <v>2.5639500000000002</v>
      </c>
      <c r="L2683" s="4">
        <v>-6.3891159999999996</v>
      </c>
      <c r="M2683" s="4">
        <v>0.23308699999999999</v>
      </c>
      <c r="N2683" s="4">
        <v>22.904127829560601</v>
      </c>
      <c r="O2683" s="4">
        <v>18.386959000000001</v>
      </c>
      <c r="P2683" s="4">
        <v>21.002441999999999</v>
      </c>
      <c r="Q2683" s="4">
        <v>17.360423999999998</v>
      </c>
      <c r="R2683" s="4">
        <v>31.729274</v>
      </c>
      <c r="S2683" s="3" t="s">
        <v>6045</v>
      </c>
      <c r="T2683" s="4">
        <v>172.01</v>
      </c>
      <c r="U2683" s="4">
        <v>56123.102517380001</v>
      </c>
      <c r="V2683" s="10">
        <v>80542.609517000004</v>
      </c>
      <c r="W2683" s="4">
        <v>4.8834370094761903</v>
      </c>
      <c r="X2683" s="4">
        <v>186</v>
      </c>
      <c r="Y2683" s="4">
        <v>135.15</v>
      </c>
      <c r="Z2683" s="4">
        <v>24.572856999999999</v>
      </c>
      <c r="AA2683" s="10">
        <v>26.970960862999998</v>
      </c>
      <c r="AB2683" s="10">
        <v>26.020449068600001</v>
      </c>
      <c r="AC2683" s="4">
        <v>13.630488</v>
      </c>
      <c r="AD2683" s="4">
        <v>14.775459281390001</v>
      </c>
      <c r="AE2683" s="4">
        <v>15.0051045542266</v>
      </c>
      <c r="AF2683" s="4">
        <v>17.360423999999998</v>
      </c>
      <c r="AG2683" s="4">
        <v>19.091263383984401</v>
      </c>
      <c r="AH2683" s="4">
        <v>18.788428270991801</v>
      </c>
      <c r="AI2683" s="4">
        <v>21.002441999999999</v>
      </c>
      <c r="AJ2683" s="4">
        <v>21.002441999999999</v>
      </c>
    </row>
    <row r="2684" spans="1:36" x14ac:dyDescent="0.3">
      <c r="A2684" s="1" t="s">
        <v>2218</v>
      </c>
      <c r="B2684" s="2">
        <v>4677071</v>
      </c>
      <c r="C2684" s="3" t="s">
        <v>2919</v>
      </c>
      <c r="D2684" s="4">
        <v>56178.424500410001</v>
      </c>
      <c r="E2684" s="3" t="s">
        <v>2945</v>
      </c>
      <c r="F2684" s="3" t="s">
        <v>2946</v>
      </c>
      <c r="G2684" s="3" t="s">
        <v>2947</v>
      </c>
      <c r="H2684" s="3" t="s">
        <v>2989</v>
      </c>
      <c r="I2684" s="3" t="s">
        <v>2949</v>
      </c>
      <c r="J2684" s="4">
        <v>-3.8997009999999999</v>
      </c>
      <c r="K2684" s="4">
        <v>-5.3972550000000004</v>
      </c>
      <c r="L2684" s="4">
        <v>-7.1657659999999996</v>
      </c>
      <c r="M2684" s="4">
        <v>-0.28359400000000001</v>
      </c>
      <c r="N2684" s="4">
        <v>38.61365</v>
      </c>
      <c r="O2684" s="4">
        <v>25.742432999999998</v>
      </c>
      <c r="P2684" s="4">
        <v>3.0341339999999999</v>
      </c>
      <c r="Q2684" s="4">
        <v>23.096836</v>
      </c>
      <c r="R2684" s="4">
        <v>29.356589</v>
      </c>
      <c r="S2684" s="3" t="s">
        <v>5957</v>
      </c>
      <c r="T2684" s="4">
        <v>523.91</v>
      </c>
      <c r="U2684" s="4">
        <v>56178.424500410001</v>
      </c>
      <c r="V2684" s="10">
        <v>64285.424500000001</v>
      </c>
      <c r="W2684" s="4">
        <v>0.62987917772136404</v>
      </c>
      <c r="X2684" s="5">
        <v>580.08500000000004</v>
      </c>
      <c r="Y2684" s="4">
        <v>508.22</v>
      </c>
      <c r="Z2684" s="4">
        <v>38.311517000000002</v>
      </c>
      <c r="AA2684" s="10">
        <v>26.844189847599999</v>
      </c>
      <c r="AB2684" s="10">
        <v>28.690450243600001</v>
      </c>
      <c r="AC2684" s="4">
        <v>9.4877830000000003</v>
      </c>
      <c r="AD2684" s="4">
        <v>8.5415758475566008</v>
      </c>
      <c r="AE2684" s="4">
        <v>9.1834189373941992</v>
      </c>
      <c r="AF2684" s="4">
        <v>23.096836</v>
      </c>
      <c r="AG2684" s="4">
        <v>21.188280949113999</v>
      </c>
      <c r="AH2684" s="4">
        <v>22.619184997705901</v>
      </c>
      <c r="AI2684" s="4">
        <v>3.0341339999999999</v>
      </c>
      <c r="AJ2684" s="4" t="s">
        <v>2924</v>
      </c>
    </row>
    <row r="2685" spans="1:36" x14ac:dyDescent="0.3">
      <c r="A2685" s="1" t="s">
        <v>649</v>
      </c>
      <c r="B2685" s="2">
        <v>4988311</v>
      </c>
      <c r="C2685" s="3" t="s">
        <v>2919</v>
      </c>
      <c r="D2685" s="4">
        <v>56327.870380920001</v>
      </c>
      <c r="E2685" s="3" t="s">
        <v>2936</v>
      </c>
      <c r="F2685" s="3" t="s">
        <v>2966</v>
      </c>
      <c r="G2685" s="3" t="s">
        <v>2967</v>
      </c>
      <c r="H2685" s="3" t="s">
        <v>2999</v>
      </c>
      <c r="I2685" s="3" t="s">
        <v>3000</v>
      </c>
      <c r="J2685" s="4">
        <v>19.306121999999998</v>
      </c>
      <c r="K2685" s="4">
        <v>12.293507999999999</v>
      </c>
      <c r="L2685" s="4">
        <v>-7.9515039999999999</v>
      </c>
      <c r="M2685" s="4">
        <v>0.41222999999999999</v>
      </c>
      <c r="N2685" s="4">
        <v>40.881118999999998</v>
      </c>
      <c r="O2685" s="4">
        <v>56.592449000000002</v>
      </c>
      <c r="P2685" s="4">
        <v>7.1336180000000002</v>
      </c>
      <c r="Q2685" s="4">
        <v>29.296855000000001</v>
      </c>
      <c r="R2685" s="4">
        <v>81.000485999999995</v>
      </c>
      <c r="S2685" s="3" t="s">
        <v>4392</v>
      </c>
      <c r="T2685" s="4">
        <v>58.46</v>
      </c>
      <c r="U2685" s="4">
        <v>56327.870380920001</v>
      </c>
      <c r="V2685" s="10">
        <v>52770.257380000003</v>
      </c>
      <c r="W2685" s="4">
        <v>0</v>
      </c>
      <c r="X2685" s="4">
        <v>64.38</v>
      </c>
      <c r="Y2685" s="4">
        <v>46.21</v>
      </c>
      <c r="Z2685" s="4">
        <v>40.881118999999998</v>
      </c>
      <c r="AA2685" s="10">
        <v>36.437297432000001</v>
      </c>
      <c r="AB2685" s="10">
        <v>37.4201477346</v>
      </c>
      <c r="AC2685" s="4">
        <v>12.094294</v>
      </c>
      <c r="AD2685" s="4">
        <v>11.0537953315465</v>
      </c>
      <c r="AE2685" s="4">
        <v>11.2385242900968</v>
      </c>
      <c r="AF2685" s="4">
        <v>29.296855000000001</v>
      </c>
      <c r="AG2685" s="4">
        <v>25.805107293367001</v>
      </c>
      <c r="AH2685" s="4">
        <v>27.0617420608149</v>
      </c>
      <c r="AI2685" s="4">
        <v>7.1336180000000002</v>
      </c>
      <c r="AJ2685" s="4">
        <v>7.7063009999999998</v>
      </c>
    </row>
    <row r="2686" spans="1:36" x14ac:dyDescent="0.3">
      <c r="A2686" s="1" t="s">
        <v>2490</v>
      </c>
      <c r="B2686" s="2">
        <v>100144</v>
      </c>
      <c r="C2686" s="3" t="s">
        <v>2935</v>
      </c>
      <c r="D2686" s="4">
        <v>56399.4652824</v>
      </c>
      <c r="E2686" s="3" t="s">
        <v>2930</v>
      </c>
      <c r="F2686" s="3" t="s">
        <v>2953</v>
      </c>
      <c r="G2686" s="3" t="s">
        <v>2954</v>
      </c>
      <c r="H2686" s="3" t="s">
        <v>2955</v>
      </c>
      <c r="I2686" s="3" t="s">
        <v>3518</v>
      </c>
      <c r="J2686" s="4">
        <v>49.029778999999998</v>
      </c>
      <c r="K2686" s="4">
        <v>8.18689</v>
      </c>
      <c r="L2686" s="4">
        <v>-5.1015420000000002</v>
      </c>
      <c r="M2686" s="4">
        <v>-6.4416000000000001E-2</v>
      </c>
      <c r="N2686" s="4">
        <v>19.392499999999998</v>
      </c>
      <c r="O2686" s="4" t="s">
        <v>2924</v>
      </c>
      <c r="P2686" s="4">
        <v>1.49804</v>
      </c>
      <c r="Q2686" s="4" t="s">
        <v>2934</v>
      </c>
      <c r="R2686" s="4" t="s">
        <v>2934</v>
      </c>
      <c r="S2686" s="3" t="s">
        <v>6228</v>
      </c>
      <c r="T2686" s="4">
        <v>77.569999999999993</v>
      </c>
      <c r="U2686" s="4">
        <v>56399.4652824</v>
      </c>
      <c r="V2686" s="10" t="s">
        <v>2934</v>
      </c>
      <c r="W2686" s="4">
        <v>2.4236173778522598</v>
      </c>
      <c r="X2686" s="4">
        <v>82.72</v>
      </c>
      <c r="Y2686" s="4">
        <v>51.79</v>
      </c>
      <c r="Z2686" s="4">
        <v>19.392499999999998</v>
      </c>
      <c r="AA2686" s="10">
        <v>12.199993708899999</v>
      </c>
      <c r="AB2686" s="10">
        <v>13.2991353933</v>
      </c>
      <c r="AC2686" s="4" t="s">
        <v>2934</v>
      </c>
      <c r="AD2686" s="4" t="s">
        <v>2934</v>
      </c>
      <c r="AE2686" s="4" t="s">
        <v>2934</v>
      </c>
      <c r="AF2686" s="4" t="s">
        <v>2934</v>
      </c>
      <c r="AG2686" s="4" t="s">
        <v>2934</v>
      </c>
      <c r="AH2686" s="4" t="s">
        <v>2934</v>
      </c>
      <c r="AI2686" s="4">
        <v>1.49804</v>
      </c>
      <c r="AJ2686" s="4">
        <v>3.5305629999999999</v>
      </c>
    </row>
    <row r="2687" spans="1:36" x14ac:dyDescent="0.3">
      <c r="A2687" s="1" t="s">
        <v>1709</v>
      </c>
      <c r="B2687" s="2">
        <v>4051708</v>
      </c>
      <c r="C2687" s="3" t="s">
        <v>2935</v>
      </c>
      <c r="D2687" s="4">
        <v>56951.579791750002</v>
      </c>
      <c r="E2687" s="3" t="s">
        <v>2930</v>
      </c>
      <c r="F2687" s="3" t="s">
        <v>2957</v>
      </c>
      <c r="G2687" s="3" t="s">
        <v>2957</v>
      </c>
      <c r="H2687" s="3" t="s">
        <v>3042</v>
      </c>
      <c r="I2687" s="3" t="s">
        <v>3114</v>
      </c>
      <c r="J2687" s="4">
        <v>24.376228999999999</v>
      </c>
      <c r="K2687" s="4">
        <v>-0.27885599999999999</v>
      </c>
      <c r="L2687" s="4">
        <v>-6.7988670000000004</v>
      </c>
      <c r="M2687" s="4">
        <v>1.093904</v>
      </c>
      <c r="N2687" s="4">
        <v>16.582661290322601</v>
      </c>
      <c r="O2687" s="5">
        <v>3.944277</v>
      </c>
      <c r="P2687" s="4">
        <v>1.8472770000000001</v>
      </c>
      <c r="Q2687" s="4">
        <v>11.422907</v>
      </c>
      <c r="R2687" s="4" t="s">
        <v>2924</v>
      </c>
      <c r="S2687" s="3" t="s">
        <v>5450</v>
      </c>
      <c r="T2687" s="4">
        <v>82.25</v>
      </c>
      <c r="U2687" s="4">
        <v>56951.579791750002</v>
      </c>
      <c r="V2687" s="10">
        <v>82667.579790999996</v>
      </c>
      <c r="W2687" s="4">
        <v>2.6504559270516701</v>
      </c>
      <c r="X2687" s="4">
        <v>89.05</v>
      </c>
      <c r="Y2687" s="4">
        <v>64.61</v>
      </c>
      <c r="Z2687" s="4">
        <v>20.5625</v>
      </c>
      <c r="AA2687" s="10">
        <v>8.8050785765999997</v>
      </c>
      <c r="AB2687" s="10">
        <v>9.9385201332000008</v>
      </c>
      <c r="AC2687" s="4">
        <v>1.1587179999999999</v>
      </c>
      <c r="AD2687" s="4">
        <v>1.0997827000306</v>
      </c>
      <c r="AE2687" s="4">
        <v>1.1406841664733001</v>
      </c>
      <c r="AF2687" s="4">
        <v>11.422907</v>
      </c>
      <c r="AG2687" s="4" t="s">
        <v>2934</v>
      </c>
      <c r="AH2687" s="4" t="s">
        <v>2934</v>
      </c>
      <c r="AI2687" s="4">
        <v>1.8472770000000001</v>
      </c>
      <c r="AJ2687" s="4">
        <v>2.6255310000000001</v>
      </c>
    </row>
    <row r="2688" spans="1:36" x14ac:dyDescent="0.3">
      <c r="A2688" s="1" t="s">
        <v>55</v>
      </c>
      <c r="B2688" s="2">
        <v>103316</v>
      </c>
      <c r="C2688" s="3" t="s">
        <v>2935</v>
      </c>
      <c r="D2688" s="4">
        <v>57430.527749460001</v>
      </c>
      <c r="E2688" s="3" t="s">
        <v>2930</v>
      </c>
      <c r="F2688" s="3" t="s">
        <v>2957</v>
      </c>
      <c r="G2688" s="3" t="s">
        <v>2957</v>
      </c>
      <c r="H2688" s="3" t="s">
        <v>3042</v>
      </c>
      <c r="I2688" s="3" t="s">
        <v>3043</v>
      </c>
      <c r="J2688" s="4">
        <v>25.309090999999999</v>
      </c>
      <c r="K2688" s="4">
        <v>-6.519577</v>
      </c>
      <c r="L2688" s="4">
        <v>-9.3952670000000005</v>
      </c>
      <c r="M2688" s="4">
        <v>0.67192499999999999</v>
      </c>
      <c r="N2688" s="4">
        <v>15.569277108433701</v>
      </c>
      <c r="O2688" s="4">
        <v>19.926753999999999</v>
      </c>
      <c r="P2688" s="4">
        <v>2.317885</v>
      </c>
      <c r="Q2688" s="4">
        <v>13.317142</v>
      </c>
      <c r="R2688" s="4">
        <v>21.325102999999999</v>
      </c>
      <c r="S2688" s="3" t="s">
        <v>3802</v>
      </c>
      <c r="T2688" s="4">
        <v>103.38</v>
      </c>
      <c r="U2688" s="4">
        <v>57430.527749460001</v>
      </c>
      <c r="V2688" s="10">
        <v>64268.527749000001</v>
      </c>
      <c r="W2688" s="4">
        <v>2.2441478042174499</v>
      </c>
      <c r="X2688" s="5">
        <v>115.5</v>
      </c>
      <c r="Y2688" s="4">
        <v>75.075000000000003</v>
      </c>
      <c r="Z2688" s="4">
        <v>17.23</v>
      </c>
      <c r="AA2688" s="10">
        <v>14.867760631599999</v>
      </c>
      <c r="AB2688" s="10">
        <v>14.215643808599999</v>
      </c>
      <c r="AC2688" s="5">
        <v>3.7145139999999999</v>
      </c>
      <c r="AD2688" s="4">
        <v>3.7609098802091001</v>
      </c>
      <c r="AE2688" s="4">
        <v>3.7046493423419</v>
      </c>
      <c r="AF2688" s="4">
        <v>13.317142</v>
      </c>
      <c r="AG2688" s="4" t="s">
        <v>2924</v>
      </c>
      <c r="AH2688" s="4">
        <v>12.949532087245601</v>
      </c>
      <c r="AI2688" s="4">
        <v>2.317885</v>
      </c>
      <c r="AJ2688" s="4">
        <v>2.317885</v>
      </c>
    </row>
    <row r="2689" spans="1:36" x14ac:dyDescent="0.3">
      <c r="A2689" s="1" t="s">
        <v>2604</v>
      </c>
      <c r="B2689" s="2">
        <v>100438</v>
      </c>
      <c r="C2689" s="3" t="s">
        <v>2935</v>
      </c>
      <c r="D2689" s="4">
        <v>57972.825650079998</v>
      </c>
      <c r="E2689" s="3" t="s">
        <v>2930</v>
      </c>
      <c r="F2689" s="3" t="s">
        <v>2931</v>
      </c>
      <c r="G2689" s="3" t="s">
        <v>2931</v>
      </c>
      <c r="H2689" s="3" t="s">
        <v>2932</v>
      </c>
      <c r="I2689" s="3" t="s">
        <v>2933</v>
      </c>
      <c r="J2689" s="4">
        <v>18.282774</v>
      </c>
      <c r="K2689" s="4">
        <v>2.7046100000000002</v>
      </c>
      <c r="L2689" s="4">
        <v>-8.5445030000000006</v>
      </c>
      <c r="M2689" s="4">
        <v>0.80794100000000002</v>
      </c>
      <c r="N2689" s="4" t="s">
        <v>2924</v>
      </c>
      <c r="O2689" s="4">
        <v>21.835000000000001</v>
      </c>
      <c r="P2689" s="4">
        <v>0.982209</v>
      </c>
      <c r="Q2689" s="4" t="s">
        <v>2934</v>
      </c>
      <c r="R2689" s="4" t="s">
        <v>2934</v>
      </c>
      <c r="S2689" s="3" t="s">
        <v>6342</v>
      </c>
      <c r="T2689" s="4">
        <v>43.67</v>
      </c>
      <c r="U2689" s="4">
        <v>57972.825650079998</v>
      </c>
      <c r="V2689" s="10" t="s">
        <v>2934</v>
      </c>
      <c r="W2689" s="4">
        <v>4.7629951912067803</v>
      </c>
      <c r="X2689" s="4">
        <v>49.055</v>
      </c>
      <c r="Y2689" s="4">
        <v>34.229999999999997</v>
      </c>
      <c r="Z2689" s="4" t="s">
        <v>2924</v>
      </c>
      <c r="AA2689" s="10">
        <v>11.710914454199999</v>
      </c>
      <c r="AB2689" s="10">
        <v>11.8492028175</v>
      </c>
      <c r="AC2689" s="4" t="s">
        <v>2934</v>
      </c>
      <c r="AD2689" s="4" t="s">
        <v>2934</v>
      </c>
      <c r="AE2689" s="4" t="s">
        <v>2934</v>
      </c>
      <c r="AF2689" s="4" t="s">
        <v>2934</v>
      </c>
      <c r="AG2689" s="4" t="s">
        <v>2934</v>
      </c>
      <c r="AH2689" s="4" t="s">
        <v>2934</v>
      </c>
      <c r="AI2689" s="4">
        <v>0.982209</v>
      </c>
      <c r="AJ2689" s="4">
        <v>1.4398759999999999</v>
      </c>
    </row>
    <row r="2690" spans="1:36" x14ac:dyDescent="0.3">
      <c r="A2690" s="1" t="s">
        <v>1933</v>
      </c>
      <c r="B2690" s="2">
        <v>4010846</v>
      </c>
      <c r="C2690" s="3" t="s">
        <v>2935</v>
      </c>
      <c r="D2690" s="4">
        <v>58910.065435440003</v>
      </c>
      <c r="E2690" s="3" t="s">
        <v>3093</v>
      </c>
      <c r="F2690" s="3" t="s">
        <v>3093</v>
      </c>
      <c r="G2690" s="3" t="s">
        <v>3094</v>
      </c>
      <c r="H2690" s="3" t="s">
        <v>3145</v>
      </c>
      <c r="I2690" s="3" t="s">
        <v>3419</v>
      </c>
      <c r="J2690" s="4">
        <v>43.591569</v>
      </c>
      <c r="K2690" s="4">
        <v>11.735372</v>
      </c>
      <c r="L2690" s="4">
        <v>-10.444977</v>
      </c>
      <c r="M2690" s="4">
        <v>0.74940099999999998</v>
      </c>
      <c r="N2690" s="4">
        <v>21.107389999999999</v>
      </c>
      <c r="O2690" s="4">
        <v>21.641983</v>
      </c>
      <c r="P2690" s="4">
        <v>3.487962</v>
      </c>
      <c r="Q2690" s="4">
        <v>14.561816</v>
      </c>
      <c r="R2690" s="4">
        <v>42.318886999999997</v>
      </c>
      <c r="S2690" s="3" t="s">
        <v>5673</v>
      </c>
      <c r="T2690" s="5">
        <v>100.83</v>
      </c>
      <c r="U2690" s="4">
        <v>58910.065435440003</v>
      </c>
      <c r="V2690" s="10">
        <v>86468.065434999997</v>
      </c>
      <c r="W2690" s="4">
        <v>3.9274025587622701</v>
      </c>
      <c r="X2690" s="5">
        <v>118.07</v>
      </c>
      <c r="Y2690" s="4">
        <v>67.05</v>
      </c>
      <c r="Z2690" s="4">
        <v>21.107389999999999</v>
      </c>
      <c r="AA2690" s="10">
        <v>16.3677093648</v>
      </c>
      <c r="AB2690" s="10">
        <v>19.7195494015</v>
      </c>
      <c r="AC2690" s="4">
        <v>4.3379349999999999</v>
      </c>
      <c r="AD2690" s="4">
        <v>3.3627769940975001</v>
      </c>
      <c r="AE2690" s="4">
        <v>3.9048501860977001</v>
      </c>
      <c r="AF2690" s="4">
        <v>14.561816</v>
      </c>
      <c r="AG2690" s="4">
        <v>10.5424448098531</v>
      </c>
      <c r="AH2690" s="4">
        <v>13.277506727970801</v>
      </c>
      <c r="AI2690" s="4">
        <v>3.487962</v>
      </c>
      <c r="AJ2690" s="4">
        <v>5.6332760000000004</v>
      </c>
    </row>
    <row r="2691" spans="1:36" x14ac:dyDescent="0.3">
      <c r="A2691" s="1" t="s">
        <v>755</v>
      </c>
      <c r="B2691" s="2">
        <v>4094311</v>
      </c>
      <c r="C2691" s="3" t="s">
        <v>2935</v>
      </c>
      <c r="D2691" s="4">
        <v>59091.283632840001</v>
      </c>
      <c r="E2691" s="3" t="s">
        <v>2976</v>
      </c>
      <c r="F2691" s="3" t="s">
        <v>2977</v>
      </c>
      <c r="G2691" s="3" t="s">
        <v>3133</v>
      </c>
      <c r="H2691" s="3" t="s">
        <v>3395</v>
      </c>
      <c r="I2691" s="3" t="s">
        <v>3276</v>
      </c>
      <c r="J2691" s="4">
        <v>32.367364999999999</v>
      </c>
      <c r="K2691" s="4">
        <v>10.536113</v>
      </c>
      <c r="L2691" s="4">
        <v>-8.7771410000000003</v>
      </c>
      <c r="M2691" s="4">
        <v>-0.24080199999999999</v>
      </c>
      <c r="N2691" s="4">
        <v>149.697478991597</v>
      </c>
      <c r="O2691" s="4">
        <v>28.843912</v>
      </c>
      <c r="P2691" s="4">
        <v>2.87731</v>
      </c>
      <c r="Q2691" s="4">
        <v>30.422253000000001</v>
      </c>
      <c r="R2691" s="4">
        <v>36.425285000000002</v>
      </c>
      <c r="S2691" s="3" t="s">
        <v>4498</v>
      </c>
      <c r="T2691" s="4">
        <v>178.14</v>
      </c>
      <c r="U2691" s="4">
        <v>59091.283632840001</v>
      </c>
      <c r="V2691" s="10">
        <v>78066.452632</v>
      </c>
      <c r="W2691" s="4">
        <v>2.73941843493881</v>
      </c>
      <c r="X2691" s="4">
        <v>198</v>
      </c>
      <c r="Y2691" s="4">
        <v>130</v>
      </c>
      <c r="Z2691" s="4">
        <v>178.14</v>
      </c>
      <c r="AA2691" s="10">
        <v>151.44095893900001</v>
      </c>
      <c r="AB2691" s="10">
        <v>124.27967461519999</v>
      </c>
      <c r="AC2691" s="4">
        <v>14.524386</v>
      </c>
      <c r="AD2691" s="4">
        <v>13.0926404062911</v>
      </c>
      <c r="AE2691" s="4">
        <v>13.9431158698949</v>
      </c>
      <c r="AF2691" s="4">
        <v>30.422253000000001</v>
      </c>
      <c r="AG2691" s="4">
        <v>24.839912623935898</v>
      </c>
      <c r="AH2691" s="4">
        <v>26.5959387522241</v>
      </c>
      <c r="AI2691" s="4">
        <v>2.87731</v>
      </c>
      <c r="AJ2691" s="4">
        <v>6.5889920000000002</v>
      </c>
    </row>
    <row r="2692" spans="1:36" x14ac:dyDescent="0.3">
      <c r="A2692" s="1" t="s">
        <v>1100</v>
      </c>
      <c r="B2692" s="2">
        <v>4272273</v>
      </c>
      <c r="C2692" s="3" t="s">
        <v>2935</v>
      </c>
      <c r="D2692" s="4">
        <v>59686.0621952</v>
      </c>
      <c r="E2692" s="3" t="s">
        <v>2925</v>
      </c>
      <c r="F2692" s="3" t="s">
        <v>3011</v>
      </c>
      <c r="G2692" s="3" t="s">
        <v>3443</v>
      </c>
      <c r="H2692" s="3" t="s">
        <v>3444</v>
      </c>
      <c r="I2692" s="3" t="s">
        <v>3445</v>
      </c>
      <c r="J2692" s="4">
        <v>51.113585999999998</v>
      </c>
      <c r="K2692" s="4">
        <v>16.781410999999999</v>
      </c>
      <c r="L2692" s="4">
        <v>-2.1981980000000001</v>
      </c>
      <c r="M2692" s="4">
        <v>4.7674190000000003</v>
      </c>
      <c r="N2692" s="4">
        <v>5.8655720000000002</v>
      </c>
      <c r="O2692" s="4">
        <v>7.6645019999999997</v>
      </c>
      <c r="P2692" s="4">
        <v>0.84173299999999995</v>
      </c>
      <c r="Q2692" s="4">
        <v>8.9480710000000006</v>
      </c>
      <c r="R2692" s="4" t="s">
        <v>2924</v>
      </c>
      <c r="S2692" s="3" t="s">
        <v>4842</v>
      </c>
      <c r="T2692" s="4">
        <v>54.28</v>
      </c>
      <c r="U2692" s="4">
        <v>59686.0621952</v>
      </c>
      <c r="V2692" s="10">
        <v>165065.06219500001</v>
      </c>
      <c r="W2692" s="4">
        <v>0.88430361090641096</v>
      </c>
      <c r="X2692" s="4">
        <v>61.24</v>
      </c>
      <c r="Y2692" s="4">
        <v>34.32</v>
      </c>
      <c r="Z2692" s="4">
        <v>5.8655720000000002</v>
      </c>
      <c r="AA2692" s="10">
        <v>5.4675302435999997</v>
      </c>
      <c r="AB2692" s="10">
        <v>5.260974579</v>
      </c>
      <c r="AC2692" s="4">
        <v>0.90338200000000002</v>
      </c>
      <c r="AD2692" s="4">
        <v>0.94197079725910005</v>
      </c>
      <c r="AE2692" s="4">
        <v>0.91169746066890001</v>
      </c>
      <c r="AF2692" s="4">
        <v>8.9480710000000006</v>
      </c>
      <c r="AG2692" s="4">
        <v>6.5261865085151998</v>
      </c>
      <c r="AH2692" s="4">
        <v>6.3315066025961002</v>
      </c>
      <c r="AI2692" s="4">
        <v>0.84173299999999995</v>
      </c>
      <c r="AJ2692" s="4">
        <v>0.90206600000000003</v>
      </c>
    </row>
    <row r="2693" spans="1:36" x14ac:dyDescent="0.3">
      <c r="A2693" s="1" t="s">
        <v>2551</v>
      </c>
      <c r="B2693" s="2">
        <v>4844112</v>
      </c>
      <c r="C2693" s="3" t="s">
        <v>2940</v>
      </c>
      <c r="D2693" s="4">
        <v>59914.937299069999</v>
      </c>
      <c r="E2693" s="3" t="s">
        <v>3102</v>
      </c>
      <c r="F2693" s="3" t="s">
        <v>3103</v>
      </c>
      <c r="G2693" s="3" t="s">
        <v>3292</v>
      </c>
      <c r="H2693" s="3" t="s">
        <v>3375</v>
      </c>
      <c r="I2693" s="3" t="s">
        <v>2949</v>
      </c>
      <c r="J2693" s="4">
        <v>68.690939</v>
      </c>
      <c r="K2693" s="4">
        <v>10.909091</v>
      </c>
      <c r="L2693" s="4">
        <v>-5.2750680000000001</v>
      </c>
      <c r="M2693" s="4">
        <v>-2.8957679999999999</v>
      </c>
      <c r="N2693" s="4">
        <v>195.790323</v>
      </c>
      <c r="O2693" s="4">
        <v>114.518868</v>
      </c>
      <c r="P2693" s="4">
        <v>22.813381</v>
      </c>
      <c r="Q2693" s="4">
        <v>113.137546</v>
      </c>
      <c r="R2693" s="4">
        <v>107.85100799999999</v>
      </c>
      <c r="S2693" s="3" t="s">
        <v>6289</v>
      </c>
      <c r="T2693" s="5">
        <v>121.39</v>
      </c>
      <c r="U2693" s="4">
        <v>59914.937299069999</v>
      </c>
      <c r="V2693" s="10">
        <v>58476.385299000001</v>
      </c>
      <c r="W2693" s="4">
        <v>0</v>
      </c>
      <c r="X2693" s="4">
        <v>141.53</v>
      </c>
      <c r="Y2693" s="4">
        <v>61.475000000000001</v>
      </c>
      <c r="Z2693" s="4">
        <v>195.790323</v>
      </c>
      <c r="AA2693" s="10">
        <v>66.569783383599997</v>
      </c>
      <c r="AB2693" s="10">
        <v>73.924534736400005</v>
      </c>
      <c r="AC2693" s="4">
        <v>25.318660999999999</v>
      </c>
      <c r="AD2693" s="4">
        <v>20.822506111826101</v>
      </c>
      <c r="AE2693" s="4">
        <v>23.736357914495301</v>
      </c>
      <c r="AF2693" s="4">
        <v>113.137546</v>
      </c>
      <c r="AG2693" s="4">
        <v>49.8055311907682</v>
      </c>
      <c r="AH2693" s="4">
        <v>56.9848418249845</v>
      </c>
      <c r="AI2693" s="4">
        <v>22.813381</v>
      </c>
      <c r="AJ2693" s="4">
        <v>22.813381</v>
      </c>
    </row>
    <row r="2694" spans="1:36" x14ac:dyDescent="0.3">
      <c r="A2694" s="1" t="s">
        <v>1519</v>
      </c>
      <c r="B2694" s="2">
        <v>4275772</v>
      </c>
      <c r="C2694" s="3" t="s">
        <v>2935</v>
      </c>
      <c r="D2694" s="4">
        <v>60384.179141100001</v>
      </c>
      <c r="E2694" s="3" t="s">
        <v>3093</v>
      </c>
      <c r="F2694" s="3" t="s">
        <v>3093</v>
      </c>
      <c r="G2694" s="3" t="s">
        <v>3094</v>
      </c>
      <c r="H2694" s="3" t="s">
        <v>3145</v>
      </c>
      <c r="I2694" s="3" t="s">
        <v>3334</v>
      </c>
      <c r="J2694" s="4">
        <v>54.081632999999997</v>
      </c>
      <c r="K2694" s="4">
        <v>24.736118000000001</v>
      </c>
      <c r="L2694" s="4">
        <v>-3.1706449999999999</v>
      </c>
      <c r="M2694" s="4">
        <v>1.22905</v>
      </c>
      <c r="N2694" s="4">
        <v>23.968254000000002</v>
      </c>
      <c r="O2694" s="4">
        <v>29.479393000000002</v>
      </c>
      <c r="P2694" s="4">
        <v>1.9859709999999999</v>
      </c>
      <c r="Q2694" s="4">
        <v>12.247282</v>
      </c>
      <c r="R2694" s="4">
        <v>140.91502700000001</v>
      </c>
      <c r="S2694" s="3" t="s">
        <v>5260</v>
      </c>
      <c r="T2694" s="4">
        <v>27.18</v>
      </c>
      <c r="U2694" s="4">
        <v>60384.179141100001</v>
      </c>
      <c r="V2694" s="10">
        <v>93814.179141000001</v>
      </c>
      <c r="W2694" s="4">
        <v>4.2310522442972802</v>
      </c>
      <c r="X2694" s="4">
        <v>28.81</v>
      </c>
      <c r="Y2694" s="4">
        <v>16.47</v>
      </c>
      <c r="Z2694" s="4">
        <v>23.968254000000002</v>
      </c>
      <c r="AA2694" s="10">
        <v>21.822561220299999</v>
      </c>
      <c r="AB2694" s="10">
        <v>23.147280748</v>
      </c>
      <c r="AC2694" s="4">
        <v>6.1919459999999997</v>
      </c>
      <c r="AD2694" s="4">
        <v>5.9459753856331004</v>
      </c>
      <c r="AE2694" s="4">
        <v>6.0235968405511002</v>
      </c>
      <c r="AF2694" s="4">
        <v>12.247282</v>
      </c>
      <c r="AG2694" s="4">
        <v>11.413248876661401</v>
      </c>
      <c r="AH2694" s="4">
        <v>11.7162087073682</v>
      </c>
      <c r="AI2694" s="4">
        <v>1.9859709999999999</v>
      </c>
      <c r="AJ2694" s="4">
        <v>7.0929019999999996</v>
      </c>
    </row>
    <row r="2695" spans="1:36" x14ac:dyDescent="0.3">
      <c r="A2695" s="1" t="s">
        <v>1243</v>
      </c>
      <c r="B2695" s="2">
        <v>4019144</v>
      </c>
      <c r="C2695" s="3" t="s">
        <v>2935</v>
      </c>
      <c r="D2695" s="4">
        <v>60930.324711640002</v>
      </c>
      <c r="E2695" s="3" t="s">
        <v>2925</v>
      </c>
      <c r="F2695" s="3" t="s">
        <v>2980</v>
      </c>
      <c r="G2695" s="3" t="s">
        <v>2981</v>
      </c>
      <c r="H2695" s="3" t="s">
        <v>3059</v>
      </c>
      <c r="I2695" s="3" t="s">
        <v>3203</v>
      </c>
      <c r="J2695" s="4">
        <v>37.261794000000002</v>
      </c>
      <c r="K2695" s="4">
        <v>6.6478919999999997</v>
      </c>
      <c r="L2695" s="4">
        <v>-0.19167799999999999</v>
      </c>
      <c r="M2695" s="4">
        <v>0.208484</v>
      </c>
      <c r="N2695" s="4">
        <v>53.738981000000003</v>
      </c>
      <c r="O2695" s="4">
        <v>36.712691</v>
      </c>
      <c r="P2695" s="4" t="s">
        <v>2924</v>
      </c>
      <c r="Q2695" s="4">
        <v>27.669346000000001</v>
      </c>
      <c r="R2695" s="4">
        <v>38.670726999999999</v>
      </c>
      <c r="S2695" s="3" t="s">
        <v>4985</v>
      </c>
      <c r="T2695" s="4">
        <v>249.94</v>
      </c>
      <c r="U2695" s="4">
        <v>60930.324711640002</v>
      </c>
      <c r="V2695" s="10">
        <v>71352.324710999994</v>
      </c>
      <c r="W2695" s="4">
        <v>0.24005761382731899</v>
      </c>
      <c r="X2695" s="4">
        <v>259.01</v>
      </c>
      <c r="Y2695" s="4">
        <v>178.23</v>
      </c>
      <c r="Z2695" s="4">
        <v>53.738981000000003</v>
      </c>
      <c r="AA2695" s="10">
        <v>32.627964962199997</v>
      </c>
      <c r="AB2695" s="10">
        <v>35.406830058799997</v>
      </c>
      <c r="AC2695" s="4">
        <v>15.197513000000001</v>
      </c>
      <c r="AD2695" s="4">
        <v>6.0185941009594002</v>
      </c>
      <c r="AE2695" s="4">
        <v>6.3915470443481999</v>
      </c>
      <c r="AF2695" s="4">
        <v>27.669346000000001</v>
      </c>
      <c r="AG2695" s="4">
        <v>19.904042685095401</v>
      </c>
      <c r="AH2695" s="4">
        <v>20.990054433424699</v>
      </c>
      <c r="AI2695" s="4" t="s">
        <v>2924</v>
      </c>
      <c r="AJ2695" s="4" t="s">
        <v>2924</v>
      </c>
    </row>
    <row r="2696" spans="1:36" x14ac:dyDescent="0.3">
      <c r="A2696" s="1" t="s">
        <v>2697</v>
      </c>
      <c r="B2696" s="2">
        <v>5733152</v>
      </c>
      <c r="C2696" s="3" t="s">
        <v>2940</v>
      </c>
      <c r="D2696" s="4">
        <v>61225.135372880002</v>
      </c>
      <c r="E2696" s="3" t="s">
        <v>2930</v>
      </c>
      <c r="F2696" s="3" t="s">
        <v>2953</v>
      </c>
      <c r="G2696" s="3" t="s">
        <v>2954</v>
      </c>
      <c r="H2696" s="3" t="s">
        <v>2955</v>
      </c>
      <c r="I2696" s="3"/>
      <c r="J2696" s="4">
        <v>-0.92170600000000003</v>
      </c>
      <c r="K2696" s="4">
        <v>-2.76342</v>
      </c>
      <c r="L2696" s="4">
        <v>-2.76342</v>
      </c>
      <c r="M2696" s="4">
        <v>-2.4725820000000001</v>
      </c>
      <c r="N2696" s="4" t="s">
        <v>2934</v>
      </c>
      <c r="O2696" s="4" t="s">
        <v>2934</v>
      </c>
      <c r="P2696" s="4" t="s">
        <v>2934</v>
      </c>
      <c r="Q2696" s="4" t="s">
        <v>2934</v>
      </c>
      <c r="R2696" s="4" t="s">
        <v>2934</v>
      </c>
      <c r="S2696" s="3" t="s">
        <v>6435</v>
      </c>
      <c r="T2696" s="4">
        <v>48.91</v>
      </c>
      <c r="U2696" s="4">
        <v>61225.135372880002</v>
      </c>
      <c r="V2696" s="10" t="s">
        <v>2934</v>
      </c>
      <c r="W2696" s="4">
        <v>24.875894500102198</v>
      </c>
      <c r="X2696" s="4">
        <v>50.6999</v>
      </c>
      <c r="Y2696" s="4">
        <v>48.19</v>
      </c>
      <c r="Z2696" s="4" t="s">
        <v>2934</v>
      </c>
      <c r="AA2696" s="10" t="s">
        <v>2934</v>
      </c>
      <c r="AB2696" s="10" t="s">
        <v>2934</v>
      </c>
      <c r="AC2696" s="4" t="s">
        <v>2934</v>
      </c>
      <c r="AD2696" s="4" t="s">
        <v>2934</v>
      </c>
      <c r="AE2696" s="4" t="s">
        <v>2934</v>
      </c>
      <c r="AF2696" s="4" t="s">
        <v>2934</v>
      </c>
      <c r="AG2696" s="4" t="s">
        <v>2934</v>
      </c>
      <c r="AH2696" s="4" t="s">
        <v>2934</v>
      </c>
      <c r="AI2696" s="4" t="s">
        <v>2934</v>
      </c>
      <c r="AJ2696" s="4" t="s">
        <v>2934</v>
      </c>
    </row>
    <row r="2697" spans="1:36" x14ac:dyDescent="0.3">
      <c r="A2697" s="1" t="s">
        <v>499</v>
      </c>
      <c r="B2697" s="2">
        <v>4158618</v>
      </c>
      <c r="C2697" s="3" t="s">
        <v>2935</v>
      </c>
      <c r="D2697" s="4">
        <v>61818.965172900003</v>
      </c>
      <c r="E2697" s="3" t="s">
        <v>2936</v>
      </c>
      <c r="F2697" s="3" t="s">
        <v>2937</v>
      </c>
      <c r="G2697" s="3" t="s">
        <v>2943</v>
      </c>
      <c r="H2697" s="3" t="s">
        <v>2943</v>
      </c>
      <c r="I2697" s="3" t="s">
        <v>2950</v>
      </c>
      <c r="J2697" s="4">
        <v>19.930374</v>
      </c>
      <c r="K2697" s="4">
        <v>-14.431196999999999</v>
      </c>
      <c r="L2697" s="4">
        <v>-10.403121000000001</v>
      </c>
      <c r="M2697" s="4">
        <v>0.59862800000000005</v>
      </c>
      <c r="N2697" s="4">
        <v>68.900000000000006</v>
      </c>
      <c r="O2697" s="4">
        <v>65</v>
      </c>
      <c r="P2697" s="4">
        <v>4.2099469999999997</v>
      </c>
      <c r="Q2697" s="4">
        <v>19.625378000000001</v>
      </c>
      <c r="R2697" s="4">
        <v>42.098548999999998</v>
      </c>
      <c r="S2697" s="3" t="s">
        <v>4242</v>
      </c>
      <c r="T2697" s="4">
        <v>68.900000000000006</v>
      </c>
      <c r="U2697" s="4">
        <v>61818.965172900003</v>
      </c>
      <c r="V2697" s="10">
        <v>72819.965171999997</v>
      </c>
      <c r="W2697" s="4">
        <v>1.3062409288824399</v>
      </c>
      <c r="X2697" s="4">
        <v>83.32</v>
      </c>
      <c r="Y2697" s="4">
        <v>53.13</v>
      </c>
      <c r="Z2697" s="4">
        <v>22.966667000000001</v>
      </c>
      <c r="AA2697" s="10">
        <v>23.863951233000002</v>
      </c>
      <c r="AB2697" s="10">
        <v>27.460045434600001</v>
      </c>
      <c r="AC2697" s="4">
        <v>2.9361709999999999</v>
      </c>
      <c r="AD2697" s="4">
        <v>3.1817354443912</v>
      </c>
      <c r="AE2697" s="4">
        <v>3.2309632589533002</v>
      </c>
      <c r="AF2697" s="4">
        <v>19.625378000000001</v>
      </c>
      <c r="AG2697" s="4">
        <v>14.698098484976899</v>
      </c>
      <c r="AH2697" s="4">
        <v>15.416853166572601</v>
      </c>
      <c r="AI2697" s="4">
        <v>4.2099469999999997</v>
      </c>
      <c r="AJ2697" s="4" t="s">
        <v>2924</v>
      </c>
    </row>
    <row r="2698" spans="1:36" x14ac:dyDescent="0.3">
      <c r="A2698" s="1" t="s">
        <v>2441</v>
      </c>
      <c r="B2698" s="2">
        <v>4094305</v>
      </c>
      <c r="C2698" s="3" t="s">
        <v>2935</v>
      </c>
      <c r="D2698" s="4">
        <v>62087.716379500001</v>
      </c>
      <c r="E2698" s="3" t="s">
        <v>3006</v>
      </c>
      <c r="F2698" s="3" t="s">
        <v>3070</v>
      </c>
      <c r="G2698" s="3" t="s">
        <v>3070</v>
      </c>
      <c r="H2698" s="3" t="s">
        <v>3250</v>
      </c>
      <c r="I2698" s="3" t="s">
        <v>3400</v>
      </c>
      <c r="J2698" s="4">
        <v>-4.8588680000000002</v>
      </c>
      <c r="K2698" s="4">
        <v>-12.682047000000001</v>
      </c>
      <c r="L2698" s="4">
        <v>4.1586590000000001</v>
      </c>
      <c r="M2698" s="4">
        <v>3.057499</v>
      </c>
      <c r="N2698" s="4">
        <v>14.369035</v>
      </c>
      <c r="O2698" s="4">
        <v>13.763332</v>
      </c>
      <c r="P2698" s="4">
        <v>4.2947699999999998</v>
      </c>
      <c r="Q2698" s="4">
        <v>8.1399469999999994</v>
      </c>
      <c r="R2698" s="4">
        <v>22.032827000000001</v>
      </c>
      <c r="S2698" s="3" t="s">
        <v>6179</v>
      </c>
      <c r="T2698" s="5">
        <v>135.5</v>
      </c>
      <c r="U2698" s="4">
        <v>62087.716379500001</v>
      </c>
      <c r="V2698" s="10">
        <v>78505.716379000005</v>
      </c>
      <c r="W2698" s="4">
        <v>3.30627306273063</v>
      </c>
      <c r="X2698" s="4">
        <v>181.86</v>
      </c>
      <c r="Y2698" s="4">
        <v>120.21</v>
      </c>
      <c r="Z2698" s="4">
        <v>14.369035</v>
      </c>
      <c r="AA2698" s="10">
        <v>15.130197865</v>
      </c>
      <c r="AB2698" s="10">
        <v>15.765805074099999</v>
      </c>
      <c r="AC2698" s="4">
        <v>0.72981099999999999</v>
      </c>
      <c r="AD2698" s="4">
        <v>0.72792770506460003</v>
      </c>
      <c r="AE2698" s="4">
        <v>0.74160300371800003</v>
      </c>
      <c r="AF2698" s="4">
        <v>8.1399469999999994</v>
      </c>
      <c r="AG2698" s="4">
        <v>9.1229811939659999</v>
      </c>
      <c r="AH2698" s="4">
        <v>9.4333587207187009</v>
      </c>
      <c r="AI2698" s="4">
        <v>4.2947699999999998</v>
      </c>
      <c r="AJ2698" s="4">
        <v>4.2947699999999998</v>
      </c>
    </row>
    <row r="2699" spans="1:36" x14ac:dyDescent="0.3">
      <c r="A2699" s="1" t="s">
        <v>2265</v>
      </c>
      <c r="B2699" s="2">
        <v>5994925</v>
      </c>
      <c r="C2699" s="3" t="s">
        <v>2935</v>
      </c>
      <c r="D2699" s="4">
        <v>62442.245561039999</v>
      </c>
      <c r="E2699" s="3" t="s">
        <v>3102</v>
      </c>
      <c r="F2699" s="3" t="s">
        <v>3103</v>
      </c>
      <c r="G2699" s="3" t="s">
        <v>3196</v>
      </c>
      <c r="H2699" s="3" t="s">
        <v>3403</v>
      </c>
      <c r="I2699" s="3" t="s">
        <v>2949</v>
      </c>
      <c r="J2699" s="4">
        <v>168.444444</v>
      </c>
      <c r="K2699" s="4">
        <v>15.279398</v>
      </c>
      <c r="L2699" s="4">
        <v>-6.0409649999999999</v>
      </c>
      <c r="M2699" s="4">
        <v>-1.735358</v>
      </c>
      <c r="N2699" s="4" t="s">
        <v>2924</v>
      </c>
      <c r="O2699" s="4">
        <v>27.330317000000001</v>
      </c>
      <c r="P2699" s="4">
        <v>8.0989269999999998</v>
      </c>
      <c r="Q2699" s="4">
        <v>54.473353000000003</v>
      </c>
      <c r="R2699" s="4">
        <v>34.055698</v>
      </c>
      <c r="S2699" s="3" t="s">
        <v>6004</v>
      </c>
      <c r="T2699" s="5">
        <v>108.72</v>
      </c>
      <c r="U2699" s="4">
        <v>62442.245561039999</v>
      </c>
      <c r="V2699" s="10">
        <v>59044.756561000002</v>
      </c>
      <c r="W2699" s="4">
        <v>0</v>
      </c>
      <c r="X2699" s="4">
        <v>119.47</v>
      </c>
      <c r="Y2699" s="4">
        <v>34.35</v>
      </c>
      <c r="Z2699" s="4" t="s">
        <v>2924</v>
      </c>
      <c r="AA2699" s="10">
        <v>31.230610134399999</v>
      </c>
      <c r="AB2699" s="10">
        <v>54.631793170999998</v>
      </c>
      <c r="AC2699" s="4">
        <v>3.8127689999999999</v>
      </c>
      <c r="AD2699" s="4">
        <v>3.0701797023705</v>
      </c>
      <c r="AE2699" s="4">
        <v>3.5698161463042002</v>
      </c>
      <c r="AF2699" s="4">
        <v>54.473353000000003</v>
      </c>
      <c r="AG2699" s="4">
        <v>21.863619169472301</v>
      </c>
      <c r="AH2699" s="4">
        <v>30.472001959897899</v>
      </c>
      <c r="AI2699" s="4">
        <v>8.0989269999999998</v>
      </c>
      <c r="AJ2699" s="4">
        <v>8.2494879999999995</v>
      </c>
    </row>
    <row r="2700" spans="1:36" x14ac:dyDescent="0.3">
      <c r="A2700" s="1" t="s">
        <v>2220</v>
      </c>
      <c r="B2700" s="2">
        <v>4980858</v>
      </c>
      <c r="C2700" s="3" t="s">
        <v>2935</v>
      </c>
      <c r="D2700" s="4">
        <v>62569.957100400003</v>
      </c>
      <c r="E2700" s="3" t="s">
        <v>2925</v>
      </c>
      <c r="F2700" s="3" t="s">
        <v>2980</v>
      </c>
      <c r="G2700" s="3" t="s">
        <v>2981</v>
      </c>
      <c r="H2700" s="3" t="s">
        <v>3059</v>
      </c>
      <c r="I2700" s="3" t="s">
        <v>3605</v>
      </c>
      <c r="J2700" s="4">
        <v>79.712719000000007</v>
      </c>
      <c r="K2700" s="4">
        <v>31.074687000000001</v>
      </c>
      <c r="L2700" s="4">
        <v>-3.6876090000000001</v>
      </c>
      <c r="M2700" s="4">
        <v>-2.3990269999999998</v>
      </c>
      <c r="N2700" s="4">
        <v>25.856667000000002</v>
      </c>
      <c r="O2700" s="4" t="s">
        <v>2924</v>
      </c>
      <c r="P2700" s="4">
        <v>8.8813829999999996</v>
      </c>
      <c r="Q2700" s="4">
        <v>13.624648000000001</v>
      </c>
      <c r="R2700" s="4" t="s">
        <v>2924</v>
      </c>
      <c r="S2700" s="3" t="s">
        <v>5959</v>
      </c>
      <c r="T2700" s="4">
        <v>232.71</v>
      </c>
      <c r="U2700" s="4">
        <v>62569.957100400003</v>
      </c>
      <c r="V2700" s="10">
        <v>83886.9571</v>
      </c>
      <c r="W2700" s="4">
        <v>0.94538266511967695</v>
      </c>
      <c r="X2700" s="4">
        <v>258.7</v>
      </c>
      <c r="Y2700" s="4">
        <v>113.1</v>
      </c>
      <c r="Z2700" s="4">
        <v>25.856667000000002</v>
      </c>
      <c r="AA2700" s="10">
        <v>16.945560992600001</v>
      </c>
      <c r="AB2700" s="10">
        <v>19.917764649999999</v>
      </c>
      <c r="AC2700" s="4">
        <v>5.2249739999999996</v>
      </c>
      <c r="AD2700" s="4">
        <v>4.7679096220719002</v>
      </c>
      <c r="AE2700" s="4">
        <v>5.0909532517678997</v>
      </c>
      <c r="AF2700" s="4">
        <v>13.624648000000001</v>
      </c>
      <c r="AG2700" s="4">
        <v>13.116481283780001</v>
      </c>
      <c r="AH2700" s="4">
        <v>14.3264568542521</v>
      </c>
      <c r="AI2700" s="4">
        <v>8.8813829999999996</v>
      </c>
      <c r="AJ2700" s="4">
        <v>10.033631</v>
      </c>
    </row>
    <row r="2701" spans="1:36" x14ac:dyDescent="0.3">
      <c r="A2701" s="1" t="s">
        <v>701</v>
      </c>
      <c r="B2701" s="2">
        <v>4004350</v>
      </c>
      <c r="C2701" s="3" t="s">
        <v>2919</v>
      </c>
      <c r="D2701" s="4">
        <v>62596.485706380001</v>
      </c>
      <c r="E2701" s="3" t="s">
        <v>2936</v>
      </c>
      <c r="F2701" s="3" t="s">
        <v>3056</v>
      </c>
      <c r="G2701" s="3" t="s">
        <v>3166</v>
      </c>
      <c r="H2701" s="3" t="s">
        <v>3381</v>
      </c>
      <c r="I2701" s="3" t="s">
        <v>3382</v>
      </c>
      <c r="J2701" s="4">
        <v>-6.3743869999999996</v>
      </c>
      <c r="K2701" s="4">
        <v>-5.9947869999999996</v>
      </c>
      <c r="L2701" s="4">
        <v>-11.262985</v>
      </c>
      <c r="M2701" s="4">
        <v>1.9152279999999999</v>
      </c>
      <c r="N2701" s="4">
        <v>17.275145999999999</v>
      </c>
      <c r="O2701" s="4">
        <v>21.243455000000001</v>
      </c>
      <c r="P2701" s="4">
        <v>4.8411629999999999</v>
      </c>
      <c r="Q2701" s="4">
        <v>10.978816</v>
      </c>
      <c r="R2701" s="4">
        <v>27.079038000000001</v>
      </c>
      <c r="S2701" s="3" t="s">
        <v>4444</v>
      </c>
      <c r="T2701" s="4">
        <v>32.46</v>
      </c>
      <c r="U2701" s="4">
        <v>62596.485706380001</v>
      </c>
      <c r="V2701" s="10">
        <v>80079.485706000007</v>
      </c>
      <c r="W2701" s="4">
        <v>1.4787430683918701</v>
      </c>
      <c r="X2701" s="4">
        <v>40.119999999999997</v>
      </c>
      <c r="Y2701" s="4">
        <v>31.43</v>
      </c>
      <c r="Z2701" s="4">
        <v>17.275145999999999</v>
      </c>
      <c r="AA2701" s="10">
        <v>16.765662930600001</v>
      </c>
      <c r="AB2701" s="10">
        <v>17.649841499400001</v>
      </c>
      <c r="AC2701" s="4">
        <v>5.4546340000000004</v>
      </c>
      <c r="AD2701" s="4">
        <v>5.3972306897026998</v>
      </c>
      <c r="AE2701" s="4">
        <v>5.4828915633286996</v>
      </c>
      <c r="AF2701" s="4">
        <v>10.978816</v>
      </c>
      <c r="AG2701" s="4">
        <v>10.9549601466989</v>
      </c>
      <c r="AH2701" s="4">
        <v>11.282621687332901</v>
      </c>
      <c r="AI2701" s="4">
        <v>4.8411629999999999</v>
      </c>
      <c r="AJ2701" s="4">
        <v>5.0537130000000001</v>
      </c>
    </row>
    <row r="2702" spans="1:36" x14ac:dyDescent="0.3">
      <c r="A2702" s="1" t="s">
        <v>217</v>
      </c>
      <c r="B2702" s="2">
        <v>103437</v>
      </c>
      <c r="C2702" s="3" t="s">
        <v>2935</v>
      </c>
      <c r="D2702" s="4">
        <v>62879.915575780004</v>
      </c>
      <c r="E2702" s="3" t="s">
        <v>2930</v>
      </c>
      <c r="F2702" s="3" t="s">
        <v>2957</v>
      </c>
      <c r="G2702" s="3" t="s">
        <v>2957</v>
      </c>
      <c r="H2702" s="3" t="s">
        <v>2958</v>
      </c>
      <c r="I2702" s="3" t="s">
        <v>3149</v>
      </c>
      <c r="J2702" s="4">
        <v>27.419067999999999</v>
      </c>
      <c r="K2702" s="4">
        <v>2.5371269999999999</v>
      </c>
      <c r="L2702" s="4">
        <v>-9.0811019999999996</v>
      </c>
      <c r="M2702" s="4">
        <v>1.2151179999999999</v>
      </c>
      <c r="N2702" s="4">
        <v>54.5790476190476</v>
      </c>
      <c r="O2702" s="4">
        <v>26.473257367160599</v>
      </c>
      <c r="P2702" s="4">
        <v>5.159815</v>
      </c>
      <c r="Q2702" s="4">
        <v>19.465116999999999</v>
      </c>
      <c r="R2702" s="4">
        <v>23.328983999999998</v>
      </c>
      <c r="S2702" s="3" t="s">
        <v>3964</v>
      </c>
      <c r="T2702" s="4">
        <v>286.54000000000002</v>
      </c>
      <c r="U2702" s="4">
        <v>62879.915575780004</v>
      </c>
      <c r="V2702" s="10">
        <v>69463.215574999995</v>
      </c>
      <c r="W2702" s="4">
        <v>0.837579395546869</v>
      </c>
      <c r="X2702" s="4">
        <v>316.72000000000003</v>
      </c>
      <c r="Y2702" s="4">
        <v>222.88</v>
      </c>
      <c r="Z2702" s="4">
        <v>57.308</v>
      </c>
      <c r="AA2702" s="10">
        <v>26.299172127599999</v>
      </c>
      <c r="AB2702" s="10">
        <v>28.465473171100001</v>
      </c>
      <c r="AC2702" s="4">
        <v>6.5115460000000001</v>
      </c>
      <c r="AD2702" s="4">
        <v>5.4296400565415999</v>
      </c>
      <c r="AE2702" s="4">
        <v>6.0577749961693996</v>
      </c>
      <c r="AF2702" s="4">
        <v>19.465116999999999</v>
      </c>
      <c r="AG2702" s="4">
        <v>17.623289404171899</v>
      </c>
      <c r="AH2702" s="4">
        <v>19.738488549657699</v>
      </c>
      <c r="AI2702" s="4">
        <v>5.159815</v>
      </c>
      <c r="AJ2702" s="4" t="s">
        <v>2924</v>
      </c>
    </row>
    <row r="2703" spans="1:36" x14ac:dyDescent="0.3">
      <c r="A2703" s="1" t="s">
        <v>687</v>
      </c>
      <c r="B2703" s="2">
        <v>4213375</v>
      </c>
      <c r="C2703" s="3" t="s">
        <v>2935</v>
      </c>
      <c r="D2703" s="4">
        <v>63442.277265440003</v>
      </c>
      <c r="E2703" s="3" t="s">
        <v>3031</v>
      </c>
      <c r="F2703" s="3" t="s">
        <v>3031</v>
      </c>
      <c r="G2703" s="3" t="s">
        <v>3371</v>
      </c>
      <c r="H2703" s="3" t="s">
        <v>3371</v>
      </c>
      <c r="I2703" s="3" t="s">
        <v>3372</v>
      </c>
      <c r="J2703" s="4">
        <v>35.309426999999999</v>
      </c>
      <c r="K2703" s="4">
        <v>1.1675679999999999</v>
      </c>
      <c r="L2703" s="4">
        <v>-8.2009030000000003</v>
      </c>
      <c r="M2703" s="4">
        <v>-6.4074999999999993E-2</v>
      </c>
      <c r="N2703" s="4">
        <v>18.791164999999999</v>
      </c>
      <c r="O2703" s="4">
        <v>26.798396</v>
      </c>
      <c r="P2703" s="4">
        <v>2.908379</v>
      </c>
      <c r="Q2703" s="4">
        <v>10.696702</v>
      </c>
      <c r="R2703" s="4" t="s">
        <v>2934</v>
      </c>
      <c r="S2703" s="3" t="s">
        <v>4430</v>
      </c>
      <c r="T2703" s="5">
        <v>93.58</v>
      </c>
      <c r="U2703" s="4">
        <v>63442.277265440003</v>
      </c>
      <c r="V2703" s="10">
        <v>77262.277264999997</v>
      </c>
      <c r="W2703" s="4">
        <v>1.4601691834014601</v>
      </c>
      <c r="X2703" s="4">
        <v>104.23</v>
      </c>
      <c r="Y2703" s="4">
        <v>65.739999999999995</v>
      </c>
      <c r="Z2703" s="4">
        <v>18.791164999999999</v>
      </c>
      <c r="AA2703" s="10">
        <v>16.0514579759</v>
      </c>
      <c r="AB2703" s="10">
        <v>17.218696582500002</v>
      </c>
      <c r="AC2703" s="4">
        <v>2.1833520000000002</v>
      </c>
      <c r="AD2703" s="4">
        <v>2.1218434615974</v>
      </c>
      <c r="AE2703" s="4">
        <v>2.1962032725917999</v>
      </c>
      <c r="AF2703" s="4">
        <v>10.696702</v>
      </c>
      <c r="AG2703" s="4">
        <v>10.829729468185301</v>
      </c>
      <c r="AH2703" s="4">
        <v>11.3832993369505</v>
      </c>
      <c r="AI2703" s="4">
        <v>2.908379</v>
      </c>
      <c r="AJ2703" s="4">
        <v>6.450234</v>
      </c>
    </row>
    <row r="2704" spans="1:36" x14ac:dyDescent="0.3">
      <c r="A2704" s="1" t="s">
        <v>2184</v>
      </c>
      <c r="B2704" s="2">
        <v>4102003</v>
      </c>
      <c r="C2704" s="3" t="s">
        <v>2935</v>
      </c>
      <c r="D2704" s="4">
        <v>63532.298453759999</v>
      </c>
      <c r="E2704" s="3" t="s">
        <v>2936</v>
      </c>
      <c r="F2704" s="3" t="s">
        <v>2966</v>
      </c>
      <c r="G2704" s="3" t="s">
        <v>2967</v>
      </c>
      <c r="H2704" s="3" t="s">
        <v>2968</v>
      </c>
      <c r="I2704" s="3" t="s">
        <v>3637</v>
      </c>
      <c r="J2704" s="4">
        <v>23.02468</v>
      </c>
      <c r="K2704" s="4">
        <v>1.7554419999999999</v>
      </c>
      <c r="L2704" s="4">
        <v>-7.0551589999999997</v>
      </c>
      <c r="M2704" s="4">
        <v>-0.41721900000000001</v>
      </c>
      <c r="N2704" s="4">
        <v>33.813333</v>
      </c>
      <c r="O2704" s="4">
        <v>33.489601</v>
      </c>
      <c r="P2704" s="4">
        <v>5.6607139999999996</v>
      </c>
      <c r="Q2704" s="4">
        <v>15.935432</v>
      </c>
      <c r="R2704" s="4">
        <v>43.327781999999999</v>
      </c>
      <c r="S2704" s="3" t="s">
        <v>5923</v>
      </c>
      <c r="T2704" s="4">
        <v>202.88</v>
      </c>
      <c r="U2704" s="4">
        <v>63532.298453759999</v>
      </c>
      <c r="V2704" s="10">
        <v>76311.598452999999</v>
      </c>
      <c r="W2704" s="4">
        <v>1.1435331230283901</v>
      </c>
      <c r="X2704" s="4">
        <v>220.58</v>
      </c>
      <c r="Y2704" s="5">
        <v>162.27000000000001</v>
      </c>
      <c r="Z2704" s="4">
        <v>33.813333</v>
      </c>
      <c r="AA2704" s="10">
        <v>31.0746232079</v>
      </c>
      <c r="AB2704" s="10">
        <v>32.394714781799998</v>
      </c>
      <c r="AC2704" s="5">
        <v>4.8244740000000004</v>
      </c>
      <c r="AD2704" s="4">
        <v>4.5678081709798004</v>
      </c>
      <c r="AE2704" s="4">
        <v>4.7534967340943997</v>
      </c>
      <c r="AF2704" s="4">
        <v>15.935432</v>
      </c>
      <c r="AG2704" s="4">
        <v>14.755842798438101</v>
      </c>
      <c r="AH2704" s="4">
        <v>15.4831250007291</v>
      </c>
      <c r="AI2704" s="4">
        <v>5.6607139999999996</v>
      </c>
      <c r="AJ2704" s="4" t="s">
        <v>2924</v>
      </c>
    </row>
    <row r="2705" spans="1:36" x14ac:dyDescent="0.3">
      <c r="A2705" s="1" t="s">
        <v>255</v>
      </c>
      <c r="B2705" s="2">
        <v>4208149</v>
      </c>
      <c r="C2705" s="3" t="s">
        <v>2919</v>
      </c>
      <c r="D2705" s="4">
        <v>63936.471691259998</v>
      </c>
      <c r="E2705" s="3" t="s">
        <v>2945</v>
      </c>
      <c r="F2705" s="3" t="s">
        <v>2946</v>
      </c>
      <c r="G2705" s="3" t="s">
        <v>2947</v>
      </c>
      <c r="H2705" s="3" t="s">
        <v>2989</v>
      </c>
      <c r="I2705" s="3" t="s">
        <v>2949</v>
      </c>
      <c r="J2705" s="4">
        <v>22.223590999999999</v>
      </c>
      <c r="K2705" s="4">
        <v>9.4483270000000008</v>
      </c>
      <c r="L2705" s="4">
        <v>2.3912740000000001</v>
      </c>
      <c r="M2705" s="4">
        <v>-0.17778099999999999</v>
      </c>
      <c r="N2705" s="4">
        <v>59.163021999999998</v>
      </c>
      <c r="O2705" s="4">
        <v>50.965919</v>
      </c>
      <c r="P2705" s="4">
        <v>24.458781999999999</v>
      </c>
      <c r="Q2705" s="4">
        <v>43.430331000000002</v>
      </c>
      <c r="R2705" s="4">
        <v>38.142713999999998</v>
      </c>
      <c r="S2705" s="3" t="s">
        <v>4001</v>
      </c>
      <c r="T2705" s="4">
        <v>297.58999999999997</v>
      </c>
      <c r="U2705" s="4">
        <v>63936.471691259998</v>
      </c>
      <c r="V2705" s="10">
        <v>64537.471690999999</v>
      </c>
      <c r="W2705" s="4">
        <v>0</v>
      </c>
      <c r="X2705" s="5">
        <v>326.62</v>
      </c>
      <c r="Y2705" s="4">
        <v>195.32</v>
      </c>
      <c r="Z2705" s="4">
        <v>59.163021999999998</v>
      </c>
      <c r="AA2705" s="10">
        <v>33.441963432800001</v>
      </c>
      <c r="AB2705" s="10">
        <v>35.769404592400001</v>
      </c>
      <c r="AC2705" s="4">
        <v>10.826618</v>
      </c>
      <c r="AD2705" s="4">
        <v>9.6380236288079004</v>
      </c>
      <c r="AE2705" s="4">
        <v>10.5383422749162</v>
      </c>
      <c r="AF2705" s="4">
        <v>43.430331000000002</v>
      </c>
      <c r="AG2705" s="4">
        <v>25.609666758516902</v>
      </c>
      <c r="AH2705" s="4">
        <v>27.619649504386299</v>
      </c>
      <c r="AI2705" s="4">
        <v>24.458781999999999</v>
      </c>
      <c r="AJ2705" s="4" t="s">
        <v>2924</v>
      </c>
    </row>
    <row r="2706" spans="1:36" x14ac:dyDescent="0.3">
      <c r="A2706" s="1" t="s">
        <v>65</v>
      </c>
      <c r="B2706" s="2">
        <v>4014726</v>
      </c>
      <c r="C2706" s="3" t="s">
        <v>2935</v>
      </c>
      <c r="D2706" s="4">
        <v>65116.112634999998</v>
      </c>
      <c r="E2706" s="3" t="s">
        <v>3031</v>
      </c>
      <c r="F2706" s="3" t="s">
        <v>3031</v>
      </c>
      <c r="G2706" s="3" t="s">
        <v>3032</v>
      </c>
      <c r="H2706" s="3" t="s">
        <v>3054</v>
      </c>
      <c r="I2706" s="3" t="s">
        <v>3055</v>
      </c>
      <c r="J2706" s="4">
        <v>6.9430240000000003</v>
      </c>
      <c r="K2706" s="4">
        <v>-2.5136500000000002</v>
      </c>
      <c r="L2706" s="4">
        <v>-12.127122999999999</v>
      </c>
      <c r="M2706" s="4">
        <v>-0.739008</v>
      </c>
      <c r="N2706" s="4">
        <v>17.224118000000001</v>
      </c>
      <c r="O2706" s="4" t="s">
        <v>2924</v>
      </c>
      <c r="P2706" s="4">
        <v>3.8219859999999999</v>
      </c>
      <c r="Q2706" s="4">
        <v>15.548693</v>
      </c>
      <c r="R2706" s="4" t="s">
        <v>2924</v>
      </c>
      <c r="S2706" s="3" t="s">
        <v>3812</v>
      </c>
      <c r="T2706" s="4">
        <v>292.81</v>
      </c>
      <c r="U2706" s="4">
        <v>65116.112634999998</v>
      </c>
      <c r="V2706" s="10">
        <v>78813.212635000004</v>
      </c>
      <c r="W2706" s="4">
        <v>2.41795020661863</v>
      </c>
      <c r="X2706" s="4">
        <v>337</v>
      </c>
      <c r="Y2706" s="4">
        <v>212.24</v>
      </c>
      <c r="Z2706" s="4">
        <v>17.224118000000001</v>
      </c>
      <c r="AA2706" s="10">
        <v>22.725120800599999</v>
      </c>
      <c r="AB2706" s="10">
        <v>22.725120800599999</v>
      </c>
      <c r="AC2706" s="4">
        <v>6.513166</v>
      </c>
      <c r="AD2706" s="4">
        <v>6.40598357933</v>
      </c>
      <c r="AE2706" s="4">
        <v>6.40598357933</v>
      </c>
      <c r="AF2706" s="4">
        <v>15.548693</v>
      </c>
      <c r="AG2706" s="4">
        <v>14.787945996337401</v>
      </c>
      <c r="AH2706" s="4">
        <v>14.787945996337401</v>
      </c>
      <c r="AI2706" s="4">
        <v>3.8219859999999999</v>
      </c>
      <c r="AJ2706" s="4">
        <v>4.1159109999999997</v>
      </c>
    </row>
    <row r="2707" spans="1:36" x14ac:dyDescent="0.3">
      <c r="A2707" s="1" t="s">
        <v>247</v>
      </c>
      <c r="B2707" s="2">
        <v>4972860</v>
      </c>
      <c r="C2707" s="3" t="s">
        <v>2919</v>
      </c>
      <c r="D2707" s="4">
        <v>65136.991421250001</v>
      </c>
      <c r="E2707" s="3" t="s">
        <v>2945</v>
      </c>
      <c r="F2707" s="3" t="s">
        <v>2946</v>
      </c>
      <c r="G2707" s="3" t="s">
        <v>2947</v>
      </c>
      <c r="H2707" s="3" t="s">
        <v>2989</v>
      </c>
      <c r="I2707" s="3" t="s">
        <v>2949</v>
      </c>
      <c r="J2707" s="4">
        <v>5.1500880000000002</v>
      </c>
      <c r="K2707" s="4">
        <v>55.135838999999997</v>
      </c>
      <c r="L2707" s="4">
        <v>-4.7054790000000004</v>
      </c>
      <c r="M2707" s="4">
        <v>-2.7792889999999999</v>
      </c>
      <c r="N2707" s="4" t="s">
        <v>2924</v>
      </c>
      <c r="O2707" s="4">
        <v>48.993144000000001</v>
      </c>
      <c r="P2707" s="4">
        <v>63.383172999999999</v>
      </c>
      <c r="Q2707" s="4" t="s">
        <v>2924</v>
      </c>
      <c r="R2707" s="4">
        <v>42.932496999999998</v>
      </c>
      <c r="S2707" s="3" t="s">
        <v>3993</v>
      </c>
      <c r="T2707" s="4">
        <v>250.11</v>
      </c>
      <c r="U2707" s="4">
        <v>65136.991421250001</v>
      </c>
      <c r="V2707" s="10">
        <v>64164.967421000001</v>
      </c>
      <c r="W2707" s="4">
        <v>0</v>
      </c>
      <c r="X2707" s="4">
        <v>287.97000000000003</v>
      </c>
      <c r="Y2707" s="4">
        <v>135.29</v>
      </c>
      <c r="Z2707" s="4" t="s">
        <v>2924</v>
      </c>
      <c r="AA2707" s="10">
        <v>72.466245581500004</v>
      </c>
      <c r="AB2707" s="10">
        <v>76.3156369095</v>
      </c>
      <c r="AC2707" s="4">
        <v>14.044748999999999</v>
      </c>
      <c r="AD2707" s="4">
        <v>12.0428344537439</v>
      </c>
      <c r="AE2707" s="4">
        <v>12.5333860246278</v>
      </c>
      <c r="AF2707" s="4" t="s">
        <v>2924</v>
      </c>
      <c r="AG2707" s="4">
        <v>49.3438547632705</v>
      </c>
      <c r="AH2707" s="4">
        <v>52.137100909039397</v>
      </c>
      <c r="AI2707" s="4">
        <v>63.383172999999999</v>
      </c>
      <c r="AJ2707" s="4" t="s">
        <v>2924</v>
      </c>
    </row>
    <row r="2708" spans="1:36" x14ac:dyDescent="0.3">
      <c r="A2708" s="1" t="s">
        <v>2557</v>
      </c>
      <c r="B2708" s="2">
        <v>4011165</v>
      </c>
      <c r="C2708" s="3" t="s">
        <v>2935</v>
      </c>
      <c r="D2708" s="4">
        <v>65753.496384119993</v>
      </c>
      <c r="E2708" s="3" t="s">
        <v>3093</v>
      </c>
      <c r="F2708" s="3" t="s">
        <v>3093</v>
      </c>
      <c r="G2708" s="3" t="s">
        <v>3094</v>
      </c>
      <c r="H2708" s="3" t="s">
        <v>3145</v>
      </c>
      <c r="I2708" s="3" t="s">
        <v>3334</v>
      </c>
      <c r="J2708" s="4">
        <v>54.866494000000003</v>
      </c>
      <c r="K2708" s="4">
        <v>19.441984000000001</v>
      </c>
      <c r="L2708" s="4">
        <v>-7.2239420000000001</v>
      </c>
      <c r="M2708" s="4">
        <v>0.841279</v>
      </c>
      <c r="N2708" s="4">
        <v>22.855931999999999</v>
      </c>
      <c r="O2708" s="4">
        <v>21.891234000000001</v>
      </c>
      <c r="P2708" s="4">
        <v>5.3053999999999997</v>
      </c>
      <c r="Q2708" s="4">
        <v>14.538430999999999</v>
      </c>
      <c r="R2708" s="4">
        <v>46.598914000000001</v>
      </c>
      <c r="S2708" s="3" t="s">
        <v>6295</v>
      </c>
      <c r="T2708" s="4">
        <v>53.94</v>
      </c>
      <c r="U2708" s="4">
        <v>65753.496384119993</v>
      </c>
      <c r="V2708" s="10">
        <v>94572.496383999998</v>
      </c>
      <c r="W2708" s="4">
        <v>3.5224323322209901</v>
      </c>
      <c r="X2708" s="4">
        <v>60.36</v>
      </c>
      <c r="Y2708" s="4">
        <v>32.65</v>
      </c>
      <c r="Z2708" s="4">
        <v>22.923926999999999</v>
      </c>
      <c r="AA2708" s="10">
        <v>27.0837517573</v>
      </c>
      <c r="AB2708" s="10">
        <v>27.8065603686</v>
      </c>
      <c r="AC2708" s="4">
        <v>9.1233360000000001</v>
      </c>
      <c r="AD2708" s="4">
        <v>8.3717502505040997</v>
      </c>
      <c r="AE2708" s="4">
        <v>9.0302469436549995</v>
      </c>
      <c r="AF2708" s="4">
        <v>14.538430999999999</v>
      </c>
      <c r="AG2708" s="4">
        <v>12.798048683212</v>
      </c>
      <c r="AH2708" s="4">
        <v>13.3301027117841</v>
      </c>
      <c r="AI2708" s="4">
        <v>5.3053999999999997</v>
      </c>
      <c r="AJ2708" s="4">
        <v>12.922855999999999</v>
      </c>
    </row>
    <row r="2709" spans="1:36" x14ac:dyDescent="0.3">
      <c r="A2709" s="1" t="s">
        <v>869</v>
      </c>
      <c r="B2709" s="2">
        <v>4111501</v>
      </c>
      <c r="C2709" s="3" t="s">
        <v>2935</v>
      </c>
      <c r="D2709" s="4">
        <v>66013.110447760002</v>
      </c>
      <c r="E2709" s="3" t="s">
        <v>3093</v>
      </c>
      <c r="F2709" s="3" t="s">
        <v>3093</v>
      </c>
      <c r="G2709" s="3" t="s">
        <v>3094</v>
      </c>
      <c r="H2709" s="3" t="s">
        <v>3145</v>
      </c>
      <c r="I2709" s="3" t="s">
        <v>3334</v>
      </c>
      <c r="J2709" s="4">
        <v>39.710144999999997</v>
      </c>
      <c r="K2709" s="4">
        <v>19.975109</v>
      </c>
      <c r="L2709" s="4">
        <v>-0.72090600000000005</v>
      </c>
      <c r="M2709" s="4">
        <v>2.2269350000000001</v>
      </c>
      <c r="N2709" s="4">
        <v>14.186902</v>
      </c>
      <c r="O2709" s="4">
        <v>10.142030999999999</v>
      </c>
      <c r="P2709" s="5">
        <v>2.1054930000000001</v>
      </c>
      <c r="Q2709" s="4">
        <v>9.7196400000000001</v>
      </c>
      <c r="R2709" s="4">
        <v>18.607001</v>
      </c>
      <c r="S2709" s="3" t="s">
        <v>4612</v>
      </c>
      <c r="T2709" s="4">
        <v>19.28</v>
      </c>
      <c r="U2709" s="4">
        <v>66013.110447760002</v>
      </c>
      <c r="V2709" s="10">
        <v>141027.11044700001</v>
      </c>
      <c r="W2709" s="4">
        <v>6.6908713692946096</v>
      </c>
      <c r="X2709" s="4">
        <v>20.02</v>
      </c>
      <c r="Y2709" s="4">
        <v>13.6</v>
      </c>
      <c r="Z2709" s="4">
        <v>14.186902</v>
      </c>
      <c r="AA2709" s="10">
        <v>14.886881321900001</v>
      </c>
      <c r="AB2709" s="10">
        <v>13.556843111799999</v>
      </c>
      <c r="AC2709" s="4">
        <v>1.6856770000000001</v>
      </c>
      <c r="AD2709" s="4">
        <v>1.5165380839264999</v>
      </c>
      <c r="AE2709" s="4">
        <v>1.7063767123052</v>
      </c>
      <c r="AF2709" s="4">
        <v>9.7196400000000001</v>
      </c>
      <c r="AG2709" s="4">
        <v>8.8185108986752994</v>
      </c>
      <c r="AH2709" s="4">
        <v>9.0490268293133997</v>
      </c>
      <c r="AI2709" s="5">
        <v>2.1054930000000001</v>
      </c>
      <c r="AJ2709" s="4">
        <v>3.0937100000000002</v>
      </c>
    </row>
    <row r="2710" spans="1:36" x14ac:dyDescent="0.3">
      <c r="A2710" s="1" t="s">
        <v>315</v>
      </c>
      <c r="B2710" s="2">
        <v>4133271</v>
      </c>
      <c r="C2710" s="3" t="s">
        <v>2935</v>
      </c>
      <c r="D2710" s="4">
        <v>66061.513198800007</v>
      </c>
      <c r="E2710" s="3" t="s">
        <v>2920</v>
      </c>
      <c r="F2710" s="3" t="s">
        <v>2960</v>
      </c>
      <c r="G2710" s="3" t="s">
        <v>2961</v>
      </c>
      <c r="H2710" s="3" t="s">
        <v>2962</v>
      </c>
      <c r="I2710" s="3" t="s">
        <v>2963</v>
      </c>
      <c r="J2710" s="4">
        <v>-6.2912689999999998</v>
      </c>
      <c r="K2710" s="4">
        <v>-5.3910809999999998</v>
      </c>
      <c r="L2710" s="4">
        <v>2.9326970000000001</v>
      </c>
      <c r="M2710" s="4">
        <v>0.355763</v>
      </c>
      <c r="N2710" s="4">
        <v>38.991467999999998</v>
      </c>
      <c r="O2710" s="4">
        <v>21.545497000000001</v>
      </c>
      <c r="P2710" s="4">
        <v>2.55145</v>
      </c>
      <c r="Q2710" s="4">
        <v>15.842083000000001</v>
      </c>
      <c r="R2710" s="4">
        <v>22.228529999999999</v>
      </c>
      <c r="S2710" s="3" t="s">
        <v>4060</v>
      </c>
      <c r="T2710" s="4">
        <v>228.49</v>
      </c>
      <c r="U2710" s="4">
        <v>66061.513198800007</v>
      </c>
      <c r="V2710" s="10">
        <v>84818.513198000001</v>
      </c>
      <c r="W2710" s="4">
        <v>1.8206486060659099</v>
      </c>
      <c r="X2710" s="4">
        <v>249.89</v>
      </c>
      <c r="Y2710" s="4">
        <v>218.75</v>
      </c>
      <c r="Z2710" s="4">
        <v>38.991467999999998</v>
      </c>
      <c r="AA2710" s="10">
        <v>15.922204259100001</v>
      </c>
      <c r="AB2710" s="10">
        <v>15.922204259100001</v>
      </c>
      <c r="AC2710" s="4">
        <v>4.2035140000000002</v>
      </c>
      <c r="AD2710" s="4">
        <v>3.8627459194239999</v>
      </c>
      <c r="AE2710" s="4">
        <v>3.8627459194239999</v>
      </c>
      <c r="AF2710" s="4">
        <v>15.842083000000001</v>
      </c>
      <c r="AG2710" s="4">
        <v>12.846035110504401</v>
      </c>
      <c r="AH2710" s="4">
        <v>12.846035110504401</v>
      </c>
      <c r="AI2710" s="4">
        <v>2.55145</v>
      </c>
      <c r="AJ2710" s="4" t="s">
        <v>2924</v>
      </c>
    </row>
    <row r="2711" spans="1:36" x14ac:dyDescent="0.3">
      <c r="A2711" s="1" t="s">
        <v>611</v>
      </c>
      <c r="B2711" s="2">
        <v>12805289</v>
      </c>
      <c r="C2711" s="3" t="s">
        <v>2919</v>
      </c>
      <c r="D2711" s="4">
        <v>66520.616209529995</v>
      </c>
      <c r="E2711" s="3" t="s">
        <v>2930</v>
      </c>
      <c r="F2711" s="3" t="s">
        <v>2953</v>
      </c>
      <c r="G2711" s="3" t="s">
        <v>2954</v>
      </c>
      <c r="H2711" s="3" t="s">
        <v>3346</v>
      </c>
      <c r="I2711" s="3" t="s">
        <v>3347</v>
      </c>
      <c r="J2711" s="4">
        <v>52.777138999999998</v>
      </c>
      <c r="K2711" s="4">
        <v>38.947864000000003</v>
      </c>
      <c r="L2711" s="4">
        <v>-14.557206000000001</v>
      </c>
      <c r="M2711" s="4">
        <v>-4.6643470000000002</v>
      </c>
      <c r="N2711" s="4">
        <v>47.849811000000003</v>
      </c>
      <c r="O2711" s="4">
        <v>42.622714000000002</v>
      </c>
      <c r="P2711" s="4">
        <v>7.61958</v>
      </c>
      <c r="Q2711" s="4">
        <v>42.371223000000001</v>
      </c>
      <c r="R2711" s="4">
        <v>61.213509999999999</v>
      </c>
      <c r="S2711" s="3" t="s">
        <v>4354</v>
      </c>
      <c r="T2711" s="4">
        <v>265.70999999999998</v>
      </c>
      <c r="U2711" s="4">
        <v>66520.616209529995</v>
      </c>
      <c r="V2711" s="10">
        <v>63293.116209</v>
      </c>
      <c r="W2711" s="4">
        <v>0</v>
      </c>
      <c r="X2711" s="4">
        <v>349.75</v>
      </c>
      <c r="Y2711" s="4">
        <v>114.51</v>
      </c>
      <c r="Z2711" s="4">
        <v>47.849811000000003</v>
      </c>
      <c r="AA2711" s="10">
        <v>47.976815990399999</v>
      </c>
      <c r="AB2711" s="10">
        <v>46.196375016200001</v>
      </c>
      <c r="AC2711" s="4">
        <v>12.656421</v>
      </c>
      <c r="AD2711" s="4">
        <v>9.7891182548308002</v>
      </c>
      <c r="AE2711" s="4">
        <v>10.8877995180532</v>
      </c>
      <c r="AF2711" s="4">
        <v>42.371223000000001</v>
      </c>
      <c r="AG2711" s="4">
        <v>21.868744861840799</v>
      </c>
      <c r="AH2711" s="4">
        <v>22.289943825767999</v>
      </c>
      <c r="AI2711" s="4">
        <v>7.61958</v>
      </c>
      <c r="AJ2711" s="4">
        <v>9.0562369999999994</v>
      </c>
    </row>
    <row r="2712" spans="1:36" x14ac:dyDescent="0.3">
      <c r="A2712" s="1" t="s">
        <v>840</v>
      </c>
      <c r="B2712" s="2">
        <v>4051243</v>
      </c>
      <c r="C2712" s="3" t="s">
        <v>2935</v>
      </c>
      <c r="D2712" s="4">
        <v>67324.553609919996</v>
      </c>
      <c r="E2712" s="3" t="s">
        <v>3031</v>
      </c>
      <c r="F2712" s="3" t="s">
        <v>3031</v>
      </c>
      <c r="G2712" s="3" t="s">
        <v>3032</v>
      </c>
      <c r="H2712" s="3" t="s">
        <v>3068</v>
      </c>
      <c r="I2712" s="3" t="s">
        <v>3410</v>
      </c>
      <c r="J2712" s="4">
        <v>19.868919000000002</v>
      </c>
      <c r="K2712" s="4">
        <v>-6.6106290000000003</v>
      </c>
      <c r="L2712" s="4">
        <v>-4.0129190000000001</v>
      </c>
      <c r="M2712" s="4">
        <v>-0.222418</v>
      </c>
      <c r="N2712" s="4">
        <v>33.965713999999998</v>
      </c>
      <c r="O2712" s="4">
        <v>33.815958000000002</v>
      </c>
      <c r="P2712" s="4">
        <v>7.8762379999999999</v>
      </c>
      <c r="Q2712" s="4">
        <v>19.745016</v>
      </c>
      <c r="R2712" s="4">
        <v>32.313749999999999</v>
      </c>
      <c r="S2712" s="3" t="s">
        <v>4583</v>
      </c>
      <c r="T2712" s="5">
        <v>237.76</v>
      </c>
      <c r="U2712" s="4">
        <v>67324.553609919996</v>
      </c>
      <c r="V2712" s="10">
        <v>74396.753609000007</v>
      </c>
      <c r="W2712" s="4">
        <v>1.0935397039031001</v>
      </c>
      <c r="X2712" s="4">
        <v>262.61</v>
      </c>
      <c r="Y2712" s="4">
        <v>193.46</v>
      </c>
      <c r="Z2712" s="4">
        <v>33.965713999999998</v>
      </c>
      <c r="AA2712" s="10">
        <v>32.731728134999997</v>
      </c>
      <c r="AB2712" s="10">
        <v>35.756609618900001</v>
      </c>
      <c r="AC2712" s="4">
        <v>4.7463249999999997</v>
      </c>
      <c r="AD2712" s="4">
        <v>4.6167899952997002</v>
      </c>
      <c r="AE2712" s="4">
        <v>4.7214487353920997</v>
      </c>
      <c r="AF2712" s="4">
        <v>19.745016</v>
      </c>
      <c r="AG2712" s="4">
        <v>19.626918112792598</v>
      </c>
      <c r="AH2712" s="4">
        <v>20.763042166292902</v>
      </c>
      <c r="AI2712" s="4">
        <v>7.8762379999999999</v>
      </c>
      <c r="AJ2712" s="4" t="s">
        <v>2924</v>
      </c>
    </row>
    <row r="2713" spans="1:36" x14ac:dyDescent="0.3">
      <c r="A2713" s="1" t="s">
        <v>885</v>
      </c>
      <c r="B2713" s="2">
        <v>4059899</v>
      </c>
      <c r="C2713" s="3" t="s">
        <v>2935</v>
      </c>
      <c r="D2713" s="4">
        <v>67346.554193620002</v>
      </c>
      <c r="E2713" s="3" t="s">
        <v>3093</v>
      </c>
      <c r="F2713" s="3" t="s">
        <v>3093</v>
      </c>
      <c r="G2713" s="3" t="s">
        <v>3094</v>
      </c>
      <c r="H2713" s="3" t="s">
        <v>3145</v>
      </c>
      <c r="I2713" s="3" t="s">
        <v>3334</v>
      </c>
      <c r="J2713" s="4">
        <v>17.912714000000001</v>
      </c>
      <c r="K2713" s="4">
        <v>6.4770390000000004</v>
      </c>
      <c r="L2713" s="4">
        <v>-7.6671620000000003</v>
      </c>
      <c r="M2713" s="4">
        <v>0.25814799999999999</v>
      </c>
      <c r="N2713" s="4">
        <v>11.645427</v>
      </c>
      <c r="O2713" s="4">
        <v>18.593655999999999</v>
      </c>
      <c r="P2713" s="4">
        <v>2.3757459999999999</v>
      </c>
      <c r="Q2713" s="4">
        <v>9.9141379999999995</v>
      </c>
      <c r="R2713" s="4">
        <v>47.548865999999997</v>
      </c>
      <c r="S2713" s="3" t="s">
        <v>4628</v>
      </c>
      <c r="T2713" s="4">
        <v>31.07</v>
      </c>
      <c r="U2713" s="4">
        <v>67346.554193620002</v>
      </c>
      <c r="V2713" s="10">
        <v>99121.554193000004</v>
      </c>
      <c r="W2713" s="4">
        <v>6.7589314451239098</v>
      </c>
      <c r="X2713" s="4">
        <v>34.630000000000003</v>
      </c>
      <c r="Y2713" s="4">
        <v>26.12</v>
      </c>
      <c r="Z2713" s="4">
        <v>11.645427</v>
      </c>
      <c r="AA2713" s="10">
        <v>10.995116427199999</v>
      </c>
      <c r="AB2713" s="10">
        <v>11.5551687716</v>
      </c>
      <c r="AC2713" s="4">
        <v>1.750027</v>
      </c>
      <c r="AD2713" s="4">
        <v>1.6707229104007</v>
      </c>
      <c r="AE2713" s="4">
        <v>1.7637466218129001</v>
      </c>
      <c r="AF2713" s="4">
        <v>9.9141379999999995</v>
      </c>
      <c r="AG2713" s="4">
        <v>9.7633212029515004</v>
      </c>
      <c r="AH2713" s="4">
        <v>10.039589983031</v>
      </c>
      <c r="AI2713" s="4">
        <v>2.3757459999999999</v>
      </c>
      <c r="AJ2713" s="4">
        <v>3.5222760000000002</v>
      </c>
    </row>
    <row r="2714" spans="1:36" x14ac:dyDescent="0.3">
      <c r="A2714" s="1" t="s">
        <v>961</v>
      </c>
      <c r="B2714" s="2">
        <v>4379438</v>
      </c>
      <c r="C2714" s="3" t="s">
        <v>2935</v>
      </c>
      <c r="D2714" s="4">
        <v>67524.875057080004</v>
      </c>
      <c r="E2714" s="3" t="s">
        <v>2936</v>
      </c>
      <c r="F2714" s="3" t="s">
        <v>3056</v>
      </c>
      <c r="G2714" s="3" t="s">
        <v>3057</v>
      </c>
      <c r="H2714" s="3" t="s">
        <v>3057</v>
      </c>
      <c r="I2714" s="3" t="s">
        <v>3245</v>
      </c>
      <c r="J2714" s="4">
        <v>10.827370999999999</v>
      </c>
      <c r="K2714" s="4">
        <v>4.78789</v>
      </c>
      <c r="L2714" s="4">
        <v>-7.5908899999999999</v>
      </c>
      <c r="M2714" s="4">
        <v>1.679179</v>
      </c>
      <c r="N2714" s="4" t="s">
        <v>2934</v>
      </c>
      <c r="O2714" s="4" t="s">
        <v>2934</v>
      </c>
      <c r="P2714" s="4" t="s">
        <v>2934</v>
      </c>
      <c r="Q2714" s="4" t="s">
        <v>2934</v>
      </c>
      <c r="R2714" s="4" t="s">
        <v>2934</v>
      </c>
      <c r="S2714" s="3" t="s">
        <v>4703</v>
      </c>
      <c r="T2714" s="4">
        <v>280.36</v>
      </c>
      <c r="U2714" s="4">
        <v>67524.875057080004</v>
      </c>
      <c r="V2714" s="10">
        <v>99769.875056999997</v>
      </c>
      <c r="W2714" s="4">
        <v>1.96889713225852</v>
      </c>
      <c r="X2714" s="4">
        <v>313.83999999999997</v>
      </c>
      <c r="Y2714" s="4">
        <v>234.45</v>
      </c>
      <c r="Z2714" s="4" t="s">
        <v>2934</v>
      </c>
      <c r="AA2714" s="10">
        <v>13.181377941999999</v>
      </c>
      <c r="AB2714" s="10">
        <v>14.5133102522</v>
      </c>
      <c r="AC2714" s="4" t="s">
        <v>2934</v>
      </c>
      <c r="AD2714" s="4">
        <v>1.1146677819682</v>
      </c>
      <c r="AE2714" s="4">
        <v>1.1363999851194999</v>
      </c>
      <c r="AF2714" s="4" t="s">
        <v>2934</v>
      </c>
      <c r="AG2714" s="4">
        <v>8.7021929106144995</v>
      </c>
      <c r="AH2714" s="4">
        <v>9.2767339744971</v>
      </c>
      <c r="AI2714" s="4" t="s">
        <v>2934</v>
      </c>
      <c r="AJ2714" s="4" t="s">
        <v>2934</v>
      </c>
    </row>
    <row r="2715" spans="1:36" x14ac:dyDescent="0.3">
      <c r="A2715" s="1" t="s">
        <v>890</v>
      </c>
      <c r="B2715" s="2">
        <v>4075407</v>
      </c>
      <c r="C2715" s="3" t="s">
        <v>2935</v>
      </c>
      <c r="D2715" s="4">
        <v>67719.029484400002</v>
      </c>
      <c r="E2715" s="3" t="s">
        <v>3093</v>
      </c>
      <c r="F2715" s="3" t="s">
        <v>3093</v>
      </c>
      <c r="G2715" s="3" t="s">
        <v>3094</v>
      </c>
      <c r="H2715" s="3" t="s">
        <v>3147</v>
      </c>
      <c r="I2715" s="3" t="s">
        <v>3148</v>
      </c>
      <c r="J2715" s="4">
        <v>-0.454733</v>
      </c>
      <c r="K2715" s="4">
        <v>-1.6661220000000001</v>
      </c>
      <c r="L2715" s="4">
        <v>-9.5349009999999996</v>
      </c>
      <c r="M2715" s="4">
        <v>1.1424730000000001</v>
      </c>
      <c r="N2715" s="4">
        <v>10.033333000000001</v>
      </c>
      <c r="O2715" s="4">
        <v>11.564691</v>
      </c>
      <c r="P2715" s="4">
        <v>2.2990699999999999</v>
      </c>
      <c r="Q2715" s="4">
        <v>4.5590710000000003</v>
      </c>
      <c r="R2715" s="4">
        <v>14.519769</v>
      </c>
      <c r="S2715" s="3" t="s">
        <v>4633</v>
      </c>
      <c r="T2715" s="4">
        <v>120.4</v>
      </c>
      <c r="U2715" s="4">
        <v>67719.029484400002</v>
      </c>
      <c r="V2715" s="10">
        <v>65711.029483999999</v>
      </c>
      <c r="W2715" s="4">
        <v>3.2392026578073101</v>
      </c>
      <c r="X2715" s="4">
        <v>139.66999999999999</v>
      </c>
      <c r="Y2715" s="4">
        <v>108.94</v>
      </c>
      <c r="Z2715" s="4">
        <v>10.033333000000001</v>
      </c>
      <c r="AA2715" s="10">
        <v>11.5881769795</v>
      </c>
      <c r="AB2715" s="10">
        <v>10.4423605979</v>
      </c>
      <c r="AC2715" s="4">
        <v>2.7535630000000002</v>
      </c>
      <c r="AD2715" s="4">
        <v>2.7155824047184001</v>
      </c>
      <c r="AE2715" s="4">
        <v>2.7432263151831999</v>
      </c>
      <c r="AF2715" s="4">
        <v>4.5590710000000003</v>
      </c>
      <c r="AG2715" s="4">
        <v>5.2689137757974001</v>
      </c>
      <c r="AH2715" s="4">
        <v>5.0986386598211002</v>
      </c>
      <c r="AI2715" s="4">
        <v>2.2990699999999999</v>
      </c>
      <c r="AJ2715" s="4">
        <v>2.2990699999999999</v>
      </c>
    </row>
    <row r="2716" spans="1:36" x14ac:dyDescent="0.3">
      <c r="A2716" s="1" t="s">
        <v>1858</v>
      </c>
      <c r="B2716" s="2">
        <v>4069910</v>
      </c>
      <c r="C2716" s="3" t="s">
        <v>2935</v>
      </c>
      <c r="D2716" s="4">
        <v>68673.499451700001</v>
      </c>
      <c r="E2716" s="3" t="s">
        <v>2936</v>
      </c>
      <c r="F2716" s="3" t="s">
        <v>2937</v>
      </c>
      <c r="G2716" s="3" t="s">
        <v>2951</v>
      </c>
      <c r="H2716" s="3" t="s">
        <v>2951</v>
      </c>
      <c r="I2716" s="3" t="s">
        <v>3547</v>
      </c>
      <c r="J2716" s="4">
        <v>0.68569199999999997</v>
      </c>
      <c r="K2716" s="4">
        <v>-10.524118</v>
      </c>
      <c r="L2716" s="4">
        <v>-3.6251739999999999</v>
      </c>
      <c r="M2716" s="4">
        <v>0.38548399999999999</v>
      </c>
      <c r="N2716" s="4">
        <v>31.423333</v>
      </c>
      <c r="O2716" s="4">
        <v>28.113444000000001</v>
      </c>
      <c r="P2716" s="4">
        <v>4.660234</v>
      </c>
      <c r="Q2716" s="4">
        <v>16.699693</v>
      </c>
      <c r="R2716" s="4">
        <v>27.989388999999999</v>
      </c>
      <c r="S2716" s="3" t="s">
        <v>5598</v>
      </c>
      <c r="T2716" s="4">
        <v>471.35</v>
      </c>
      <c r="U2716" s="4">
        <v>68673.499451700001</v>
      </c>
      <c r="V2716" s="10">
        <v>83093.499450999996</v>
      </c>
      <c r="W2716" s="4">
        <v>1.7481701495703801</v>
      </c>
      <c r="X2716" s="4">
        <v>555.56569999999999</v>
      </c>
      <c r="Y2716" s="5">
        <v>418.6</v>
      </c>
      <c r="Z2716" s="4">
        <v>31.423333</v>
      </c>
      <c r="AA2716" s="10">
        <v>17.660503194099999</v>
      </c>
      <c r="AB2716" s="10">
        <v>18.142529807999999</v>
      </c>
      <c r="AC2716" s="4">
        <v>2.027412</v>
      </c>
      <c r="AD2716" s="4">
        <v>1.9694756141345</v>
      </c>
      <c r="AE2716" s="4">
        <v>2.0112372435652</v>
      </c>
      <c r="AF2716" s="4">
        <v>16.699693</v>
      </c>
      <c r="AG2716" s="4">
        <v>14.267956224099899</v>
      </c>
      <c r="AH2716" s="4">
        <v>14.449437459738601</v>
      </c>
      <c r="AI2716" s="4">
        <v>4.660234</v>
      </c>
      <c r="AJ2716" s="4" t="s">
        <v>2924</v>
      </c>
    </row>
    <row r="2717" spans="1:36" x14ac:dyDescent="0.3">
      <c r="A2717" s="1" t="s">
        <v>483</v>
      </c>
      <c r="B2717" s="2">
        <v>103239</v>
      </c>
      <c r="C2717" s="3" t="s">
        <v>2935</v>
      </c>
      <c r="D2717" s="4">
        <v>68755.792753920003</v>
      </c>
      <c r="E2717" s="3" t="s">
        <v>2930</v>
      </c>
      <c r="F2717" s="3" t="s">
        <v>2953</v>
      </c>
      <c r="G2717" s="3" t="s">
        <v>3101</v>
      </c>
      <c r="H2717" s="3" t="s">
        <v>3101</v>
      </c>
      <c r="I2717" s="3" t="s">
        <v>3304</v>
      </c>
      <c r="J2717" s="4">
        <v>37.446613999999997</v>
      </c>
      <c r="K2717" s="4">
        <v>20.880005000000001</v>
      </c>
      <c r="L2717" s="4">
        <v>-5.7870249999999999</v>
      </c>
      <c r="M2717" s="4">
        <v>0.87881299999999996</v>
      </c>
      <c r="N2717" s="4">
        <v>18.021999999999998</v>
      </c>
      <c r="O2717" s="4">
        <v>3.2099030000000002</v>
      </c>
      <c r="P2717" s="4">
        <v>1.1838120000000001</v>
      </c>
      <c r="Q2717" s="4" t="s">
        <v>2934</v>
      </c>
      <c r="R2717" s="4" t="s">
        <v>2934</v>
      </c>
      <c r="S2717" s="3" t="s">
        <v>4226</v>
      </c>
      <c r="T2717" s="5">
        <v>180.22</v>
      </c>
      <c r="U2717" s="4">
        <v>68755.792753920003</v>
      </c>
      <c r="V2717" s="10" t="s">
        <v>2934</v>
      </c>
      <c r="W2717" s="4">
        <v>1.3317056930418401</v>
      </c>
      <c r="X2717" s="5">
        <v>198.3</v>
      </c>
      <c r="Y2717" s="4">
        <v>123.23</v>
      </c>
      <c r="Z2717" s="4">
        <v>18.021999999999998</v>
      </c>
      <c r="AA2717" s="10">
        <v>11.939606341399999</v>
      </c>
      <c r="AB2717" s="10">
        <v>13.2361516891</v>
      </c>
      <c r="AC2717" s="4" t="s">
        <v>2934</v>
      </c>
      <c r="AD2717" s="4" t="s">
        <v>2934</v>
      </c>
      <c r="AE2717" s="4" t="s">
        <v>2934</v>
      </c>
      <c r="AF2717" s="4" t="s">
        <v>2934</v>
      </c>
      <c r="AG2717" s="4" t="s">
        <v>2934</v>
      </c>
      <c r="AH2717" s="4" t="s">
        <v>2934</v>
      </c>
      <c r="AI2717" s="4">
        <v>1.1838120000000001</v>
      </c>
      <c r="AJ2717" s="4">
        <v>1.6085469999999999</v>
      </c>
    </row>
    <row r="2718" spans="1:36" x14ac:dyDescent="0.3">
      <c r="A2718" s="1" t="s">
        <v>1946</v>
      </c>
      <c r="B2718" s="2">
        <v>4930128</v>
      </c>
      <c r="C2718" s="3" t="s">
        <v>2919</v>
      </c>
      <c r="D2718" s="4">
        <v>69123.84526355</v>
      </c>
      <c r="E2718" s="3" t="s">
        <v>2925</v>
      </c>
      <c r="F2718" s="3" t="s">
        <v>2926</v>
      </c>
      <c r="G2718" s="3" t="s">
        <v>2927</v>
      </c>
      <c r="H2718" s="3" t="s">
        <v>3024</v>
      </c>
      <c r="I2718" s="3" t="s">
        <v>3025</v>
      </c>
      <c r="J2718" s="4">
        <v>26.026229000000001</v>
      </c>
      <c r="K2718" s="4">
        <v>4.4780680000000004</v>
      </c>
      <c r="L2718" s="4">
        <v>-3.7507739999999998</v>
      </c>
      <c r="M2718" s="4">
        <v>-1.7849090000000001</v>
      </c>
      <c r="N2718" s="4">
        <v>29.93375</v>
      </c>
      <c r="O2718" s="4">
        <v>35.938110000000002</v>
      </c>
      <c r="P2718" s="4" t="s">
        <v>2924</v>
      </c>
      <c r="Q2718" s="4">
        <v>18.180810999999999</v>
      </c>
      <c r="R2718" s="4">
        <v>49.147494000000002</v>
      </c>
      <c r="S2718" s="3" t="s">
        <v>5686</v>
      </c>
      <c r="T2718" s="4">
        <v>1197.3499999999999</v>
      </c>
      <c r="U2718" s="4">
        <v>69123.84526355</v>
      </c>
      <c r="V2718" s="10">
        <v>76649.098263000007</v>
      </c>
      <c r="W2718" s="4">
        <v>0</v>
      </c>
      <c r="X2718" s="5">
        <v>1283.9649999999999</v>
      </c>
      <c r="Y2718" s="5">
        <v>914.5</v>
      </c>
      <c r="Z2718" s="4">
        <v>29.93375</v>
      </c>
      <c r="AA2718" s="10">
        <v>27.170015974999998</v>
      </c>
      <c r="AB2718" s="10">
        <v>29.288344713800001</v>
      </c>
      <c r="AC2718" s="4">
        <v>4.6609670000000003</v>
      </c>
      <c r="AD2718" s="4">
        <v>4.4212011845844001</v>
      </c>
      <c r="AE2718" s="4">
        <v>4.6010882388420997</v>
      </c>
      <c r="AF2718" s="4">
        <v>18.180810999999999</v>
      </c>
      <c r="AG2718" s="4">
        <v>19.654086637310101</v>
      </c>
      <c r="AH2718" s="4">
        <v>20.545787249861402</v>
      </c>
      <c r="AI2718" s="4" t="s">
        <v>2924</v>
      </c>
      <c r="AJ2718" s="4" t="s">
        <v>2924</v>
      </c>
    </row>
    <row r="2719" spans="1:36" x14ac:dyDescent="0.3">
      <c r="A2719" s="1" t="s">
        <v>783</v>
      </c>
      <c r="B2719" s="2">
        <v>6543878</v>
      </c>
      <c r="C2719" s="3" t="s">
        <v>2919</v>
      </c>
      <c r="D2719" s="4">
        <v>70343.199112260001</v>
      </c>
      <c r="E2719" s="3" t="s">
        <v>2925</v>
      </c>
      <c r="F2719" s="3" t="s">
        <v>2980</v>
      </c>
      <c r="G2719" s="3" t="s">
        <v>2981</v>
      </c>
      <c r="H2719" s="3" t="s">
        <v>3163</v>
      </c>
      <c r="I2719" s="3" t="s">
        <v>2949</v>
      </c>
      <c r="J2719" s="4">
        <v>71.240773000000004</v>
      </c>
      <c r="K2719" s="4">
        <v>19.060676000000001</v>
      </c>
      <c r="L2719" s="4">
        <v>-5.0997529999999998</v>
      </c>
      <c r="M2719" s="4">
        <v>-0.97075999999999996</v>
      </c>
      <c r="N2719" s="4" t="s">
        <v>2924</v>
      </c>
      <c r="O2719" s="4">
        <v>38.732844999999998</v>
      </c>
      <c r="P2719" s="4">
        <v>9.2885740000000006</v>
      </c>
      <c r="Q2719" s="4">
        <v>290.41337399999998</v>
      </c>
      <c r="R2719" s="4">
        <v>35.039451</v>
      </c>
      <c r="S2719" s="3" t="s">
        <v>4526</v>
      </c>
      <c r="T2719" s="4">
        <v>169.34</v>
      </c>
      <c r="U2719" s="4">
        <v>70343.199112260001</v>
      </c>
      <c r="V2719" s="10">
        <v>65125.199112000002</v>
      </c>
      <c r="W2719" s="4">
        <v>0</v>
      </c>
      <c r="X2719" s="4">
        <v>181.7799</v>
      </c>
      <c r="Y2719" s="4">
        <v>93.33</v>
      </c>
      <c r="Z2719" s="4" t="s">
        <v>2924</v>
      </c>
      <c r="AA2719" s="10">
        <v>40.103253919300002</v>
      </c>
      <c r="AB2719" s="10">
        <v>50.837433691199998</v>
      </c>
      <c r="AC2719" s="4">
        <v>6.4150119999999999</v>
      </c>
      <c r="AD2719" s="4">
        <v>5.3381486643915004</v>
      </c>
      <c r="AE2719" s="4">
        <v>6.0936106097677003</v>
      </c>
      <c r="AF2719" s="4">
        <v>290.41337399999998</v>
      </c>
      <c r="AG2719" s="4">
        <v>26.254320404609999</v>
      </c>
      <c r="AH2719" s="4">
        <v>34.3803182689701</v>
      </c>
      <c r="AI2719" s="4">
        <v>9.2885740000000006</v>
      </c>
      <c r="AJ2719" s="4">
        <v>15.513007999999999</v>
      </c>
    </row>
    <row r="2720" spans="1:36" x14ac:dyDescent="0.3">
      <c r="A2720" s="1" t="s">
        <v>2856</v>
      </c>
      <c r="B2720" s="2">
        <v>4334777</v>
      </c>
      <c r="C2720" s="3" t="s">
        <v>2919</v>
      </c>
      <c r="D2720" s="4">
        <v>70819.839999999997</v>
      </c>
      <c r="E2720" s="3" t="s">
        <v>2945</v>
      </c>
      <c r="F2720" s="3" t="s">
        <v>2946</v>
      </c>
      <c r="G2720" s="3" t="s">
        <v>2947</v>
      </c>
      <c r="H2720" s="3" t="s">
        <v>2989</v>
      </c>
      <c r="I2720" s="3" t="s">
        <v>2949</v>
      </c>
      <c r="J2720" s="4">
        <v>-3.5571980000000001</v>
      </c>
      <c r="K2720" s="4">
        <v>9.2849520000000005</v>
      </c>
      <c r="L2720" s="4">
        <v>5.067088</v>
      </c>
      <c r="M2720" s="4">
        <v>-2.490478</v>
      </c>
      <c r="N2720" s="4">
        <v>44.159894000000001</v>
      </c>
      <c r="O2720" s="4">
        <v>33.321652</v>
      </c>
      <c r="P2720" s="4">
        <v>8.1811760000000007</v>
      </c>
      <c r="Q2720" s="4">
        <v>74.972975000000005</v>
      </c>
      <c r="R2720" s="4">
        <v>30.328585</v>
      </c>
      <c r="S2720" s="3" t="s">
        <v>6594</v>
      </c>
      <c r="T2720" s="4">
        <v>266.24</v>
      </c>
      <c r="U2720" s="4">
        <v>70819.839999999997</v>
      </c>
      <c r="V2720" s="10">
        <v>67025.84</v>
      </c>
      <c r="W2720" s="4">
        <v>0</v>
      </c>
      <c r="X2720" s="4">
        <v>311.27999999999997</v>
      </c>
      <c r="Y2720" s="4">
        <v>199.81</v>
      </c>
      <c r="Z2720" s="4">
        <v>44.159894000000001</v>
      </c>
      <c r="AA2720" s="10">
        <v>33.545850868099997</v>
      </c>
      <c r="AB2720" s="10">
        <v>37.2096143471</v>
      </c>
      <c r="AC2720" s="4">
        <v>8.2169720000000002</v>
      </c>
      <c r="AD2720" s="4">
        <v>7.2818536363046</v>
      </c>
      <c r="AE2720" s="4">
        <v>7.9642850500589999</v>
      </c>
      <c r="AF2720" s="4">
        <v>74.972975000000005</v>
      </c>
      <c r="AG2720" s="4">
        <v>24.062691383955599</v>
      </c>
      <c r="AH2720" s="4">
        <v>27.388615614793501</v>
      </c>
      <c r="AI2720" s="4">
        <v>8.1811760000000007</v>
      </c>
      <c r="AJ2720" s="4">
        <v>14.897046</v>
      </c>
    </row>
    <row r="2721" spans="1:36" x14ac:dyDescent="0.3">
      <c r="A2721" s="1" t="s">
        <v>645</v>
      </c>
      <c r="B2721" s="2">
        <v>4072145</v>
      </c>
      <c r="C2721" s="3" t="s">
        <v>2919</v>
      </c>
      <c r="D2721" s="4">
        <v>70854.145337459995</v>
      </c>
      <c r="E2721" s="3" t="s">
        <v>3090</v>
      </c>
      <c r="F2721" s="3" t="s">
        <v>3090</v>
      </c>
      <c r="G2721" s="3" t="s">
        <v>3091</v>
      </c>
      <c r="H2721" s="3" t="s">
        <v>3091</v>
      </c>
      <c r="I2721" s="3" t="s">
        <v>3098</v>
      </c>
      <c r="J2721" s="4">
        <v>93.806143000000006</v>
      </c>
      <c r="K2721" s="4">
        <v>-11.85214</v>
      </c>
      <c r="L2721" s="4">
        <v>-10.596314</v>
      </c>
      <c r="M2721" s="4">
        <v>-0.21143500000000001</v>
      </c>
      <c r="N2721" s="4">
        <v>25.171111</v>
      </c>
      <c r="O2721" s="4" t="s">
        <v>2924</v>
      </c>
      <c r="P2721" s="4">
        <v>5.640936</v>
      </c>
      <c r="Q2721" s="4">
        <v>12.579855</v>
      </c>
      <c r="R2721" s="4">
        <v>68.812504000000004</v>
      </c>
      <c r="S2721" s="3" t="s">
        <v>4388</v>
      </c>
      <c r="T2721" s="4">
        <v>226.54</v>
      </c>
      <c r="U2721" s="4">
        <v>70854.145337459995</v>
      </c>
      <c r="V2721" s="10">
        <v>77844.145336999994</v>
      </c>
      <c r="W2721" s="4">
        <v>0.62240663900414905</v>
      </c>
      <c r="X2721" s="4">
        <v>288.75330000000002</v>
      </c>
      <c r="Y2721" s="4">
        <v>109.44</v>
      </c>
      <c r="Z2721" s="4">
        <v>25.171111</v>
      </c>
      <c r="AA2721" s="10">
        <v>25.322483288899999</v>
      </c>
      <c r="AB2721" s="10">
        <v>27.379512138500001</v>
      </c>
      <c r="AC2721" s="4">
        <v>3.2459410000000002</v>
      </c>
      <c r="AD2721" s="4">
        <v>3.2972013785701999</v>
      </c>
      <c r="AE2721" s="4">
        <v>3.4485669217937001</v>
      </c>
      <c r="AF2721" s="4">
        <v>12.579855</v>
      </c>
      <c r="AG2721" s="4">
        <v>15.8503587005385</v>
      </c>
      <c r="AH2721" s="4">
        <v>16.906996724389501</v>
      </c>
      <c r="AI2721" s="4">
        <v>5.640936</v>
      </c>
      <c r="AJ2721" s="4">
        <v>5.9034760000000004</v>
      </c>
    </row>
    <row r="2722" spans="1:36" x14ac:dyDescent="0.3">
      <c r="A2722" s="1" t="s">
        <v>3</v>
      </c>
      <c r="B2722" s="2">
        <v>105135</v>
      </c>
      <c r="C2722" s="3" t="s">
        <v>2935</v>
      </c>
      <c r="D2722" s="4">
        <v>70890.639459259997</v>
      </c>
      <c r="E2722" s="3" t="s">
        <v>2936</v>
      </c>
      <c r="F2722" s="3" t="s">
        <v>2937</v>
      </c>
      <c r="G2722" s="3" t="s">
        <v>2938</v>
      </c>
      <c r="H2722" s="3" t="s">
        <v>2938</v>
      </c>
      <c r="I2722" s="3" t="s">
        <v>2939</v>
      </c>
      <c r="J2722" s="4">
        <v>19.081595</v>
      </c>
      <c r="K2722" s="4">
        <v>-5.1857249999999997</v>
      </c>
      <c r="L2722" s="4">
        <v>-1.736111</v>
      </c>
      <c r="M2722" s="4">
        <v>0.69616299999999998</v>
      </c>
      <c r="N2722" s="4">
        <v>13.560416999999999</v>
      </c>
      <c r="O2722" s="4">
        <v>97.513109</v>
      </c>
      <c r="P2722" s="4">
        <v>15.272173</v>
      </c>
      <c r="Q2722" s="4">
        <v>9.0948770000000003</v>
      </c>
      <c r="R2722" s="4">
        <v>19.624834</v>
      </c>
      <c r="S2722" s="3" t="s">
        <v>3750</v>
      </c>
      <c r="T2722" s="4">
        <v>130.18</v>
      </c>
      <c r="U2722" s="4">
        <v>70890.639459259997</v>
      </c>
      <c r="V2722" s="10">
        <v>77515.639458999998</v>
      </c>
      <c r="W2722" s="4">
        <v>2.1508680288830799</v>
      </c>
      <c r="X2722" s="4">
        <v>141.34</v>
      </c>
      <c r="Y2722" s="4">
        <v>88.23</v>
      </c>
      <c r="Z2722" s="4">
        <v>16.438943999999999</v>
      </c>
      <c r="AA2722" s="10">
        <v>17.1832101372</v>
      </c>
      <c r="AB2722" s="10">
        <v>17.848965231600001</v>
      </c>
      <c r="AC2722" s="4">
        <v>2.3750119999999999</v>
      </c>
      <c r="AD2722" s="4">
        <v>3.2122441231936998</v>
      </c>
      <c r="AE2722" s="4">
        <v>3.256019289083</v>
      </c>
      <c r="AF2722" s="4">
        <v>9.0948770000000003</v>
      </c>
      <c r="AG2722" s="4">
        <v>11.4598449854939</v>
      </c>
      <c r="AH2722" s="4">
        <v>11.9433319173813</v>
      </c>
      <c r="AI2722" s="4">
        <v>15.272173</v>
      </c>
      <c r="AJ2722" s="4" t="s">
        <v>2924</v>
      </c>
    </row>
    <row r="2723" spans="1:36" x14ac:dyDescent="0.3">
      <c r="A2723" s="1" t="s">
        <v>1721</v>
      </c>
      <c r="B2723" s="2">
        <v>4965910</v>
      </c>
      <c r="C2723" s="3" t="s">
        <v>2919</v>
      </c>
      <c r="D2723" s="4">
        <v>71358.571349999998</v>
      </c>
      <c r="E2723" s="3" t="s">
        <v>2945</v>
      </c>
      <c r="F2723" s="3" t="s">
        <v>2946</v>
      </c>
      <c r="G2723" s="3" t="s">
        <v>2947</v>
      </c>
      <c r="H2723" s="3" t="s">
        <v>2989</v>
      </c>
      <c r="I2723" s="3" t="s">
        <v>2949</v>
      </c>
      <c r="J2723" s="4">
        <v>422.46604000000002</v>
      </c>
      <c r="K2723" s="4">
        <v>87.265917999999999</v>
      </c>
      <c r="L2723" s="4">
        <v>-15.132187999999999</v>
      </c>
      <c r="M2723" s="4">
        <v>-9.3904449999999997</v>
      </c>
      <c r="N2723" s="4" t="s">
        <v>2924</v>
      </c>
      <c r="O2723" s="4" t="s">
        <v>2924</v>
      </c>
      <c r="P2723" s="4">
        <v>17.720974999999999</v>
      </c>
      <c r="Q2723" s="4" t="s">
        <v>2924</v>
      </c>
      <c r="R2723" s="4" t="s">
        <v>2924</v>
      </c>
      <c r="S2723" s="3" t="s">
        <v>5462</v>
      </c>
      <c r="T2723" s="4">
        <v>330</v>
      </c>
      <c r="U2723" s="4">
        <v>71358.571349999998</v>
      </c>
      <c r="V2723" s="10">
        <v>75582.181349999999</v>
      </c>
      <c r="W2723" s="4">
        <v>0</v>
      </c>
      <c r="X2723" s="4">
        <v>543</v>
      </c>
      <c r="Y2723" s="4">
        <v>43.874000000000002</v>
      </c>
      <c r="Z2723" s="4" t="s">
        <v>2924</v>
      </c>
      <c r="AA2723" s="10" t="s">
        <v>2924</v>
      </c>
      <c r="AB2723" s="10" t="s">
        <v>2924</v>
      </c>
      <c r="AC2723" s="4">
        <v>161.76204100000001</v>
      </c>
      <c r="AD2723" s="4">
        <v>160.7970721013005</v>
      </c>
      <c r="AE2723" s="4">
        <v>160.88019435077771</v>
      </c>
      <c r="AF2723" s="4" t="s">
        <v>2924</v>
      </c>
      <c r="AG2723" s="4" t="s">
        <v>2924</v>
      </c>
      <c r="AH2723" s="4" t="s">
        <v>2924</v>
      </c>
      <c r="AI2723" s="4">
        <v>17.720974999999999</v>
      </c>
      <c r="AJ2723" s="4">
        <v>17.720974999999999</v>
      </c>
    </row>
    <row r="2724" spans="1:36" x14ac:dyDescent="0.3">
      <c r="A2724" s="1" t="s">
        <v>859</v>
      </c>
      <c r="B2724" s="2">
        <v>4136907</v>
      </c>
      <c r="C2724" s="3" t="s">
        <v>2935</v>
      </c>
      <c r="D2724" s="4">
        <v>71994.116999999998</v>
      </c>
      <c r="E2724" s="3" t="s">
        <v>2936</v>
      </c>
      <c r="F2724" s="3" t="s">
        <v>2937</v>
      </c>
      <c r="G2724" s="3" t="s">
        <v>2993</v>
      </c>
      <c r="H2724" s="3" t="s">
        <v>2994</v>
      </c>
      <c r="I2724" s="3" t="s">
        <v>3132</v>
      </c>
      <c r="J2724" s="4">
        <v>29.158532999999998</v>
      </c>
      <c r="K2724" s="4">
        <v>15.097967000000001</v>
      </c>
      <c r="L2724" s="4">
        <v>-5.1889279999999998</v>
      </c>
      <c r="M2724" s="4">
        <v>1.305504</v>
      </c>
      <c r="N2724" s="4">
        <v>62.854999999999997</v>
      </c>
      <c r="O2724" s="4">
        <v>24.653853999999999</v>
      </c>
      <c r="P2724" s="4">
        <v>3.3129529999999998</v>
      </c>
      <c r="Q2724" s="4">
        <v>17.006609999999998</v>
      </c>
      <c r="R2724" s="4">
        <v>25.112286000000001</v>
      </c>
      <c r="S2724" s="3" t="s">
        <v>4602</v>
      </c>
      <c r="T2724" s="5">
        <v>125.71</v>
      </c>
      <c r="U2724" s="4">
        <v>71994.116999999998</v>
      </c>
      <c r="V2724" s="10">
        <v>82635.116999999998</v>
      </c>
      <c r="W2724" s="4">
        <v>1.6784663113515199</v>
      </c>
      <c r="X2724" s="4">
        <v>134.85</v>
      </c>
      <c r="Y2724" s="4">
        <v>91.644999999999996</v>
      </c>
      <c r="Z2724" s="4">
        <v>41.903333000000003</v>
      </c>
      <c r="AA2724" s="10">
        <v>21.089380320099998</v>
      </c>
      <c r="AB2724" s="10">
        <v>21.089380320099998</v>
      </c>
      <c r="AC2724" s="4">
        <v>4.7241660000000003</v>
      </c>
      <c r="AD2724" s="4">
        <v>4.5188962337031002</v>
      </c>
      <c r="AE2724" s="4">
        <v>4.5188962337031002</v>
      </c>
      <c r="AF2724" s="4">
        <v>17.006609999999998</v>
      </c>
      <c r="AG2724" s="4">
        <v>16.481768255178</v>
      </c>
      <c r="AH2724" s="4">
        <v>16.481768255178</v>
      </c>
      <c r="AI2724" s="4">
        <v>3.3129529999999998</v>
      </c>
      <c r="AJ2724" s="4" t="s">
        <v>2924</v>
      </c>
    </row>
    <row r="2725" spans="1:36" x14ac:dyDescent="0.3">
      <c r="A2725" s="1" t="s">
        <v>2584</v>
      </c>
      <c r="B2725" s="2">
        <v>4421633</v>
      </c>
      <c r="C2725" s="3" t="s">
        <v>2935</v>
      </c>
      <c r="D2725" s="4">
        <v>72587.885323199996</v>
      </c>
      <c r="E2725" s="3" t="s">
        <v>2936</v>
      </c>
      <c r="F2725" s="3" t="s">
        <v>2937</v>
      </c>
      <c r="G2725" s="3" t="s">
        <v>2951</v>
      </c>
      <c r="H2725" s="3" t="s">
        <v>2951</v>
      </c>
      <c r="I2725" s="3" t="s">
        <v>3405</v>
      </c>
      <c r="J2725" s="4">
        <v>27.609726999999999</v>
      </c>
      <c r="K2725" s="4">
        <v>-7.982151</v>
      </c>
      <c r="L2725" s="4">
        <v>3.3273839999999999</v>
      </c>
      <c r="M2725" s="4">
        <v>1.1558200000000001</v>
      </c>
      <c r="N2725" s="4">
        <v>50.380518000000002</v>
      </c>
      <c r="O2725" s="4">
        <v>39.688248999999999</v>
      </c>
      <c r="P2725" s="4" t="s">
        <v>2924</v>
      </c>
      <c r="Q2725" s="4">
        <v>23.207806000000001</v>
      </c>
      <c r="R2725" s="4">
        <v>13.710274999999999</v>
      </c>
      <c r="S2725" s="3" t="s">
        <v>6322</v>
      </c>
      <c r="T2725" s="4">
        <v>1290.9000000000001</v>
      </c>
      <c r="U2725" s="4">
        <v>72587.885323199996</v>
      </c>
      <c r="V2725" s="10">
        <v>91229.885322999995</v>
      </c>
      <c r="W2725" s="4">
        <v>0</v>
      </c>
      <c r="X2725" s="4">
        <v>1451.32</v>
      </c>
      <c r="Y2725" s="4">
        <v>972.08</v>
      </c>
      <c r="Z2725" s="4">
        <v>50.380518000000002</v>
      </c>
      <c r="AA2725" s="10">
        <v>34.457409904599999</v>
      </c>
      <c r="AB2725" s="10">
        <v>34.457409904599999</v>
      </c>
      <c r="AC2725" s="4">
        <v>11.48991</v>
      </c>
      <c r="AD2725" s="4">
        <v>10.2467084118444</v>
      </c>
      <c r="AE2725" s="4">
        <v>10.2467084118444</v>
      </c>
      <c r="AF2725" s="4">
        <v>23.207806000000001</v>
      </c>
      <c r="AG2725" s="4">
        <v>19.373162936506699</v>
      </c>
      <c r="AH2725" s="4">
        <v>19.373162936506699</v>
      </c>
      <c r="AI2725" s="4" t="s">
        <v>2924</v>
      </c>
      <c r="AJ2725" s="4" t="s">
        <v>2924</v>
      </c>
    </row>
    <row r="2726" spans="1:36" x14ac:dyDescent="0.3">
      <c r="A2726" s="1" t="s">
        <v>1097</v>
      </c>
      <c r="B2726" s="2">
        <v>4040505</v>
      </c>
      <c r="C2726" s="3" t="s">
        <v>2935</v>
      </c>
      <c r="D2726" s="4">
        <v>73062.760560159993</v>
      </c>
      <c r="E2726" s="3" t="s">
        <v>2936</v>
      </c>
      <c r="F2726" s="3" t="s">
        <v>2937</v>
      </c>
      <c r="G2726" s="3" t="s">
        <v>2951</v>
      </c>
      <c r="H2726" s="3" t="s">
        <v>2951</v>
      </c>
      <c r="I2726" s="3" t="s">
        <v>3039</v>
      </c>
      <c r="J2726" s="4">
        <v>2.4916239999999998</v>
      </c>
      <c r="K2726" s="4">
        <v>-11.325093000000001</v>
      </c>
      <c r="L2726" s="4">
        <v>-5.7277459999999998</v>
      </c>
      <c r="M2726" s="4">
        <v>0.94826299999999997</v>
      </c>
      <c r="N2726" s="4">
        <v>20.291246999999998</v>
      </c>
      <c r="O2726" s="4">
        <v>31.949580000000001</v>
      </c>
      <c r="P2726" s="4">
        <v>3.1803729999999999</v>
      </c>
      <c r="Q2726" s="4">
        <v>14.06495</v>
      </c>
      <c r="R2726" s="4">
        <v>34.372487</v>
      </c>
      <c r="S2726" s="3" t="s">
        <v>4839</v>
      </c>
      <c r="T2726" s="4">
        <v>266.14</v>
      </c>
      <c r="U2726" s="4">
        <v>73062.760560159993</v>
      </c>
      <c r="V2726" s="10">
        <v>82128.760559999995</v>
      </c>
      <c r="W2726" s="4">
        <v>2.1342150747726798</v>
      </c>
      <c r="X2726" s="5">
        <v>316.89999999999998</v>
      </c>
      <c r="Y2726" s="4">
        <v>247.36009999999999</v>
      </c>
      <c r="Z2726" s="4">
        <v>20.291246999999998</v>
      </c>
      <c r="AA2726" s="10">
        <v>17.050528864899999</v>
      </c>
      <c r="AB2726" s="10">
        <v>19.273482269300001</v>
      </c>
      <c r="AC2726" s="4">
        <v>1.7836240000000001</v>
      </c>
      <c r="AD2726" s="4">
        <v>1.6464080491384001</v>
      </c>
      <c r="AE2726" s="4">
        <v>1.7242395626622999</v>
      </c>
      <c r="AF2726" s="4">
        <v>14.06495</v>
      </c>
      <c r="AG2726" s="4">
        <v>12.9122498931143</v>
      </c>
      <c r="AH2726" s="4">
        <v>14.310582927958899</v>
      </c>
      <c r="AI2726" s="4">
        <v>3.1803729999999999</v>
      </c>
      <c r="AJ2726" s="4">
        <v>115.411969</v>
      </c>
    </row>
    <row r="2727" spans="1:36" x14ac:dyDescent="0.3">
      <c r="A2727" s="1" t="s">
        <v>1689</v>
      </c>
      <c r="B2727" s="2">
        <v>4069640</v>
      </c>
      <c r="C2727" s="3" t="s">
        <v>2935</v>
      </c>
      <c r="D2727" s="4">
        <v>73198.737534080006</v>
      </c>
      <c r="E2727" s="3" t="s">
        <v>2920</v>
      </c>
      <c r="F2727" s="3" t="s">
        <v>2960</v>
      </c>
      <c r="G2727" s="3" t="s">
        <v>2973</v>
      </c>
      <c r="H2727" s="3" t="s">
        <v>3002</v>
      </c>
      <c r="I2727" s="3" t="s">
        <v>3323</v>
      </c>
      <c r="J2727" s="4">
        <v>24.549657</v>
      </c>
      <c r="K2727" s="4">
        <v>18.103431</v>
      </c>
      <c r="L2727" s="4">
        <v>-7.9408669999999999</v>
      </c>
      <c r="M2727" s="4">
        <v>-0.53472299999999995</v>
      </c>
      <c r="N2727" s="4">
        <v>30.349474000000001</v>
      </c>
      <c r="O2727" s="4">
        <v>17.441171000000001</v>
      </c>
      <c r="P2727" s="4" t="s">
        <v>2924</v>
      </c>
      <c r="Q2727" s="4">
        <v>14.521134</v>
      </c>
      <c r="R2727" s="4">
        <v>17.133579999999998</v>
      </c>
      <c r="S2727" s="3" t="s">
        <v>5430</v>
      </c>
      <c r="T2727" s="4">
        <v>576.64</v>
      </c>
      <c r="U2727" s="4">
        <v>73198.737534080006</v>
      </c>
      <c r="V2727" s="10">
        <v>78319.737534</v>
      </c>
      <c r="W2727" s="4">
        <v>0.49250832408435102</v>
      </c>
      <c r="X2727" s="4">
        <v>637.51</v>
      </c>
      <c r="Y2727" s="4">
        <v>457.99239999999998</v>
      </c>
      <c r="Z2727" s="4">
        <v>30.349474000000001</v>
      </c>
      <c r="AA2727" s="10">
        <v>16.6730759778</v>
      </c>
      <c r="AB2727" s="10">
        <v>17.673917087900001</v>
      </c>
      <c r="AC2727" s="4">
        <v>0.23719799999999999</v>
      </c>
      <c r="AD2727" s="4">
        <v>0.20747538971169999</v>
      </c>
      <c r="AE2727" s="4">
        <v>0.21757248421889999</v>
      </c>
      <c r="AF2727" s="4">
        <v>14.521134</v>
      </c>
      <c r="AG2727" s="4">
        <v>12.3760662911232</v>
      </c>
      <c r="AH2727" s="4">
        <v>13.150033265985</v>
      </c>
      <c r="AI2727" s="4" t="s">
        <v>2924</v>
      </c>
      <c r="AJ2727" s="4" t="s">
        <v>2924</v>
      </c>
    </row>
    <row r="2728" spans="1:36" x14ac:dyDescent="0.3">
      <c r="A2728" s="1" t="s">
        <v>1048</v>
      </c>
      <c r="B2728" s="2">
        <v>4868602</v>
      </c>
      <c r="C2728" s="3" t="s">
        <v>2919</v>
      </c>
      <c r="D2728" s="4">
        <v>73640.775223839999</v>
      </c>
      <c r="E2728" s="3" t="s">
        <v>2945</v>
      </c>
      <c r="F2728" s="3" t="s">
        <v>2946</v>
      </c>
      <c r="G2728" s="3" t="s">
        <v>2947</v>
      </c>
      <c r="H2728" s="3" t="s">
        <v>2948</v>
      </c>
      <c r="I2728" s="3" t="s">
        <v>2949</v>
      </c>
      <c r="J2728" s="4">
        <v>64.155134000000004</v>
      </c>
      <c r="K2728" s="4">
        <v>24.054228999999999</v>
      </c>
      <c r="L2728" s="4">
        <v>2.1475650000000002</v>
      </c>
      <c r="M2728" s="4">
        <v>-1.142093</v>
      </c>
      <c r="N2728" s="4">
        <v>96.08</v>
      </c>
      <c r="O2728" s="4">
        <v>44.113866000000002</v>
      </c>
      <c r="P2728" s="4">
        <v>81.011803999999998</v>
      </c>
      <c r="Q2728" s="4">
        <v>40.319054999999999</v>
      </c>
      <c r="R2728" s="4">
        <v>42.750084999999999</v>
      </c>
      <c r="S2728" s="3" t="s">
        <v>4790</v>
      </c>
      <c r="T2728" s="4">
        <v>96.08</v>
      </c>
      <c r="U2728" s="4">
        <v>73640.775223839999</v>
      </c>
      <c r="V2728" s="10">
        <v>71016.975223000001</v>
      </c>
      <c r="W2728" s="4">
        <v>0</v>
      </c>
      <c r="X2728" s="4">
        <v>100.59</v>
      </c>
      <c r="Y2728" s="4">
        <v>54.57</v>
      </c>
      <c r="Z2728" s="4">
        <v>96.08</v>
      </c>
      <c r="AA2728" s="10">
        <v>40.767141887299999</v>
      </c>
      <c r="AB2728" s="10">
        <v>42.718740134999997</v>
      </c>
      <c r="AC2728" s="4">
        <v>12.435556</v>
      </c>
      <c r="AD2728" s="4">
        <v>11.056708277594</v>
      </c>
      <c r="AE2728" s="4">
        <v>12.0778305254019</v>
      </c>
      <c r="AF2728" s="4">
        <v>40.319054999999999</v>
      </c>
      <c r="AG2728" s="4">
        <v>32.195937727357801</v>
      </c>
      <c r="AH2728" s="4">
        <v>33.8789854843927</v>
      </c>
      <c r="AI2728" s="4">
        <v>81.011803999999998</v>
      </c>
      <c r="AJ2728" s="4">
        <v>126.08923900000001</v>
      </c>
    </row>
    <row r="2729" spans="1:36" x14ac:dyDescent="0.3">
      <c r="A2729" s="1" t="s">
        <v>2348</v>
      </c>
      <c r="B2729" s="2">
        <v>4354459</v>
      </c>
      <c r="C2729" s="3" t="s">
        <v>2935</v>
      </c>
      <c r="D2729" s="4">
        <v>73674.165314879996</v>
      </c>
      <c r="E2729" s="3" t="s">
        <v>3031</v>
      </c>
      <c r="F2729" s="3" t="s">
        <v>3031</v>
      </c>
      <c r="G2729" s="3" t="s">
        <v>3051</v>
      </c>
      <c r="H2729" s="3" t="s">
        <v>3457</v>
      </c>
      <c r="I2729" s="3" t="s">
        <v>3458</v>
      </c>
      <c r="J2729" s="4">
        <v>10.716825999999999</v>
      </c>
      <c r="K2729" s="4">
        <v>-21.100444</v>
      </c>
      <c r="L2729" s="4">
        <v>-6.5189050000000002</v>
      </c>
      <c r="M2729" s="4">
        <v>0.215031</v>
      </c>
      <c r="N2729" s="4">
        <v>24.153925999999998</v>
      </c>
      <c r="O2729" s="4">
        <v>28.62715</v>
      </c>
      <c r="P2729" s="4">
        <v>8.3912499999999994</v>
      </c>
      <c r="Q2729" s="4">
        <v>12.792051000000001</v>
      </c>
      <c r="R2729" s="4">
        <v>26.585298999999999</v>
      </c>
      <c r="S2729" s="3" t="s">
        <v>6087</v>
      </c>
      <c r="T2729" s="4">
        <v>93.21</v>
      </c>
      <c r="U2729" s="4">
        <v>73674.165314879996</v>
      </c>
      <c r="V2729" s="10">
        <v>77751.365313999995</v>
      </c>
      <c r="W2729" s="4">
        <v>2.9854595000536399</v>
      </c>
      <c r="X2729" s="4">
        <v>128.27193600000001</v>
      </c>
      <c r="Y2729" s="4">
        <v>75.453034000000002</v>
      </c>
      <c r="Z2729" s="4">
        <v>24.153925999999998</v>
      </c>
      <c r="AA2729" s="10">
        <v>19.579053500499999</v>
      </c>
      <c r="AB2729" s="10">
        <v>20.979870938099999</v>
      </c>
      <c r="AC2729" s="4">
        <v>7.1040850000000004</v>
      </c>
      <c r="AD2729" s="4">
        <v>6.3780441922861</v>
      </c>
      <c r="AE2729" s="4">
        <v>6.6245354446317997</v>
      </c>
      <c r="AF2729" s="4">
        <v>12.792051000000001</v>
      </c>
      <c r="AG2729" s="4">
        <v>11.466279629968501</v>
      </c>
      <c r="AH2729" s="4">
        <v>11.7149535661522</v>
      </c>
      <c r="AI2729" s="4">
        <v>8.3912499999999994</v>
      </c>
      <c r="AJ2729" s="4">
        <v>8.5107739999999996</v>
      </c>
    </row>
    <row r="2730" spans="1:36" x14ac:dyDescent="0.3">
      <c r="A2730" s="1" t="s">
        <v>567</v>
      </c>
      <c r="B2730" s="2">
        <v>4008247</v>
      </c>
      <c r="C2730" s="3" t="s">
        <v>2919</v>
      </c>
      <c r="D2730" s="4">
        <v>73989.061520000003</v>
      </c>
      <c r="E2730" s="3" t="s">
        <v>2936</v>
      </c>
      <c r="F2730" s="3" t="s">
        <v>2966</v>
      </c>
      <c r="G2730" s="3" t="s">
        <v>2967</v>
      </c>
      <c r="H2730" s="3" t="s">
        <v>2999</v>
      </c>
      <c r="I2730" s="3" t="s">
        <v>3342</v>
      </c>
      <c r="J2730" s="4">
        <v>21.707098999999999</v>
      </c>
      <c r="K2730" s="4">
        <v>-9.3797879999999996</v>
      </c>
      <c r="L2730" s="4">
        <v>-18.156662000000001</v>
      </c>
      <c r="M2730" s="4">
        <v>-1.9097040000000001</v>
      </c>
      <c r="N2730" s="4" t="s">
        <v>2934</v>
      </c>
      <c r="O2730" s="4" t="s">
        <v>2934</v>
      </c>
      <c r="P2730" s="4" t="s">
        <v>2934</v>
      </c>
      <c r="Q2730" s="4" t="s">
        <v>2934</v>
      </c>
      <c r="R2730" s="4" t="s">
        <v>2934</v>
      </c>
      <c r="S2730" s="3" t="s">
        <v>4310</v>
      </c>
      <c r="T2730" s="4">
        <v>183.37</v>
      </c>
      <c r="U2730" s="4">
        <v>73989.061520000003</v>
      </c>
      <c r="V2730" s="10">
        <v>76713.331520000007</v>
      </c>
      <c r="W2730" s="4">
        <v>0.85073894312046705</v>
      </c>
      <c r="X2730" s="4">
        <v>228.12</v>
      </c>
      <c r="Y2730" s="4">
        <v>143.63749999999999</v>
      </c>
      <c r="Z2730" s="4" t="s">
        <v>2934</v>
      </c>
      <c r="AA2730" s="10">
        <v>40.449562129100002</v>
      </c>
      <c r="AB2730" s="10">
        <v>42.419265291000002</v>
      </c>
      <c r="AC2730" s="4" t="s">
        <v>2934</v>
      </c>
      <c r="AD2730" s="4">
        <v>7.1950938475333999</v>
      </c>
      <c r="AE2730" s="4">
        <v>7.4651791685374</v>
      </c>
      <c r="AF2730" s="4" t="s">
        <v>2934</v>
      </c>
      <c r="AG2730" s="4">
        <v>26.3232472836265</v>
      </c>
      <c r="AH2730" s="4">
        <v>27.3208107217975</v>
      </c>
      <c r="AI2730" s="4" t="s">
        <v>2934</v>
      </c>
      <c r="AJ2730" s="4" t="s">
        <v>2934</v>
      </c>
    </row>
    <row r="2731" spans="1:36" x14ac:dyDescent="0.3">
      <c r="A2731" s="1" t="s">
        <v>2895</v>
      </c>
      <c r="B2731" s="2">
        <v>4810470</v>
      </c>
      <c r="C2731" s="3" t="s">
        <v>2935</v>
      </c>
      <c r="D2731" s="4">
        <v>74261.760810599997</v>
      </c>
      <c r="E2731" s="3" t="s">
        <v>2920</v>
      </c>
      <c r="F2731" s="3" t="s">
        <v>2921</v>
      </c>
      <c r="G2731" s="3" t="s">
        <v>3109</v>
      </c>
      <c r="H2731" s="3" t="s">
        <v>3109</v>
      </c>
      <c r="I2731" s="3" t="s">
        <v>3048</v>
      </c>
      <c r="J2731" s="4">
        <v>-16.603334</v>
      </c>
      <c r="K2731" s="4">
        <v>-15.507417999999999</v>
      </c>
      <c r="L2731" s="4">
        <v>-6.8688469999999997</v>
      </c>
      <c r="M2731" s="4">
        <v>-0.145596</v>
      </c>
      <c r="N2731" s="4">
        <v>32.92</v>
      </c>
      <c r="O2731" s="4">
        <v>32.542507000000001</v>
      </c>
      <c r="P2731" s="4">
        <v>14.200673</v>
      </c>
      <c r="Q2731" s="4">
        <v>20.549938000000001</v>
      </c>
      <c r="R2731" s="4">
        <v>39.310046999999997</v>
      </c>
      <c r="S2731" s="3" t="s">
        <v>6633</v>
      </c>
      <c r="T2731" s="4">
        <v>164.6</v>
      </c>
      <c r="U2731" s="4">
        <v>74261.760810599997</v>
      </c>
      <c r="V2731" s="10">
        <v>79322.760810000007</v>
      </c>
      <c r="W2731" s="4">
        <v>1.2150668286755799</v>
      </c>
      <c r="X2731" s="4">
        <v>200.5341</v>
      </c>
      <c r="Y2731" s="5">
        <v>144.80000000000001</v>
      </c>
      <c r="Z2731" s="4">
        <v>32.92</v>
      </c>
      <c r="AA2731" s="10">
        <v>26.745962107099999</v>
      </c>
      <c r="AB2731" s="10">
        <v>27.995244550100001</v>
      </c>
      <c r="AC2731" s="4">
        <v>8.6672600000000006</v>
      </c>
      <c r="AD2731" s="4">
        <v>8.3072223107804</v>
      </c>
      <c r="AE2731" s="4">
        <v>8.5587038333032002</v>
      </c>
      <c r="AF2731" s="4">
        <v>20.549938000000001</v>
      </c>
      <c r="AG2731" s="4">
        <v>19.4026336641931</v>
      </c>
      <c r="AH2731" s="4">
        <v>19.8802833585634</v>
      </c>
      <c r="AI2731" s="4">
        <v>14.200673</v>
      </c>
      <c r="AJ2731" s="4">
        <v>56.994459999999997</v>
      </c>
    </row>
    <row r="2732" spans="1:36" x14ac:dyDescent="0.3">
      <c r="A2732" s="1" t="s">
        <v>2716</v>
      </c>
      <c r="B2732" s="2">
        <v>5731827</v>
      </c>
      <c r="C2732" s="3" t="s">
        <v>2940</v>
      </c>
      <c r="D2732" s="4">
        <v>74853.860518799993</v>
      </c>
      <c r="E2732" s="3" t="s">
        <v>2930</v>
      </c>
      <c r="F2732" s="3" t="s">
        <v>2953</v>
      </c>
      <c r="G2732" s="3" t="s">
        <v>2954</v>
      </c>
      <c r="H2732" s="3" t="s">
        <v>2955</v>
      </c>
      <c r="I2732" s="3" t="s">
        <v>3001</v>
      </c>
      <c r="J2732" s="4">
        <v>2.4844719999999998</v>
      </c>
      <c r="K2732" s="4">
        <v>-8.7277199999999997</v>
      </c>
      <c r="L2732" s="4">
        <v>-2.7345670000000002</v>
      </c>
      <c r="M2732" s="4">
        <v>0.88315200000000005</v>
      </c>
      <c r="N2732" s="4" t="s">
        <v>2934</v>
      </c>
      <c r="O2732" s="4" t="s">
        <v>2934</v>
      </c>
      <c r="P2732" s="4" t="s">
        <v>2934</v>
      </c>
      <c r="Q2732" s="4" t="s">
        <v>2934</v>
      </c>
      <c r="R2732" s="4" t="s">
        <v>2934</v>
      </c>
      <c r="S2732" s="3" t="s">
        <v>6454</v>
      </c>
      <c r="T2732" s="4">
        <v>59.4</v>
      </c>
      <c r="U2732" s="4">
        <v>74853.860518799993</v>
      </c>
      <c r="V2732" s="10" t="s">
        <v>2934</v>
      </c>
      <c r="W2732" s="4">
        <v>6.7670033670033698</v>
      </c>
      <c r="X2732" s="4">
        <v>65.52</v>
      </c>
      <c r="Y2732" s="4">
        <v>55.395000000000003</v>
      </c>
      <c r="Z2732" s="4" t="s">
        <v>2934</v>
      </c>
      <c r="AA2732" s="10" t="s">
        <v>2934</v>
      </c>
      <c r="AB2732" s="10" t="s">
        <v>2934</v>
      </c>
      <c r="AC2732" s="4" t="s">
        <v>2934</v>
      </c>
      <c r="AD2732" s="4" t="s">
        <v>2934</v>
      </c>
      <c r="AE2732" s="4" t="s">
        <v>2934</v>
      </c>
      <c r="AF2732" s="4" t="s">
        <v>2934</v>
      </c>
      <c r="AG2732" s="4" t="s">
        <v>2934</v>
      </c>
      <c r="AH2732" s="4" t="s">
        <v>2934</v>
      </c>
      <c r="AI2732" s="4" t="s">
        <v>2934</v>
      </c>
      <c r="AJ2732" s="4" t="s">
        <v>2934</v>
      </c>
    </row>
    <row r="2733" spans="1:36" x14ac:dyDescent="0.3">
      <c r="A2733" s="1" t="s">
        <v>613</v>
      </c>
      <c r="B2733" s="2">
        <v>4004173</v>
      </c>
      <c r="C2733" s="3" t="s">
        <v>2935</v>
      </c>
      <c r="D2733" s="4">
        <v>75009.775962169995</v>
      </c>
      <c r="E2733" s="3" t="s">
        <v>3006</v>
      </c>
      <c r="F2733" s="3" t="s">
        <v>3235</v>
      </c>
      <c r="G2733" s="3" t="s">
        <v>3326</v>
      </c>
      <c r="H2733" s="3" t="s">
        <v>3326</v>
      </c>
      <c r="I2733" s="3" t="s">
        <v>3338</v>
      </c>
      <c r="J2733" s="4">
        <v>15.180028</v>
      </c>
      <c r="K2733" s="4">
        <v>-11.431603000000001</v>
      </c>
      <c r="L2733" s="4">
        <v>-5.1157500000000002</v>
      </c>
      <c r="M2733" s="4">
        <v>-0.23905299999999999</v>
      </c>
      <c r="N2733" s="4">
        <v>26.374604999999999</v>
      </c>
      <c r="O2733" s="4">
        <v>22.165620000000001</v>
      </c>
      <c r="P2733" s="4">
        <v>172.575188</v>
      </c>
      <c r="Q2733" s="4">
        <v>16.249561</v>
      </c>
      <c r="R2733" s="4">
        <v>26.041433000000001</v>
      </c>
      <c r="S2733" s="3" t="s">
        <v>4356</v>
      </c>
      <c r="T2733" s="4">
        <v>91.81</v>
      </c>
      <c r="U2733" s="4">
        <v>75009.775962169995</v>
      </c>
      <c r="V2733" s="10">
        <v>82352.775962</v>
      </c>
      <c r="W2733" s="4">
        <v>2.1784119376974198</v>
      </c>
      <c r="X2733" s="5">
        <v>109.3</v>
      </c>
      <c r="Y2733" s="4">
        <v>79.099999999999994</v>
      </c>
      <c r="Z2733" s="4">
        <v>26.374604999999999</v>
      </c>
      <c r="AA2733" s="10">
        <v>24.440303473899998</v>
      </c>
      <c r="AB2733" s="10">
        <v>25.6039846392</v>
      </c>
      <c r="AC2733" s="4">
        <v>4.0959300000000001</v>
      </c>
      <c r="AD2733" s="4">
        <v>4.0118580173994998</v>
      </c>
      <c r="AE2733" s="4">
        <v>4.0790492201306998</v>
      </c>
      <c r="AF2733" s="4">
        <v>16.249561</v>
      </c>
      <c r="AG2733" s="4">
        <v>15.9011671530535</v>
      </c>
      <c r="AH2733" s="4">
        <v>16.468055144012499</v>
      </c>
      <c r="AI2733" s="4">
        <v>172.575188</v>
      </c>
      <c r="AJ2733" s="4" t="s">
        <v>2924</v>
      </c>
    </row>
    <row r="2734" spans="1:36" x14ac:dyDescent="0.3">
      <c r="A2734" s="1" t="s">
        <v>2622</v>
      </c>
      <c r="B2734" s="2">
        <v>4047176</v>
      </c>
      <c r="C2734" s="3" t="s">
        <v>2935</v>
      </c>
      <c r="D2734" s="4">
        <v>75645.937860349994</v>
      </c>
      <c r="E2734" s="3" t="s">
        <v>2930</v>
      </c>
      <c r="F2734" s="3" t="s">
        <v>2931</v>
      </c>
      <c r="G2734" s="3" t="s">
        <v>2931</v>
      </c>
      <c r="H2734" s="3" t="s">
        <v>3225</v>
      </c>
      <c r="I2734" s="3" t="s">
        <v>2933</v>
      </c>
      <c r="J2734" s="4">
        <v>12.037893</v>
      </c>
      <c r="K2734" s="4">
        <v>6.6182939999999997</v>
      </c>
      <c r="L2734" s="4">
        <v>-9.3305910000000001</v>
      </c>
      <c r="M2734" s="4">
        <v>1.1894830000000001</v>
      </c>
      <c r="N2734" s="4">
        <v>14.82874617737</v>
      </c>
      <c r="O2734" s="4">
        <v>11.517815000000001</v>
      </c>
      <c r="P2734" s="4">
        <v>1.453929</v>
      </c>
      <c r="Q2734" s="4" t="s">
        <v>2934</v>
      </c>
      <c r="R2734" s="4" t="s">
        <v>2934</v>
      </c>
      <c r="S2734" s="3" t="s">
        <v>6360</v>
      </c>
      <c r="T2734" s="4">
        <v>48.49</v>
      </c>
      <c r="U2734" s="4">
        <v>75645.937860349994</v>
      </c>
      <c r="V2734" s="10" t="s">
        <v>2934</v>
      </c>
      <c r="W2734" s="4">
        <v>4.12456176531244</v>
      </c>
      <c r="X2734" s="4">
        <v>53.98</v>
      </c>
      <c r="Y2734" s="4">
        <v>37.81</v>
      </c>
      <c r="Z2734" s="4">
        <v>16.163333000000002</v>
      </c>
      <c r="AA2734" s="10">
        <v>11.5356250743</v>
      </c>
      <c r="AB2734" s="10">
        <v>12.3940537169</v>
      </c>
      <c r="AC2734" s="4" t="s">
        <v>2934</v>
      </c>
      <c r="AD2734" s="4" t="s">
        <v>2934</v>
      </c>
      <c r="AE2734" s="4" t="s">
        <v>2934</v>
      </c>
      <c r="AF2734" s="4" t="s">
        <v>2934</v>
      </c>
      <c r="AG2734" s="4" t="s">
        <v>2934</v>
      </c>
      <c r="AH2734" s="4" t="s">
        <v>2934</v>
      </c>
      <c r="AI2734" s="4">
        <v>1.453929</v>
      </c>
      <c r="AJ2734" s="4">
        <v>2.0356839999999998</v>
      </c>
    </row>
    <row r="2735" spans="1:36" x14ac:dyDescent="0.3">
      <c r="A2735" s="1" t="s">
        <v>1289</v>
      </c>
      <c r="B2735" s="2">
        <v>4992234</v>
      </c>
      <c r="C2735" s="3" t="s">
        <v>2935</v>
      </c>
      <c r="D2735" s="4">
        <v>75759.214999999997</v>
      </c>
      <c r="E2735" s="3" t="s">
        <v>2936</v>
      </c>
      <c r="F2735" s="3" t="s">
        <v>2937</v>
      </c>
      <c r="G2735" s="3" t="s">
        <v>3044</v>
      </c>
      <c r="H2735" s="3" t="s">
        <v>3066</v>
      </c>
      <c r="I2735" s="3" t="s">
        <v>3427</v>
      </c>
      <c r="J2735" s="4">
        <v>-2.0577230000000002</v>
      </c>
      <c r="K2735" s="4">
        <v>-2.8109259999999998</v>
      </c>
      <c r="L2735" s="4">
        <v>-7.0605710000000004</v>
      </c>
      <c r="M2735" s="4">
        <v>-0.87705699999999998</v>
      </c>
      <c r="N2735" s="4">
        <v>23.322727</v>
      </c>
      <c r="O2735" s="4">
        <v>27.762146999999999</v>
      </c>
      <c r="P2735" s="4">
        <v>22.341723000000002</v>
      </c>
      <c r="Q2735" s="4">
        <v>17.648389999999999</v>
      </c>
      <c r="R2735" s="4">
        <v>30.370861000000001</v>
      </c>
      <c r="S2735" s="3" t="s">
        <v>5031</v>
      </c>
      <c r="T2735" s="4">
        <v>256.55</v>
      </c>
      <c r="U2735" s="4">
        <v>75759.214999999997</v>
      </c>
      <c r="V2735" s="10">
        <v>83159.214999999997</v>
      </c>
      <c r="W2735" s="4">
        <v>2.3387253946599098</v>
      </c>
      <c r="X2735" s="4">
        <v>279.12990000000002</v>
      </c>
      <c r="Y2735" s="4">
        <v>232.77279999999999</v>
      </c>
      <c r="Z2735" s="4">
        <v>23.322727</v>
      </c>
      <c r="AA2735" s="10">
        <v>24.498663101599998</v>
      </c>
      <c r="AB2735" s="10">
        <v>25.087274967399999</v>
      </c>
      <c r="AC2735" s="4">
        <v>5.2140709999999997</v>
      </c>
      <c r="AD2735" s="4">
        <v>5.1165827082237003</v>
      </c>
      <c r="AE2735" s="4">
        <v>5.2027454984496</v>
      </c>
      <c r="AF2735" s="4">
        <v>17.648389999999999</v>
      </c>
      <c r="AG2735" s="4">
        <v>17.526015028973699</v>
      </c>
      <c r="AH2735" s="4">
        <v>17.632444069501499</v>
      </c>
      <c r="AI2735" s="4">
        <v>22.341723000000002</v>
      </c>
      <c r="AJ2735" s="4" t="s">
        <v>2924</v>
      </c>
    </row>
    <row r="2736" spans="1:36" x14ac:dyDescent="0.3">
      <c r="A2736" s="1" t="s">
        <v>2429</v>
      </c>
      <c r="B2736" s="2">
        <v>4089979</v>
      </c>
      <c r="C2736" s="3" t="s">
        <v>2919</v>
      </c>
      <c r="D2736" s="4">
        <v>75884.106398589996</v>
      </c>
      <c r="E2736" s="3" t="s">
        <v>2945</v>
      </c>
      <c r="F2736" s="3" t="s">
        <v>2946</v>
      </c>
      <c r="G2736" s="3" t="s">
        <v>2947</v>
      </c>
      <c r="H2736" s="3" t="s">
        <v>2989</v>
      </c>
      <c r="I2736" s="3" t="s">
        <v>2949</v>
      </c>
      <c r="J2736" s="4">
        <v>-4.661009</v>
      </c>
      <c r="K2736" s="4">
        <v>-4.3638349999999999</v>
      </c>
      <c r="L2736" s="4">
        <v>-10.375361</v>
      </c>
      <c r="M2736" s="4">
        <v>-0.25803599999999999</v>
      </c>
      <c r="N2736" s="4">
        <v>53.071351</v>
      </c>
      <c r="O2736" s="4">
        <v>58.553196999999997</v>
      </c>
      <c r="P2736" s="4">
        <v>8.4147829999999999</v>
      </c>
      <c r="Q2736" s="4">
        <v>43.651682000000001</v>
      </c>
      <c r="R2736" s="4">
        <v>84.303366999999994</v>
      </c>
      <c r="S2736" s="3" t="s">
        <v>6167</v>
      </c>
      <c r="T2736" s="5">
        <v>490.91</v>
      </c>
      <c r="U2736" s="4">
        <v>75884.106398589996</v>
      </c>
      <c r="V2736" s="10">
        <v>72550.666398000001</v>
      </c>
      <c r="W2736" s="4">
        <v>0</v>
      </c>
      <c r="X2736" s="4">
        <v>629.38</v>
      </c>
      <c r="Y2736" s="4">
        <v>457.51499999999999</v>
      </c>
      <c r="Z2736" s="4">
        <v>33.811557000000001</v>
      </c>
      <c r="AA2736" s="10">
        <v>32.944149764300001</v>
      </c>
      <c r="AB2736" s="10">
        <v>32.944149764300001</v>
      </c>
      <c r="AC2736" s="4">
        <v>11.840298000000001</v>
      </c>
      <c r="AD2736" s="4">
        <v>10.7022774685708</v>
      </c>
      <c r="AE2736" s="4">
        <v>10.7022774685708</v>
      </c>
      <c r="AF2736" s="4">
        <v>43.651682000000001</v>
      </c>
      <c r="AG2736" s="4">
        <v>24.976684160363799</v>
      </c>
      <c r="AH2736" s="4">
        <v>24.976684160363799</v>
      </c>
      <c r="AI2736" s="4">
        <v>8.4147829999999999</v>
      </c>
      <c r="AJ2736" s="4">
        <v>14.149709</v>
      </c>
    </row>
    <row r="2737" spans="1:36" x14ac:dyDescent="0.3">
      <c r="A2737" s="1" t="s">
        <v>1209</v>
      </c>
      <c r="B2737" s="2">
        <v>4283738</v>
      </c>
      <c r="C2737" s="3" t="s">
        <v>2935</v>
      </c>
      <c r="D2737" s="4">
        <v>76627.438691999996</v>
      </c>
      <c r="E2737" s="3" t="s">
        <v>2920</v>
      </c>
      <c r="F2737" s="3" t="s">
        <v>2960</v>
      </c>
      <c r="G2737" s="3" t="s">
        <v>2973</v>
      </c>
      <c r="H2737" s="3" t="s">
        <v>2974</v>
      </c>
      <c r="I2737" s="3" t="s">
        <v>2975</v>
      </c>
      <c r="J2737" s="4">
        <v>11.762967</v>
      </c>
      <c r="K2737" s="4">
        <v>-24.985122</v>
      </c>
      <c r="L2737" s="4">
        <v>-7.0513409999999999</v>
      </c>
      <c r="M2737" s="4">
        <v>-0.36229499999999998</v>
      </c>
      <c r="N2737" s="4">
        <v>13.750909</v>
      </c>
      <c r="O2737" s="4">
        <v>13.497524</v>
      </c>
      <c r="P2737" s="4" t="s">
        <v>2924</v>
      </c>
      <c r="Q2737" s="4">
        <v>8.2120540000000002</v>
      </c>
      <c r="R2737" s="4">
        <v>22.597560999999999</v>
      </c>
      <c r="S2737" s="3" t="s">
        <v>4951</v>
      </c>
      <c r="T2737" s="4">
        <v>302.52</v>
      </c>
      <c r="U2737" s="4">
        <v>76627.438691999996</v>
      </c>
      <c r="V2737" s="10">
        <v>121501.438692</v>
      </c>
      <c r="W2737" s="4">
        <v>0.87266957556525204</v>
      </c>
      <c r="X2737" s="4">
        <v>417.14</v>
      </c>
      <c r="Y2737" s="4">
        <v>268.8</v>
      </c>
      <c r="Z2737" s="4">
        <v>13.750909</v>
      </c>
      <c r="AA2737" s="10">
        <v>12.6965207537</v>
      </c>
      <c r="AB2737" s="10">
        <v>13.792877054</v>
      </c>
      <c r="AC2737" s="4">
        <v>1.7451840000000001</v>
      </c>
      <c r="AD2737" s="4">
        <v>1.6526060643920999</v>
      </c>
      <c r="AE2737" s="4">
        <v>1.7223925563046001</v>
      </c>
      <c r="AF2737" s="4">
        <v>8.2120540000000002</v>
      </c>
      <c r="AG2737" s="4">
        <v>8.4252934808403008</v>
      </c>
      <c r="AH2737" s="4">
        <v>8.7615763529022992</v>
      </c>
      <c r="AI2737" s="4" t="s">
        <v>2924</v>
      </c>
      <c r="AJ2737" s="4" t="s">
        <v>2924</v>
      </c>
    </row>
    <row r="2738" spans="1:36" x14ac:dyDescent="0.3">
      <c r="A2738" s="1" t="s">
        <v>2172</v>
      </c>
      <c r="B2738" s="2">
        <v>4094029</v>
      </c>
      <c r="C2738" s="3" t="s">
        <v>2919</v>
      </c>
      <c r="D2738" s="4">
        <v>76646.781884399999</v>
      </c>
      <c r="E2738" s="3" t="s">
        <v>2920</v>
      </c>
      <c r="F2738" s="3" t="s">
        <v>2921</v>
      </c>
      <c r="G2738" s="3" t="s">
        <v>2941</v>
      </c>
      <c r="H2738" s="3" t="s">
        <v>2941</v>
      </c>
      <c r="I2738" s="3" t="s">
        <v>3048</v>
      </c>
      <c r="J2738" s="4">
        <v>-18.887839</v>
      </c>
      <c r="K2738" s="4">
        <v>-31.676721000000001</v>
      </c>
      <c r="L2738" s="4">
        <v>-5.6261340000000004</v>
      </c>
      <c r="M2738" s="4">
        <v>1.5031699999999999</v>
      </c>
      <c r="N2738" s="4">
        <v>17.809999999999999</v>
      </c>
      <c r="O2738" s="4">
        <v>23.093131</v>
      </c>
      <c r="P2738" s="4">
        <v>2.6187330000000002</v>
      </c>
      <c r="Q2738" s="4">
        <v>13.225197</v>
      </c>
      <c r="R2738" s="4">
        <v>26.700064999999999</v>
      </c>
      <c r="S2738" s="3" t="s">
        <v>5911</v>
      </c>
      <c r="T2738" s="4">
        <v>712.4</v>
      </c>
      <c r="U2738" s="4">
        <v>76646.781884399999</v>
      </c>
      <c r="V2738" s="10">
        <v>61063.381884000002</v>
      </c>
      <c r="W2738" s="4">
        <v>0</v>
      </c>
      <c r="X2738" s="4">
        <v>1211.1999000000001</v>
      </c>
      <c r="Y2738" s="4">
        <v>693</v>
      </c>
      <c r="Z2738" s="4">
        <v>17.809999999999999</v>
      </c>
      <c r="AA2738" s="10">
        <v>15.178632303800001</v>
      </c>
      <c r="AB2738" s="10">
        <v>15.8072281457</v>
      </c>
      <c r="AC2738" s="4">
        <v>4.4098319999999998</v>
      </c>
      <c r="AD2738" s="4">
        <v>4.0888094521717999</v>
      </c>
      <c r="AE2738" s="4">
        <v>4.3060189791949997</v>
      </c>
      <c r="AF2738" s="4">
        <v>13.225197</v>
      </c>
      <c r="AG2738" s="4">
        <v>9.5889724262430995</v>
      </c>
      <c r="AH2738" s="4">
        <v>10.6305539146367</v>
      </c>
      <c r="AI2738" s="4">
        <v>2.6187330000000002</v>
      </c>
      <c r="AJ2738" s="4">
        <v>2.7227320000000002</v>
      </c>
    </row>
    <row r="2739" spans="1:36" x14ac:dyDescent="0.3">
      <c r="A2739" s="1" t="s">
        <v>2537</v>
      </c>
      <c r="B2739" s="2">
        <v>100406</v>
      </c>
      <c r="C2739" s="3" t="s">
        <v>2935</v>
      </c>
      <c r="D2739" s="4">
        <v>76690.300963839996</v>
      </c>
      <c r="E2739" s="3" t="s">
        <v>2930</v>
      </c>
      <c r="F2739" s="3" t="s">
        <v>2931</v>
      </c>
      <c r="G2739" s="3" t="s">
        <v>2931</v>
      </c>
      <c r="H2739" s="3" t="s">
        <v>3225</v>
      </c>
      <c r="I2739" s="3" t="s">
        <v>2933</v>
      </c>
      <c r="J2739" s="4">
        <v>24.817564999999998</v>
      </c>
      <c r="K2739" s="4">
        <v>5.577102</v>
      </c>
      <c r="L2739" s="4">
        <v>-10.102326</v>
      </c>
      <c r="M2739" s="4">
        <v>0.26976600000000001</v>
      </c>
      <c r="N2739" s="4">
        <v>16.3381234150465</v>
      </c>
      <c r="O2739" s="4">
        <v>7.3203800000000001</v>
      </c>
      <c r="P2739" s="4">
        <v>1.551652</v>
      </c>
      <c r="Q2739" s="4" t="s">
        <v>2934</v>
      </c>
      <c r="R2739" s="4" t="s">
        <v>2934</v>
      </c>
      <c r="S2739" s="3" t="s">
        <v>6275</v>
      </c>
      <c r="T2739" s="5">
        <v>193.28</v>
      </c>
      <c r="U2739" s="4">
        <v>76690.300963839996</v>
      </c>
      <c r="V2739" s="10" t="s">
        <v>2934</v>
      </c>
      <c r="W2739" s="4">
        <v>3.3112582781456998</v>
      </c>
      <c r="X2739" s="4">
        <v>216.26</v>
      </c>
      <c r="Y2739" s="4">
        <v>139.69</v>
      </c>
      <c r="Z2739" s="4">
        <v>17.570909</v>
      </c>
      <c r="AA2739" s="10">
        <v>13.362462321200001</v>
      </c>
      <c r="AB2739" s="10">
        <v>14.410728119</v>
      </c>
      <c r="AC2739" s="4" t="s">
        <v>2934</v>
      </c>
      <c r="AD2739" s="4" t="s">
        <v>2934</v>
      </c>
      <c r="AE2739" s="4" t="s">
        <v>2934</v>
      </c>
      <c r="AF2739" s="4" t="s">
        <v>2934</v>
      </c>
      <c r="AG2739" s="4" t="s">
        <v>2934</v>
      </c>
      <c r="AH2739" s="4" t="s">
        <v>2934</v>
      </c>
      <c r="AI2739" s="4">
        <v>1.551652</v>
      </c>
      <c r="AJ2739" s="4">
        <v>1.9921249999999999</v>
      </c>
    </row>
    <row r="2740" spans="1:36" x14ac:dyDescent="0.3">
      <c r="A2740" s="1" t="s">
        <v>963</v>
      </c>
      <c r="B2740" s="2">
        <v>4912002</v>
      </c>
      <c r="C2740" s="3" t="s">
        <v>2935</v>
      </c>
      <c r="D2740" s="4">
        <v>77423.272741649998</v>
      </c>
      <c r="E2740" s="3" t="s">
        <v>2925</v>
      </c>
      <c r="F2740" s="3" t="s">
        <v>3011</v>
      </c>
      <c r="G2740" s="3" t="s">
        <v>3443</v>
      </c>
      <c r="H2740" s="3" t="s">
        <v>3444</v>
      </c>
      <c r="I2740" s="3" t="s">
        <v>3445</v>
      </c>
      <c r="J2740" s="4">
        <v>27.69258</v>
      </c>
      <c r="K2740" s="4">
        <v>-8.3806820000000002</v>
      </c>
      <c r="L2740" s="4">
        <v>0.13439300000000001</v>
      </c>
      <c r="M2740" s="4">
        <v>1.222683</v>
      </c>
      <c r="N2740" s="4">
        <v>48.873069000000001</v>
      </c>
      <c r="O2740" s="4">
        <v>74.916027</v>
      </c>
      <c r="P2740" s="4">
        <v>20.830369000000001</v>
      </c>
      <c r="Q2740" s="4">
        <v>33.478380000000001</v>
      </c>
      <c r="R2740" s="4">
        <v>73.169995</v>
      </c>
      <c r="S2740" s="3" t="s">
        <v>4705</v>
      </c>
      <c r="T2740" s="4">
        <v>432.15</v>
      </c>
      <c r="U2740" s="4">
        <v>77423.272741649998</v>
      </c>
      <c r="V2740" s="10">
        <v>79210.273631000004</v>
      </c>
      <c r="W2740" s="4">
        <v>0.58954319536296995</v>
      </c>
      <c r="X2740" s="4">
        <v>498.23</v>
      </c>
      <c r="Y2740" s="4">
        <v>330.15499999999997</v>
      </c>
      <c r="Z2740" s="4">
        <v>48.873069000000001</v>
      </c>
      <c r="AA2740" s="10">
        <v>47.600238352268597</v>
      </c>
      <c r="AB2740" s="10">
        <v>50.970750670647</v>
      </c>
      <c r="AC2740" s="4">
        <v>10.986098999999999</v>
      </c>
      <c r="AD2740" s="4">
        <v>10.8241618184733</v>
      </c>
      <c r="AE2740" s="4">
        <v>11.486423718955299</v>
      </c>
      <c r="AF2740" s="4">
        <v>33.478380000000001</v>
      </c>
      <c r="AG2740" s="4">
        <v>27.831206965453699</v>
      </c>
      <c r="AH2740" s="4">
        <v>29.8878363378264</v>
      </c>
      <c r="AI2740" s="4">
        <v>20.830369000000001</v>
      </c>
      <c r="AJ2740" s="4">
        <v>66.620648000000003</v>
      </c>
    </row>
    <row r="2741" spans="1:36" x14ac:dyDescent="0.3">
      <c r="A2741" s="1" t="s">
        <v>2501</v>
      </c>
      <c r="B2741" s="2">
        <v>103339</v>
      </c>
      <c r="C2741" s="3" t="s">
        <v>2935</v>
      </c>
      <c r="D2741" s="4">
        <v>77523.912818259996</v>
      </c>
      <c r="E2741" s="3" t="s">
        <v>2920</v>
      </c>
      <c r="F2741" s="3" t="s">
        <v>2960</v>
      </c>
      <c r="G2741" s="3" t="s">
        <v>2973</v>
      </c>
      <c r="H2741" s="3" t="s">
        <v>3004</v>
      </c>
      <c r="I2741" s="3" t="s">
        <v>3357</v>
      </c>
      <c r="J2741" s="4">
        <v>-6.926031</v>
      </c>
      <c r="K2741" s="4">
        <v>-19.841818</v>
      </c>
      <c r="L2741" s="4">
        <v>-17.173848</v>
      </c>
      <c r="M2741" s="4">
        <v>0.64639599999999997</v>
      </c>
      <c r="N2741" s="4">
        <v>26.293396226415101</v>
      </c>
      <c r="O2741" s="4">
        <v>15.475432819018099</v>
      </c>
      <c r="P2741" s="4">
        <v>1.8505659999999999</v>
      </c>
      <c r="Q2741" s="4">
        <v>12.142962000000001</v>
      </c>
      <c r="R2741" s="4" t="s">
        <v>2924</v>
      </c>
      <c r="S2741" s="3" t="s">
        <v>6239</v>
      </c>
      <c r="T2741" s="4">
        <v>278.70999999999998</v>
      </c>
      <c r="U2741" s="4">
        <v>77523.912818259996</v>
      </c>
      <c r="V2741" s="10">
        <v>105740.912818</v>
      </c>
      <c r="W2741" s="4">
        <v>2.0092569337303998</v>
      </c>
      <c r="X2741" s="4">
        <v>370.82499999999999</v>
      </c>
      <c r="Y2741" s="4">
        <v>262.03030000000001</v>
      </c>
      <c r="Z2741" s="4">
        <v>27.870999999999999</v>
      </c>
      <c r="AA2741" s="10">
        <v>9.0949733067</v>
      </c>
      <c r="AB2741" s="10">
        <v>9.7847845914999994</v>
      </c>
      <c r="AC2741" s="4">
        <v>0.46024900000000002</v>
      </c>
      <c r="AD2741" s="4">
        <v>0.4243217723678</v>
      </c>
      <c r="AE2741" s="4">
        <v>0.4367652738242</v>
      </c>
      <c r="AF2741" s="4">
        <v>12.142962000000001</v>
      </c>
      <c r="AG2741" s="4">
        <v>7.8697444264880998</v>
      </c>
      <c r="AH2741" s="4">
        <v>8.0100990507011005</v>
      </c>
      <c r="AI2741" s="4">
        <v>1.8505659999999999</v>
      </c>
      <c r="AJ2741" s="4" t="s">
        <v>2924</v>
      </c>
    </row>
    <row r="2742" spans="1:36" x14ac:dyDescent="0.3">
      <c r="A2742" s="1" t="s">
        <v>2816</v>
      </c>
      <c r="B2742" s="2">
        <v>102952</v>
      </c>
      <c r="C2742" s="3" t="s">
        <v>2935</v>
      </c>
      <c r="D2742" s="4">
        <v>77836.190375000006</v>
      </c>
      <c r="E2742" s="3" t="s">
        <v>2976</v>
      </c>
      <c r="F2742" s="3" t="s">
        <v>2977</v>
      </c>
      <c r="G2742" s="3" t="s">
        <v>3078</v>
      </c>
      <c r="H2742" s="3" t="s">
        <v>3078</v>
      </c>
      <c r="I2742" s="3" t="s">
        <v>2979</v>
      </c>
      <c r="J2742" s="4">
        <v>38.627037999999999</v>
      </c>
      <c r="K2742" s="4">
        <v>-1.72956</v>
      </c>
      <c r="L2742" s="4">
        <v>-10.265613999999999</v>
      </c>
      <c r="M2742" s="4">
        <v>0.28883199999999998</v>
      </c>
      <c r="N2742" s="4">
        <v>82.236842105263193</v>
      </c>
      <c r="O2742" s="4">
        <v>35.290796</v>
      </c>
      <c r="P2742" s="4">
        <v>2.5482640000000001</v>
      </c>
      <c r="Q2742" s="4">
        <v>30.899445</v>
      </c>
      <c r="R2742" s="4">
        <v>33.238410000000002</v>
      </c>
      <c r="S2742" s="3" t="s">
        <v>6554</v>
      </c>
      <c r="T2742" s="4">
        <v>125</v>
      </c>
      <c r="U2742" s="4">
        <v>77836.190375000006</v>
      </c>
      <c r="V2742" s="10">
        <v>91201.626375000007</v>
      </c>
      <c r="W2742" s="4">
        <v>2.1440000000000001</v>
      </c>
      <c r="X2742" s="4">
        <v>140.75</v>
      </c>
      <c r="Y2742" s="4">
        <v>85.4</v>
      </c>
      <c r="Z2742" s="4">
        <v>125</v>
      </c>
      <c r="AA2742" s="10">
        <v>70.917962101399993</v>
      </c>
      <c r="AB2742" s="10">
        <v>70.009969419599997</v>
      </c>
      <c r="AC2742" s="4">
        <v>12.070816000000001</v>
      </c>
      <c r="AD2742" s="4">
        <v>9.8109322252556002</v>
      </c>
      <c r="AE2742" s="4">
        <v>11.606470782611</v>
      </c>
      <c r="AF2742" s="4">
        <v>30.899445</v>
      </c>
      <c r="AG2742" s="4">
        <v>25.978798993339499</v>
      </c>
      <c r="AH2742" s="4">
        <v>30.7003632023835</v>
      </c>
      <c r="AI2742" s="4">
        <v>2.5482640000000001</v>
      </c>
      <c r="AJ2742" s="4">
        <v>2.5955149999999998</v>
      </c>
    </row>
    <row r="2743" spans="1:36" x14ac:dyDescent="0.3">
      <c r="A2743" s="1" t="s">
        <v>161</v>
      </c>
      <c r="B2743" s="2">
        <v>103317</v>
      </c>
      <c r="C2743" s="3" t="s">
        <v>2935</v>
      </c>
      <c r="D2743" s="4">
        <v>77938.04126564</v>
      </c>
      <c r="E2743" s="3" t="s">
        <v>2930</v>
      </c>
      <c r="F2743" s="3" t="s">
        <v>2957</v>
      </c>
      <c r="G2743" s="3" t="s">
        <v>2957</v>
      </c>
      <c r="H2743" s="3" t="s">
        <v>2958</v>
      </c>
      <c r="I2743" s="3" t="s">
        <v>3149</v>
      </c>
      <c r="J2743" s="4">
        <v>23.833414000000001</v>
      </c>
      <c r="K2743" s="4">
        <v>3.6557659999999998</v>
      </c>
      <c r="L2743" s="4">
        <v>-8.3725310000000004</v>
      </c>
      <c r="M2743" s="4">
        <v>0.53281999999999996</v>
      </c>
      <c r="N2743" s="4">
        <v>30.411814345991601</v>
      </c>
      <c r="O2743" s="4">
        <v>26.0623254973823</v>
      </c>
      <c r="P2743" s="4">
        <v>12.495405999999999</v>
      </c>
      <c r="Q2743" s="4">
        <v>20.644960000000001</v>
      </c>
      <c r="R2743" s="4">
        <v>26.949200000000001</v>
      </c>
      <c r="S2743" s="3" t="s">
        <v>3908</v>
      </c>
      <c r="T2743" s="4">
        <v>360.38</v>
      </c>
      <c r="U2743" s="4">
        <v>77938.04126564</v>
      </c>
      <c r="V2743" s="10">
        <v>95070.041265000007</v>
      </c>
      <c r="W2743" s="4">
        <v>0.73256007547588697</v>
      </c>
      <c r="X2743" s="4">
        <v>395.33</v>
      </c>
      <c r="Y2743" s="5">
        <v>268.06</v>
      </c>
      <c r="Z2743" s="4">
        <v>30.838609999999999</v>
      </c>
      <c r="AA2743" s="10">
        <v>21.463966646799999</v>
      </c>
      <c r="AB2743" s="10">
        <v>23.345753998199999</v>
      </c>
      <c r="AC2743" s="4">
        <v>6.3694249999999997</v>
      </c>
      <c r="AD2743" s="4">
        <v>5.5206591847124002</v>
      </c>
      <c r="AE2743" s="4">
        <v>6.0342589227263002</v>
      </c>
      <c r="AF2743" s="4">
        <v>20.644960000000001</v>
      </c>
      <c r="AG2743" s="4">
        <v>16.969743366791299</v>
      </c>
      <c r="AH2743" s="4">
        <v>18.9509864821398</v>
      </c>
      <c r="AI2743" s="4">
        <v>12.495405999999999</v>
      </c>
      <c r="AJ2743" s="4" t="s">
        <v>2924</v>
      </c>
    </row>
    <row r="2744" spans="1:36" x14ac:dyDescent="0.3">
      <c r="A2744" s="1" t="s">
        <v>1764</v>
      </c>
      <c r="B2744" s="2">
        <v>4280272</v>
      </c>
      <c r="C2744" s="3" t="s">
        <v>2935</v>
      </c>
      <c r="D2744" s="4">
        <v>78100.469063340002</v>
      </c>
      <c r="E2744" s="3" t="s">
        <v>2945</v>
      </c>
      <c r="F2744" s="3" t="s">
        <v>3021</v>
      </c>
      <c r="G2744" s="3" t="s">
        <v>3022</v>
      </c>
      <c r="H2744" s="3" t="s">
        <v>3022</v>
      </c>
      <c r="I2744" s="3" t="s">
        <v>3158</v>
      </c>
      <c r="J2744" s="4">
        <v>49.26379</v>
      </c>
      <c r="K2744" s="4">
        <v>4.6980019999999998</v>
      </c>
      <c r="L2744" s="4">
        <v>-6.6572129999999996</v>
      </c>
      <c r="M2744" s="4">
        <v>-0.55539000000000005</v>
      </c>
      <c r="N2744" s="4">
        <v>51.925556</v>
      </c>
      <c r="O2744" s="4">
        <v>33.652337000000003</v>
      </c>
      <c r="P2744" s="4">
        <v>58.820641999999999</v>
      </c>
      <c r="Q2744" s="4">
        <v>25.02478</v>
      </c>
      <c r="R2744" s="4">
        <v>38.760821</v>
      </c>
      <c r="S2744" s="3" t="s">
        <v>5505</v>
      </c>
      <c r="T2744" s="5">
        <v>467.33</v>
      </c>
      <c r="U2744" s="4">
        <v>78100.469063340002</v>
      </c>
      <c r="V2744" s="10">
        <v>83282.469062999997</v>
      </c>
      <c r="W2744" s="4">
        <v>0.93295957888430003</v>
      </c>
      <c r="X2744" s="4">
        <v>507.82</v>
      </c>
      <c r="Y2744" s="5">
        <v>307.31</v>
      </c>
      <c r="Z2744" s="4">
        <v>51.925556</v>
      </c>
      <c r="AA2744" s="10">
        <v>32.871210522600002</v>
      </c>
      <c r="AB2744" s="10">
        <v>34.151688657100003</v>
      </c>
      <c r="AC2744" s="4">
        <v>7.816281</v>
      </c>
      <c r="AD2744" s="4">
        <v>7.3892052716796996</v>
      </c>
      <c r="AE2744" s="4">
        <v>7.7059898731267999</v>
      </c>
      <c r="AF2744" s="4">
        <v>25.02478</v>
      </c>
      <c r="AG2744" s="4">
        <v>22.945877647324899</v>
      </c>
      <c r="AH2744" s="4">
        <v>24.316829416948298</v>
      </c>
      <c r="AI2744" s="4">
        <v>58.820641999999999</v>
      </c>
      <c r="AJ2744" s="4" t="s">
        <v>2924</v>
      </c>
    </row>
    <row r="2745" spans="1:36" x14ac:dyDescent="0.3">
      <c r="A2745" s="1" t="s">
        <v>1665</v>
      </c>
      <c r="B2745" s="2">
        <v>4046286</v>
      </c>
      <c r="C2745" s="3" t="s">
        <v>2919</v>
      </c>
      <c r="D2745" s="4">
        <v>78827.250921119994</v>
      </c>
      <c r="E2745" s="3" t="s">
        <v>2925</v>
      </c>
      <c r="F2745" s="3" t="s">
        <v>2980</v>
      </c>
      <c r="G2745" s="3" t="s">
        <v>2981</v>
      </c>
      <c r="H2745" s="3" t="s">
        <v>3059</v>
      </c>
      <c r="I2745" s="3" t="s">
        <v>3203</v>
      </c>
      <c r="J2745" s="4">
        <v>25.785996000000001</v>
      </c>
      <c r="K2745" s="4">
        <v>12.100854</v>
      </c>
      <c r="L2745" s="4">
        <v>-0.67927199999999999</v>
      </c>
      <c r="M2745" s="4">
        <v>-0.10564900000000001</v>
      </c>
      <c r="N2745" s="4">
        <v>29.625064999999999</v>
      </c>
      <c r="O2745" s="4">
        <v>30.943601999999998</v>
      </c>
      <c r="P2745" s="4" t="s">
        <v>2924</v>
      </c>
      <c r="Q2745" s="4">
        <v>20.993276999999999</v>
      </c>
      <c r="R2745" s="4">
        <v>31.333248999999999</v>
      </c>
      <c r="S2745" s="3" t="s">
        <v>5406</v>
      </c>
      <c r="T2745" s="4">
        <v>283.66000000000003</v>
      </c>
      <c r="U2745" s="4">
        <v>78827.250921119994</v>
      </c>
      <c r="V2745" s="10">
        <v>92895.250920999999</v>
      </c>
      <c r="W2745" s="4">
        <v>0.88838750616935802</v>
      </c>
      <c r="X2745" s="5">
        <v>295.45</v>
      </c>
      <c r="Y2745" s="4">
        <v>204.55</v>
      </c>
      <c r="Z2745" s="4">
        <v>29.625064999999999</v>
      </c>
      <c r="AA2745" s="10">
        <v>27.615681922099999</v>
      </c>
      <c r="AB2745" s="10">
        <v>30.650206650600001</v>
      </c>
      <c r="AC2745" s="4">
        <v>14.139308</v>
      </c>
      <c r="AD2745" s="4">
        <v>3.5536573485427998</v>
      </c>
      <c r="AE2745" s="4">
        <v>3.7063699097148999</v>
      </c>
      <c r="AF2745" s="4">
        <v>20.993276999999999</v>
      </c>
      <c r="AG2745" s="4">
        <v>17.725568661783001</v>
      </c>
      <c r="AH2745" s="4">
        <v>18.776753893095599</v>
      </c>
      <c r="AI2745" s="4" t="s">
        <v>2924</v>
      </c>
      <c r="AJ2745" s="4" t="s">
        <v>2924</v>
      </c>
    </row>
    <row r="2746" spans="1:36" x14ac:dyDescent="0.3">
      <c r="A2746" s="1" t="s">
        <v>1750</v>
      </c>
      <c r="B2746" s="2">
        <v>4060931</v>
      </c>
      <c r="C2746" s="3" t="s">
        <v>2919</v>
      </c>
      <c r="D2746" s="4">
        <v>80512.466033339995</v>
      </c>
      <c r="E2746" s="3" t="s">
        <v>3006</v>
      </c>
      <c r="F2746" s="3" t="s">
        <v>3007</v>
      </c>
      <c r="G2746" s="3" t="s">
        <v>3008</v>
      </c>
      <c r="H2746" s="3" t="s">
        <v>3009</v>
      </c>
      <c r="I2746" s="3" t="s">
        <v>3588</v>
      </c>
      <c r="J2746" s="4">
        <v>-16.871462000000001</v>
      </c>
      <c r="K2746" s="4">
        <v>-18.854447</v>
      </c>
      <c r="L2746" s="4">
        <v>-7.4546570000000001</v>
      </c>
      <c r="M2746" s="4">
        <v>1.3807039999999999</v>
      </c>
      <c r="N2746" s="4">
        <v>21.358637999999999</v>
      </c>
      <c r="O2746" s="4">
        <v>21.918455999999999</v>
      </c>
      <c r="P2746" s="4">
        <v>2.8905419999999999</v>
      </c>
      <c r="Q2746" s="4">
        <v>11.371765999999999</v>
      </c>
      <c r="R2746" s="4">
        <v>21.723904999999998</v>
      </c>
      <c r="S2746" s="3" t="s">
        <v>5491</v>
      </c>
      <c r="T2746" s="4">
        <v>60.21</v>
      </c>
      <c r="U2746" s="4">
        <v>80512.466033339995</v>
      </c>
      <c r="V2746" s="10">
        <v>99457.466033000004</v>
      </c>
      <c r="W2746" s="4">
        <v>3.1224049161268899</v>
      </c>
      <c r="X2746" s="4">
        <v>77.2</v>
      </c>
      <c r="Y2746" s="4">
        <v>58.9</v>
      </c>
      <c r="Z2746" s="4">
        <v>21.358637999999999</v>
      </c>
      <c r="AA2746" s="10">
        <v>18.739495798299998</v>
      </c>
      <c r="AB2746" s="10">
        <v>17.257439960100001</v>
      </c>
      <c r="AC2746" s="4">
        <v>2.7511679999999998</v>
      </c>
      <c r="AD2746" s="4">
        <v>2.6436000483728002</v>
      </c>
      <c r="AE2746" s="4">
        <v>2.7163587267589002</v>
      </c>
      <c r="AF2746" s="4">
        <v>11.371765999999999</v>
      </c>
      <c r="AG2746" s="4">
        <v>13.981302677737901</v>
      </c>
      <c r="AH2746" s="4">
        <v>13.287830244244899</v>
      </c>
      <c r="AI2746" s="4">
        <v>2.8905419999999999</v>
      </c>
      <c r="AJ2746" s="4" t="s">
        <v>2924</v>
      </c>
    </row>
    <row r="2747" spans="1:36" x14ac:dyDescent="0.3">
      <c r="A2747" s="1" t="s">
        <v>2800</v>
      </c>
      <c r="B2747" s="2">
        <v>4063852</v>
      </c>
      <c r="C2747" s="3" t="s">
        <v>2935</v>
      </c>
      <c r="D2747" s="4">
        <v>81886.597674820005</v>
      </c>
      <c r="E2747" s="3" t="s">
        <v>2936</v>
      </c>
      <c r="F2747" s="3" t="s">
        <v>2966</v>
      </c>
      <c r="G2747" s="3" t="s">
        <v>2967</v>
      </c>
      <c r="H2747" s="3" t="s">
        <v>2968</v>
      </c>
      <c r="I2747" s="3" t="s">
        <v>3724</v>
      </c>
      <c r="J2747" s="4">
        <v>13.914014999999999</v>
      </c>
      <c r="K2747" s="4">
        <v>-0.72502599999999995</v>
      </c>
      <c r="L2747" s="4">
        <v>-10.697715000000001</v>
      </c>
      <c r="M2747" s="4">
        <v>-0.87936700000000001</v>
      </c>
      <c r="N2747" s="4">
        <v>34.003332999999998</v>
      </c>
      <c r="O2747" s="4">
        <v>38.964858999999997</v>
      </c>
      <c r="P2747" s="4">
        <v>10.262575</v>
      </c>
      <c r="Q2747" s="4">
        <v>14.938001</v>
      </c>
      <c r="R2747" s="4">
        <v>58.008648000000001</v>
      </c>
      <c r="S2747" s="3" t="s">
        <v>6538</v>
      </c>
      <c r="T2747" s="4">
        <v>204.02</v>
      </c>
      <c r="U2747" s="4">
        <v>81886.597674820005</v>
      </c>
      <c r="V2747" s="10">
        <v>97918.597674000004</v>
      </c>
      <c r="W2747" s="4">
        <v>1.4704440741103799</v>
      </c>
      <c r="X2747" s="4">
        <v>230.39</v>
      </c>
      <c r="Y2747" s="4">
        <v>176.68</v>
      </c>
      <c r="Z2747" s="4">
        <v>34.003332999999998</v>
      </c>
      <c r="AA2747" s="10">
        <v>26.0179812535</v>
      </c>
      <c r="AB2747" s="10">
        <v>27.876535450199999</v>
      </c>
      <c r="AC2747" s="4">
        <v>4.578417</v>
      </c>
      <c r="AD2747" s="4">
        <v>3.9260734195225</v>
      </c>
      <c r="AE2747" s="4">
        <v>4.4369966272144001</v>
      </c>
      <c r="AF2747" s="4">
        <v>14.938001</v>
      </c>
      <c r="AG2747" s="4">
        <v>13.518984611690501</v>
      </c>
      <c r="AH2747" s="4">
        <v>14.9127562517711</v>
      </c>
      <c r="AI2747" s="4">
        <v>10.262575</v>
      </c>
      <c r="AJ2747" s="4" t="s">
        <v>2924</v>
      </c>
    </row>
    <row r="2748" spans="1:36" x14ac:dyDescent="0.3">
      <c r="A2748" s="1" t="s">
        <v>739</v>
      </c>
      <c r="B2748" s="2">
        <v>4625099</v>
      </c>
      <c r="C2748" s="3" t="s">
        <v>2935</v>
      </c>
      <c r="D2748" s="4">
        <v>82184.872186830005</v>
      </c>
      <c r="E2748" s="3" t="s">
        <v>2945</v>
      </c>
      <c r="F2748" s="3" t="s">
        <v>3021</v>
      </c>
      <c r="G2748" s="3" t="s">
        <v>3157</v>
      </c>
      <c r="H2748" s="3" t="s">
        <v>3157</v>
      </c>
      <c r="I2748" s="3" t="s">
        <v>3366</v>
      </c>
      <c r="J2748" s="4">
        <v>53.372548999999999</v>
      </c>
      <c r="K2748" s="4">
        <v>-2.4039259999999998</v>
      </c>
      <c r="L2748" s="4">
        <v>-5.6681140000000001</v>
      </c>
      <c r="M2748" s="4">
        <v>1.347499</v>
      </c>
      <c r="N2748" s="4">
        <v>20.740675</v>
      </c>
      <c r="O2748" s="4">
        <v>29.339835000000001</v>
      </c>
      <c r="P2748" s="4" t="s">
        <v>2924</v>
      </c>
      <c r="Q2748" s="4">
        <v>11.180095</v>
      </c>
      <c r="R2748" s="4">
        <v>37.523598</v>
      </c>
      <c r="S2748" s="3" t="s">
        <v>4482</v>
      </c>
      <c r="T2748" s="4">
        <v>117.33</v>
      </c>
      <c r="U2748" s="4">
        <v>82184.872186830005</v>
      </c>
      <c r="V2748" s="10">
        <v>102856.87218599999</v>
      </c>
      <c r="W2748" s="4">
        <v>1.5170885536520899</v>
      </c>
      <c r="X2748" s="5">
        <v>179.7</v>
      </c>
      <c r="Y2748" s="4">
        <v>74.319999999999993</v>
      </c>
      <c r="Z2748" s="4">
        <v>20.740675</v>
      </c>
      <c r="AA2748" s="10">
        <v>12.880243267799999</v>
      </c>
      <c r="AB2748" s="10">
        <v>15.000134237899999</v>
      </c>
      <c r="AC2748" s="4">
        <v>1.0947579999999999</v>
      </c>
      <c r="AD2748" s="4">
        <v>1.0231834423981001</v>
      </c>
      <c r="AE2748" s="4">
        <v>1.0684801812444999</v>
      </c>
      <c r="AF2748" s="4">
        <v>11.180095</v>
      </c>
      <c r="AG2748" s="4">
        <v>8.4931845642056008</v>
      </c>
      <c r="AH2748" s="4">
        <v>9.5088957496649993</v>
      </c>
      <c r="AI2748" s="4" t="s">
        <v>2924</v>
      </c>
      <c r="AJ2748" s="4" t="s">
        <v>2924</v>
      </c>
    </row>
    <row r="2749" spans="1:36" x14ac:dyDescent="0.3">
      <c r="A2749" s="1" t="s">
        <v>1989</v>
      </c>
      <c r="B2749" s="2">
        <v>4004412</v>
      </c>
      <c r="C2749" s="3" t="s">
        <v>2935</v>
      </c>
      <c r="D2749" s="4">
        <v>82871.501969730001</v>
      </c>
      <c r="E2749" s="3" t="s">
        <v>2936</v>
      </c>
      <c r="F2749" s="3" t="s">
        <v>2937</v>
      </c>
      <c r="G2749" s="3" t="s">
        <v>3044</v>
      </c>
      <c r="H2749" s="3" t="s">
        <v>3066</v>
      </c>
      <c r="I2749" s="3" t="s">
        <v>3612</v>
      </c>
      <c r="J2749" s="4">
        <v>39.746039000000003</v>
      </c>
      <c r="K2749" s="4">
        <v>1.74471</v>
      </c>
      <c r="L2749" s="4">
        <v>-8.0113730000000007</v>
      </c>
      <c r="M2749" s="4">
        <v>-0.52379500000000001</v>
      </c>
      <c r="N2749" s="4">
        <v>29.264091000000001</v>
      </c>
      <c r="O2749" s="4">
        <v>26.865715000000002</v>
      </c>
      <c r="P2749" s="4">
        <v>6.4282009999999996</v>
      </c>
      <c r="Q2749" s="4">
        <v>17.838963</v>
      </c>
      <c r="R2749" s="4">
        <v>33.374803999999997</v>
      </c>
      <c r="S2749" s="3" t="s">
        <v>5728</v>
      </c>
      <c r="T2749" s="4">
        <v>643.80999999999995</v>
      </c>
      <c r="U2749" s="4">
        <v>82871.501969730001</v>
      </c>
      <c r="V2749" s="10">
        <v>92698.798968999996</v>
      </c>
      <c r="W2749" s="4">
        <v>1.0127211444370201</v>
      </c>
      <c r="X2749" s="5">
        <v>712.42420000000004</v>
      </c>
      <c r="Y2749" s="4">
        <v>449.39</v>
      </c>
      <c r="Z2749" s="4">
        <v>29.264091000000001</v>
      </c>
      <c r="AA2749" s="10">
        <v>23.285699301499999</v>
      </c>
      <c r="AB2749" s="10">
        <v>24.014983206899998</v>
      </c>
      <c r="AC2749" s="4">
        <v>4.6381629999999996</v>
      </c>
      <c r="AD2749" s="4">
        <v>4.5464078841148998</v>
      </c>
      <c r="AE2749" s="4">
        <v>4.5778547203861004</v>
      </c>
      <c r="AF2749" s="4">
        <v>17.838963</v>
      </c>
      <c r="AG2749" s="4">
        <v>17.334872118131301</v>
      </c>
      <c r="AH2749" s="4">
        <v>17.707288999292601</v>
      </c>
      <c r="AI2749" s="4">
        <v>6.4282009999999996</v>
      </c>
      <c r="AJ2749" s="4" t="s">
        <v>2924</v>
      </c>
    </row>
    <row r="2750" spans="1:36" x14ac:dyDescent="0.3">
      <c r="A2750" s="1" t="s">
        <v>555</v>
      </c>
      <c r="B2750" s="2">
        <v>4225889</v>
      </c>
      <c r="C2750" s="3" t="s">
        <v>2935</v>
      </c>
      <c r="D2750" s="4">
        <v>82881.978419999999</v>
      </c>
      <c r="E2750" s="3" t="s">
        <v>2925</v>
      </c>
      <c r="F2750" s="3" t="s">
        <v>2980</v>
      </c>
      <c r="G2750" s="3" t="s">
        <v>2981</v>
      </c>
      <c r="H2750" s="3" t="s">
        <v>3163</v>
      </c>
      <c r="I2750" s="3" t="s">
        <v>3175</v>
      </c>
      <c r="J2750" s="4">
        <v>32.883828000000001</v>
      </c>
      <c r="K2750" s="4">
        <v>5.9993020000000001</v>
      </c>
      <c r="L2750" s="4">
        <v>-2.0467369999999998</v>
      </c>
      <c r="M2750" s="4">
        <v>-1.7617590000000001</v>
      </c>
      <c r="N2750" s="4">
        <v>60.78</v>
      </c>
      <c r="O2750" s="4">
        <v>66.571742</v>
      </c>
      <c r="P2750" s="4">
        <v>22.935849000000001</v>
      </c>
      <c r="Q2750" s="4">
        <v>30.469483</v>
      </c>
      <c r="R2750" s="4">
        <v>97.738371999999998</v>
      </c>
      <c r="S2750" s="3" t="s">
        <v>4298</v>
      </c>
      <c r="T2750" s="4">
        <v>60.78</v>
      </c>
      <c r="U2750" s="4">
        <v>82881.978419999999</v>
      </c>
      <c r="V2750" s="10">
        <v>85998.197419999997</v>
      </c>
      <c r="W2750" s="4">
        <v>0</v>
      </c>
      <c r="X2750" s="4">
        <v>69.261399999999995</v>
      </c>
      <c r="Y2750" s="4">
        <v>44.081899999999997</v>
      </c>
      <c r="Z2750" s="4">
        <v>60.78</v>
      </c>
      <c r="AA2750" s="10">
        <v>48.546325878499999</v>
      </c>
      <c r="AB2750" s="10">
        <v>54.362019927299997</v>
      </c>
      <c r="AC2750" s="4">
        <v>7.8287909999999998</v>
      </c>
      <c r="AD2750" s="4">
        <v>6.9108994433250004</v>
      </c>
      <c r="AE2750" s="4">
        <v>7.5965799416650999</v>
      </c>
      <c r="AF2750" s="4">
        <v>30.469483</v>
      </c>
      <c r="AG2750" s="4">
        <v>33.588956149362602</v>
      </c>
      <c r="AH2750" s="4">
        <v>37.7781995152991</v>
      </c>
      <c r="AI2750" s="4">
        <v>22.935849000000001</v>
      </c>
      <c r="AJ2750" s="4">
        <v>23.075171000000001</v>
      </c>
    </row>
    <row r="2751" spans="1:36" x14ac:dyDescent="0.3">
      <c r="A2751" s="1" t="s">
        <v>67</v>
      </c>
      <c r="B2751" s="2">
        <v>4819787</v>
      </c>
      <c r="C2751" s="3" t="s">
        <v>2919</v>
      </c>
      <c r="D2751" s="4">
        <v>83335.165201399999</v>
      </c>
      <c r="E2751" s="3" t="s">
        <v>2925</v>
      </c>
      <c r="F2751" s="3" t="s">
        <v>2980</v>
      </c>
      <c r="G2751" s="3" t="s">
        <v>2981</v>
      </c>
      <c r="H2751" s="3" t="s">
        <v>3059</v>
      </c>
      <c r="I2751" s="3" t="s">
        <v>3060</v>
      </c>
      <c r="J2751" s="4">
        <v>-2.0236519999999998</v>
      </c>
      <c r="K2751" s="4">
        <v>4.0038989999999997</v>
      </c>
      <c r="L2751" s="4">
        <v>-3.5399189999999998</v>
      </c>
      <c r="M2751" s="4">
        <v>-0.61470800000000003</v>
      </c>
      <c r="N2751" s="4">
        <v>66.692499999999995</v>
      </c>
      <c r="O2751" s="4">
        <v>20.6</v>
      </c>
      <c r="P2751" s="4">
        <v>10.025931999999999</v>
      </c>
      <c r="Q2751" s="4">
        <v>42.700266999999997</v>
      </c>
      <c r="R2751" s="4">
        <v>21.769805999999999</v>
      </c>
      <c r="S2751" s="3" t="s">
        <v>3814</v>
      </c>
      <c r="T2751" s="4">
        <v>133.38499999999999</v>
      </c>
      <c r="U2751" s="4">
        <v>83335.165201399999</v>
      </c>
      <c r="V2751" s="10">
        <v>74341.165200999996</v>
      </c>
      <c r="W2751" s="4">
        <v>0</v>
      </c>
      <c r="X2751" s="5">
        <v>170.1</v>
      </c>
      <c r="Y2751" s="4">
        <v>110.38</v>
      </c>
      <c r="Z2751" s="4">
        <v>66.692499999999995</v>
      </c>
      <c r="AA2751" s="10">
        <v>31.314708298999999</v>
      </c>
      <c r="AB2751" s="10">
        <v>33.510619589000001</v>
      </c>
      <c r="AC2751" s="4">
        <v>6.8580410000000001</v>
      </c>
      <c r="AD2751" s="4">
        <v>6.2110324873431004</v>
      </c>
      <c r="AE2751" s="4">
        <v>6.7297377873817004</v>
      </c>
      <c r="AF2751" s="4">
        <v>42.700266999999997</v>
      </c>
      <c r="AG2751" s="4">
        <v>17.8352452223812</v>
      </c>
      <c r="AH2751" s="4">
        <v>18.922686971950998</v>
      </c>
      <c r="AI2751" s="4">
        <v>10.025931999999999</v>
      </c>
      <c r="AJ2751" s="4">
        <v>11.044547</v>
      </c>
    </row>
    <row r="2752" spans="1:36" x14ac:dyDescent="0.3">
      <c r="A2752" s="1" t="s">
        <v>460</v>
      </c>
      <c r="B2752" s="2">
        <v>4963284</v>
      </c>
      <c r="C2752" s="3" t="s">
        <v>2919</v>
      </c>
      <c r="D2752" s="4">
        <v>83658.442890000006</v>
      </c>
      <c r="E2752" s="3" t="s">
        <v>2945</v>
      </c>
      <c r="F2752" s="3" t="s">
        <v>2946</v>
      </c>
      <c r="G2752" s="3" t="s">
        <v>2947</v>
      </c>
      <c r="H2752" s="3" t="s">
        <v>2989</v>
      </c>
      <c r="I2752" s="3" t="s">
        <v>2949</v>
      </c>
      <c r="J2752" s="4">
        <v>11.991042</v>
      </c>
      <c r="K2752" s="4">
        <v>11.272024</v>
      </c>
      <c r="L2752" s="4">
        <v>0.114875</v>
      </c>
      <c r="M2752" s="4">
        <v>1.1808799999999999</v>
      </c>
      <c r="N2752" s="4">
        <v>101.67666699999999</v>
      </c>
      <c r="O2752" s="4">
        <v>86.65625</v>
      </c>
      <c r="P2752" s="4">
        <v>18.332232000000001</v>
      </c>
      <c r="Q2752" s="4">
        <v>55.425232999999999</v>
      </c>
      <c r="R2752" s="4">
        <v>85.975757999999999</v>
      </c>
      <c r="S2752" s="3" t="s">
        <v>4203</v>
      </c>
      <c r="T2752" s="4">
        <v>305.02999999999997</v>
      </c>
      <c r="U2752" s="4">
        <v>83658.442890000006</v>
      </c>
      <c r="V2752" s="10">
        <v>83542.34289</v>
      </c>
      <c r="W2752" s="4">
        <v>0</v>
      </c>
      <c r="X2752" s="4">
        <v>328.99</v>
      </c>
      <c r="Y2752" s="4">
        <v>241.29</v>
      </c>
      <c r="Z2752" s="4">
        <v>101.67666699999999</v>
      </c>
      <c r="AA2752" s="10">
        <v>45.1020981502</v>
      </c>
      <c r="AB2752" s="10">
        <v>52.476654486299999</v>
      </c>
      <c r="AC2752" s="4">
        <v>19.187906999999999</v>
      </c>
      <c r="AD2752" s="4">
        <v>16.0452971907497</v>
      </c>
      <c r="AE2752" s="4">
        <v>18.025322578741601</v>
      </c>
      <c r="AF2752" s="4">
        <v>55.425232999999999</v>
      </c>
      <c r="AG2752" s="4">
        <v>33.963133629555898</v>
      </c>
      <c r="AH2752" s="4">
        <v>39.248500748378497</v>
      </c>
      <c r="AI2752" s="4">
        <v>18.332232000000001</v>
      </c>
      <c r="AJ2752" s="4">
        <v>59.436866999999999</v>
      </c>
    </row>
    <row r="2753" spans="1:36" x14ac:dyDescent="0.3">
      <c r="A2753" s="1" t="s">
        <v>804</v>
      </c>
      <c r="B2753" s="2">
        <v>4121470</v>
      </c>
      <c r="C2753" s="3" t="s">
        <v>2935</v>
      </c>
      <c r="D2753" s="4">
        <v>83690.743757699995</v>
      </c>
      <c r="E2753" s="3" t="s">
        <v>3090</v>
      </c>
      <c r="F2753" s="3" t="s">
        <v>3090</v>
      </c>
      <c r="G2753" s="3" t="s">
        <v>3091</v>
      </c>
      <c r="H2753" s="3" t="s">
        <v>3091</v>
      </c>
      <c r="I2753" s="3" t="s">
        <v>3092</v>
      </c>
      <c r="J2753" s="4">
        <v>11.644683000000001</v>
      </c>
      <c r="K2753" s="4">
        <v>-6.579288</v>
      </c>
      <c r="L2753" s="4">
        <v>-7.7329249999999998</v>
      </c>
      <c r="M2753" s="4">
        <v>5.5412000000000003E-2</v>
      </c>
      <c r="N2753" s="4">
        <v>21.667999999999999</v>
      </c>
      <c r="O2753" s="4" t="s">
        <v>2924</v>
      </c>
      <c r="P2753" s="4">
        <v>1.736691</v>
      </c>
      <c r="Q2753" s="4">
        <v>11.806155</v>
      </c>
      <c r="R2753" s="4" t="s">
        <v>2924</v>
      </c>
      <c r="S2753" s="3" t="s">
        <v>4547</v>
      </c>
      <c r="T2753" s="5">
        <v>108.34</v>
      </c>
      <c r="U2753" s="4">
        <v>83690.743757699995</v>
      </c>
      <c r="V2753" s="10">
        <v>170427.74375699999</v>
      </c>
      <c r="W2753" s="4">
        <v>3.85822410928558</v>
      </c>
      <c r="X2753" s="4">
        <v>121.25</v>
      </c>
      <c r="Y2753" s="4">
        <v>90.09</v>
      </c>
      <c r="Z2753" s="4">
        <v>21.667999999999999</v>
      </c>
      <c r="AA2753" s="10">
        <v>17.2548894693</v>
      </c>
      <c r="AB2753" s="10">
        <v>18.227917955799999</v>
      </c>
      <c r="AC2753" s="4">
        <v>5.7284709999999999</v>
      </c>
      <c r="AD2753" s="4">
        <v>5.4610344556071002</v>
      </c>
      <c r="AE2753" s="4">
        <v>5.7071202149638998</v>
      </c>
      <c r="AF2753" s="4">
        <v>11.806155</v>
      </c>
      <c r="AG2753" s="4">
        <v>11.824278676982001</v>
      </c>
      <c r="AH2753" s="4">
        <v>12.1879051175667</v>
      </c>
      <c r="AI2753" s="4">
        <v>1.736691</v>
      </c>
      <c r="AJ2753" s="4">
        <v>2.8983409999999998</v>
      </c>
    </row>
    <row r="2754" spans="1:36" x14ac:dyDescent="0.3">
      <c r="A2754" s="1" t="s">
        <v>2582</v>
      </c>
      <c r="B2754" s="2">
        <v>4402486</v>
      </c>
      <c r="C2754" s="3" t="s">
        <v>2935</v>
      </c>
      <c r="D2754" s="4">
        <v>84053.163546390002</v>
      </c>
      <c r="E2754" s="3" t="s">
        <v>2936</v>
      </c>
      <c r="F2754" s="3" t="s">
        <v>2937</v>
      </c>
      <c r="G2754" s="3" t="s">
        <v>2943</v>
      </c>
      <c r="H2754" s="3" t="s">
        <v>2943</v>
      </c>
      <c r="I2754" s="3" t="s">
        <v>3320</v>
      </c>
      <c r="J2754" s="4">
        <v>53.148831999999999</v>
      </c>
      <c r="K2754" s="4">
        <v>-2.7138949999999999</v>
      </c>
      <c r="L2754" s="4">
        <v>-10.228555999999999</v>
      </c>
      <c r="M2754" s="4">
        <v>-0.94932499999999997</v>
      </c>
      <c r="N2754" s="4">
        <v>37.353000000000002</v>
      </c>
      <c r="O2754" s="4">
        <v>29.723084</v>
      </c>
      <c r="P2754" s="4">
        <v>11.080688</v>
      </c>
      <c r="Q2754" s="4">
        <v>22.357458999999999</v>
      </c>
      <c r="R2754" s="4">
        <v>33.341501000000001</v>
      </c>
      <c r="S2754" s="3" t="s">
        <v>6320</v>
      </c>
      <c r="T2754" s="4">
        <v>373.53</v>
      </c>
      <c r="U2754" s="4">
        <v>84053.163546390002</v>
      </c>
      <c r="V2754" s="10">
        <v>87417.663545999996</v>
      </c>
      <c r="W2754" s="4">
        <v>0.89952614247851603</v>
      </c>
      <c r="X2754" s="4">
        <v>422</v>
      </c>
      <c r="Y2754" s="4">
        <v>233.76</v>
      </c>
      <c r="Z2754" s="4">
        <v>37.353000000000002</v>
      </c>
      <c r="AA2754" s="10">
        <v>30.303251557599999</v>
      </c>
      <c r="AB2754" s="10">
        <v>33.549674679600002</v>
      </c>
      <c r="AC2754" s="4">
        <v>4.5087840000000003</v>
      </c>
      <c r="AD2754" s="4">
        <v>4.2099137366004999</v>
      </c>
      <c r="AE2754" s="4">
        <v>4.4274779880404997</v>
      </c>
      <c r="AF2754" s="4">
        <v>22.357458999999999</v>
      </c>
      <c r="AG2754" s="4">
        <v>21.280073097617201</v>
      </c>
      <c r="AH2754" s="4">
        <v>22.881638839128801</v>
      </c>
      <c r="AI2754" s="4">
        <v>11.080688</v>
      </c>
      <c r="AJ2754" s="4" t="s">
        <v>2924</v>
      </c>
    </row>
    <row r="2755" spans="1:36" x14ac:dyDescent="0.3">
      <c r="A2755" s="1" t="s">
        <v>587</v>
      </c>
      <c r="B2755" s="2">
        <v>4054016</v>
      </c>
      <c r="C2755" s="3" t="s">
        <v>2919</v>
      </c>
      <c r="D2755" s="4">
        <v>84144.573933499996</v>
      </c>
      <c r="E2755" s="3" t="s">
        <v>2930</v>
      </c>
      <c r="F2755" s="3" t="s">
        <v>2953</v>
      </c>
      <c r="G2755" s="3" t="s">
        <v>2954</v>
      </c>
      <c r="H2755" s="3" t="s">
        <v>3346</v>
      </c>
      <c r="I2755" s="3" t="s">
        <v>3347</v>
      </c>
      <c r="J2755" s="4">
        <v>10.873694</v>
      </c>
      <c r="K2755" s="4">
        <v>6.9628949999999996</v>
      </c>
      <c r="L2755" s="4">
        <v>-1.6137870000000001</v>
      </c>
      <c r="M2755" s="4">
        <v>-2.108749</v>
      </c>
      <c r="N2755" s="4">
        <v>25.944444000000001</v>
      </c>
      <c r="O2755" s="4">
        <v>23.123391000000002</v>
      </c>
      <c r="P2755" s="4">
        <v>2.975508</v>
      </c>
      <c r="Q2755" s="4">
        <v>18.682223</v>
      </c>
      <c r="R2755" s="4">
        <v>32.741750000000003</v>
      </c>
      <c r="S2755" s="3" t="s">
        <v>4330</v>
      </c>
      <c r="T2755" s="5">
        <v>233.5</v>
      </c>
      <c r="U2755" s="4">
        <v>84144.573933499996</v>
      </c>
      <c r="V2755" s="10">
        <v>85553.373932999995</v>
      </c>
      <c r="W2755" s="4">
        <v>2.4839400428265499</v>
      </c>
      <c r="X2755" s="4">
        <v>249.02</v>
      </c>
      <c r="Y2755" s="5">
        <v>190.7</v>
      </c>
      <c r="Z2755" s="4">
        <v>25.944444000000001</v>
      </c>
      <c r="AA2755" s="10">
        <v>22.7246184989</v>
      </c>
      <c r="AB2755" s="10">
        <v>22.840094881700001</v>
      </c>
      <c r="AC2755" s="4">
        <v>14.177611000000001</v>
      </c>
      <c r="AD2755" s="4">
        <v>13.772421367605901</v>
      </c>
      <c r="AE2755" s="4">
        <v>13.9824468576551</v>
      </c>
      <c r="AF2755" s="4">
        <v>18.682223</v>
      </c>
      <c r="AG2755" s="4">
        <v>19.4113424187085</v>
      </c>
      <c r="AH2755" s="4">
        <v>19.861820422779701</v>
      </c>
      <c r="AI2755" s="4">
        <v>2.975508</v>
      </c>
      <c r="AJ2755" s="4" t="s">
        <v>2924</v>
      </c>
    </row>
    <row r="2756" spans="1:36" x14ac:dyDescent="0.3">
      <c r="A2756" s="1" t="s">
        <v>134</v>
      </c>
      <c r="B2756" s="2">
        <v>4290489</v>
      </c>
      <c r="C2756" s="3" t="s">
        <v>2935</v>
      </c>
      <c r="D2756" s="4">
        <v>84985.922996130001</v>
      </c>
      <c r="E2756" s="3" t="s">
        <v>2976</v>
      </c>
      <c r="F2756" s="3" t="s">
        <v>2977</v>
      </c>
      <c r="G2756" s="3" t="s">
        <v>3133</v>
      </c>
      <c r="H2756" s="3" t="s">
        <v>3134</v>
      </c>
      <c r="I2756" s="3" t="s">
        <v>3135</v>
      </c>
      <c r="J2756" s="4">
        <v>-15.754123</v>
      </c>
      <c r="K2756" s="4">
        <v>-21.03595</v>
      </c>
      <c r="L2756" s="4">
        <v>-13.105589999999999</v>
      </c>
      <c r="M2756" s="5">
        <v>-1.0123549999999999</v>
      </c>
      <c r="N2756" s="4">
        <v>37.968684759916499</v>
      </c>
      <c r="O2756" s="4">
        <v>16.221012999999999</v>
      </c>
      <c r="P2756" s="4">
        <v>23.337610999999999</v>
      </c>
      <c r="Q2756" s="4">
        <v>15.526560999999999</v>
      </c>
      <c r="R2756" s="4">
        <v>23.357908999999999</v>
      </c>
      <c r="S2756" s="3" t="s">
        <v>3881</v>
      </c>
      <c r="T2756" s="4">
        <v>181.87</v>
      </c>
      <c r="U2756" s="4">
        <v>84985.922996130001</v>
      </c>
      <c r="V2756" s="10">
        <v>134168.12299599999</v>
      </c>
      <c r="W2756" s="4">
        <v>3.5629845494034198</v>
      </c>
      <c r="X2756" s="4">
        <v>243.56</v>
      </c>
      <c r="Y2756" s="4">
        <v>170.46</v>
      </c>
      <c r="Z2756" s="4">
        <v>90.935000000000002</v>
      </c>
      <c r="AA2756" s="10">
        <v>25.610082376899999</v>
      </c>
      <c r="AB2756" s="10">
        <v>33.938251677099998</v>
      </c>
      <c r="AC2756" s="5">
        <v>12.013944</v>
      </c>
      <c r="AD2756" s="4">
        <v>13.1263001067954</v>
      </c>
      <c r="AE2756" s="4">
        <v>12.7840796806236</v>
      </c>
      <c r="AF2756" s="4">
        <v>15.526560999999999</v>
      </c>
      <c r="AG2756" s="4">
        <v>19.550260061439399</v>
      </c>
      <c r="AH2756" s="4">
        <v>19.307043157500502</v>
      </c>
      <c r="AI2756" s="4">
        <v>23.337610999999999</v>
      </c>
      <c r="AJ2756" s="4" t="s">
        <v>2924</v>
      </c>
    </row>
    <row r="2757" spans="1:36" x14ac:dyDescent="0.3">
      <c r="A2757" s="1" t="s">
        <v>148</v>
      </c>
      <c r="B2757" s="2">
        <v>4122605</v>
      </c>
      <c r="C2757" s="3" t="s">
        <v>2935</v>
      </c>
      <c r="D2757" s="4">
        <v>85285.057182660006</v>
      </c>
      <c r="E2757" s="3" t="s">
        <v>2945</v>
      </c>
      <c r="F2757" s="3" t="s">
        <v>3021</v>
      </c>
      <c r="G2757" s="3" t="s">
        <v>3027</v>
      </c>
      <c r="H2757" s="3" t="s">
        <v>3140</v>
      </c>
      <c r="I2757" s="3" t="s">
        <v>3141</v>
      </c>
      <c r="J2757" s="4">
        <v>42.721679000000002</v>
      </c>
      <c r="K2757" s="4">
        <v>8.7972929999999998</v>
      </c>
      <c r="L2757" s="4">
        <v>-2.7495189999999998</v>
      </c>
      <c r="M2757" s="4">
        <v>0.22669300000000001</v>
      </c>
      <c r="N2757" s="4">
        <v>70.739999999999995</v>
      </c>
      <c r="O2757" s="4">
        <v>37.950643999999997</v>
      </c>
      <c r="P2757" s="4">
        <v>9.0206579999999992</v>
      </c>
      <c r="Q2757" s="4">
        <v>24.037313000000001</v>
      </c>
      <c r="R2757" s="4">
        <v>50.247073</v>
      </c>
      <c r="S2757" s="3" t="s">
        <v>3895</v>
      </c>
      <c r="T2757" s="4">
        <v>70.739999999999995</v>
      </c>
      <c r="U2757" s="4">
        <v>85285.057182660006</v>
      </c>
      <c r="V2757" s="10">
        <v>89260.157181999995</v>
      </c>
      <c r="W2757" s="4">
        <v>0.93299406276505503</v>
      </c>
      <c r="X2757" s="4">
        <v>75.78</v>
      </c>
      <c r="Y2757" s="4">
        <v>46.945</v>
      </c>
      <c r="Z2757" s="4">
        <v>70.739999999999995</v>
      </c>
      <c r="AA2757" s="10">
        <v>34.426708195400003</v>
      </c>
      <c r="AB2757" s="10">
        <v>38.441055960699998</v>
      </c>
      <c r="AC2757" s="4">
        <v>6.271617</v>
      </c>
      <c r="AD2757" s="4">
        <v>5.3921435979075998</v>
      </c>
      <c r="AE2757" s="4">
        <v>5.9625758591236</v>
      </c>
      <c r="AF2757" s="4">
        <v>24.037313000000001</v>
      </c>
      <c r="AG2757" s="4">
        <v>20.7355088021685</v>
      </c>
      <c r="AH2757" s="4">
        <v>23.282568428576699</v>
      </c>
      <c r="AI2757" s="4">
        <v>9.0206579999999992</v>
      </c>
      <c r="AJ2757" s="4" t="s">
        <v>2924</v>
      </c>
    </row>
    <row r="2758" spans="1:36" x14ac:dyDescent="0.3">
      <c r="A2758" s="1" t="s">
        <v>851</v>
      </c>
      <c r="B2758" s="2">
        <v>4072364</v>
      </c>
      <c r="C2758" s="3" t="s">
        <v>2935</v>
      </c>
      <c r="D2758" s="4">
        <v>86059.598962050004</v>
      </c>
      <c r="E2758" s="3" t="s">
        <v>2920</v>
      </c>
      <c r="F2758" s="3" t="s">
        <v>2960</v>
      </c>
      <c r="G2758" s="3" t="s">
        <v>2973</v>
      </c>
      <c r="H2758" s="3" t="s">
        <v>3087</v>
      </c>
      <c r="I2758" s="3" t="s">
        <v>3324</v>
      </c>
      <c r="J2758" s="4">
        <v>-21.310120000000001</v>
      </c>
      <c r="K2758" s="4">
        <v>-29.178356999999998</v>
      </c>
      <c r="L2758" s="4">
        <v>-7.8659220000000003</v>
      </c>
      <c r="M2758" s="4">
        <v>1.396328</v>
      </c>
      <c r="N2758" s="4">
        <v>13.527889172438901</v>
      </c>
      <c r="O2758" s="4">
        <v>95.952950183839405</v>
      </c>
      <c r="P2758" s="4">
        <v>1.9660070000000001</v>
      </c>
      <c r="Q2758" s="4">
        <v>9.2919979999999995</v>
      </c>
      <c r="R2758" s="4" t="s">
        <v>2924</v>
      </c>
      <c r="S2758" s="3" t="s">
        <v>4594</v>
      </c>
      <c r="T2758" s="4">
        <v>371.07</v>
      </c>
      <c r="U2758" s="4">
        <v>86059.598962050004</v>
      </c>
      <c r="V2758" s="10">
        <v>105445.598962</v>
      </c>
      <c r="W2758" s="4">
        <v>1.7570808742285799</v>
      </c>
      <c r="X2758" s="4">
        <v>567.26</v>
      </c>
      <c r="Y2758" s="5">
        <v>362.21</v>
      </c>
      <c r="Z2758" s="4">
        <v>13.535291000000001</v>
      </c>
      <c r="AA2758" s="10">
        <v>11.3164909027</v>
      </c>
      <c r="AB2758" s="10">
        <v>11.254736106499999</v>
      </c>
      <c r="AC2758" s="4">
        <v>0.60595699999999997</v>
      </c>
      <c r="AD2758" s="4">
        <v>0.57288350583280001</v>
      </c>
      <c r="AE2758" s="4">
        <v>0.60215237310259995</v>
      </c>
      <c r="AF2758" s="4">
        <v>9.2919979999999995</v>
      </c>
      <c r="AG2758" s="4">
        <v>8.8742487891130999</v>
      </c>
      <c r="AH2758" s="4">
        <v>8.7635722368151008</v>
      </c>
      <c r="AI2758" s="4">
        <v>1.9660070000000001</v>
      </c>
      <c r="AJ2758" s="4">
        <v>11.501054</v>
      </c>
    </row>
    <row r="2759" spans="1:36" x14ac:dyDescent="0.3">
      <c r="A2759" s="1" t="s">
        <v>2544</v>
      </c>
      <c r="B2759" s="2">
        <v>4191577</v>
      </c>
      <c r="C2759" s="3" t="s">
        <v>2935</v>
      </c>
      <c r="D2759" s="4">
        <v>86163.616631009994</v>
      </c>
      <c r="E2759" s="3" t="s">
        <v>3031</v>
      </c>
      <c r="F2759" s="3" t="s">
        <v>3031</v>
      </c>
      <c r="G2759" s="3" t="s">
        <v>3032</v>
      </c>
      <c r="H2759" s="3" t="s">
        <v>3068</v>
      </c>
      <c r="I2759" s="3" t="s">
        <v>3214</v>
      </c>
      <c r="J2759" s="4">
        <v>10.064123</v>
      </c>
      <c r="K2759" s="4">
        <v>-10.304914999999999</v>
      </c>
      <c r="L2759" s="4">
        <v>-12.861712000000001</v>
      </c>
      <c r="M2759" s="4">
        <v>-0.63102400000000003</v>
      </c>
      <c r="N2759" s="4">
        <v>34.216087000000002</v>
      </c>
      <c r="O2759" s="4">
        <v>42.251077000000002</v>
      </c>
      <c r="P2759" s="4">
        <v>20.698823999999998</v>
      </c>
      <c r="Q2759" s="4">
        <v>19.096999</v>
      </c>
      <c r="R2759" s="4">
        <v>45.047468000000002</v>
      </c>
      <c r="S2759" s="3" t="s">
        <v>6282</v>
      </c>
      <c r="T2759" s="5">
        <v>343.29</v>
      </c>
      <c r="U2759" s="4">
        <v>86163.616631009994</v>
      </c>
      <c r="V2759" s="10">
        <v>98024.416631</v>
      </c>
      <c r="W2759" s="4">
        <v>0.83311485915698102</v>
      </c>
      <c r="X2759" s="4">
        <v>400.42</v>
      </c>
      <c r="Y2759" s="4">
        <v>282.08999999999997</v>
      </c>
      <c r="Z2759" s="4">
        <v>34.216087000000002</v>
      </c>
      <c r="AA2759" s="10">
        <v>27.693834251599998</v>
      </c>
      <c r="AB2759" s="10">
        <v>30.2774262115</v>
      </c>
      <c r="AC2759" s="4">
        <v>4.2520410000000002</v>
      </c>
      <c r="AD2759" s="4">
        <v>4.1098376283946001</v>
      </c>
      <c r="AE2759" s="4">
        <v>4.2380576008172</v>
      </c>
      <c r="AF2759" s="4">
        <v>19.096999</v>
      </c>
      <c r="AG2759" s="4">
        <v>20.322559475378998</v>
      </c>
      <c r="AH2759" s="4">
        <v>21.757592108853402</v>
      </c>
      <c r="AI2759" s="4">
        <v>20.698823999999998</v>
      </c>
      <c r="AJ2759" s="4" t="s">
        <v>2924</v>
      </c>
    </row>
    <row r="2760" spans="1:36" x14ac:dyDescent="0.3">
      <c r="A2760" s="1" t="s">
        <v>1529</v>
      </c>
      <c r="B2760" s="2">
        <v>4069171</v>
      </c>
      <c r="C2760" s="3" t="s">
        <v>2919</v>
      </c>
      <c r="D2760" s="4">
        <v>86249.642452180007</v>
      </c>
      <c r="E2760" s="3" t="s">
        <v>2945</v>
      </c>
      <c r="F2760" s="3" t="s">
        <v>2990</v>
      </c>
      <c r="G2760" s="3" t="s">
        <v>2990</v>
      </c>
      <c r="H2760" s="3" t="s">
        <v>2991</v>
      </c>
      <c r="I2760" s="3" t="s">
        <v>2992</v>
      </c>
      <c r="J2760" s="4">
        <v>10.925511999999999</v>
      </c>
      <c r="K2760" s="4">
        <v>-17.585633999999999</v>
      </c>
      <c r="L2760" s="4">
        <v>2.0043030000000002</v>
      </c>
      <c r="M2760" s="5">
        <v>2.4532470000000002</v>
      </c>
      <c r="N2760" s="4">
        <v>30.705238000000001</v>
      </c>
      <c r="O2760" s="4">
        <v>27.585455</v>
      </c>
      <c r="P2760" s="4">
        <v>24.240065999999999</v>
      </c>
      <c r="Q2760" s="4">
        <v>20.547373</v>
      </c>
      <c r="R2760" s="4">
        <v>35.834918999999999</v>
      </c>
      <c r="S2760" s="3" t="s">
        <v>5270</v>
      </c>
      <c r="T2760" s="4">
        <v>644.80999999999995</v>
      </c>
      <c r="U2760" s="4">
        <v>86249.642452180007</v>
      </c>
      <c r="V2760" s="10">
        <v>88446.021452000001</v>
      </c>
      <c r="W2760" s="4">
        <v>1.0546723536254401</v>
      </c>
      <c r="X2760" s="4">
        <v>896.32</v>
      </c>
      <c r="Y2760" s="5">
        <v>542.41</v>
      </c>
      <c r="Z2760" s="4">
        <v>30.705238000000001</v>
      </c>
      <c r="AA2760" s="10">
        <v>21.159557257500001</v>
      </c>
      <c r="AB2760" s="10">
        <v>21.187270485700001</v>
      </c>
      <c r="AC2760" s="4">
        <v>8.6231329999999993</v>
      </c>
      <c r="AD2760" s="4">
        <v>7.570295966352</v>
      </c>
      <c r="AE2760" s="4">
        <v>7.6199537563532997</v>
      </c>
      <c r="AF2760" s="4">
        <v>20.547373</v>
      </c>
      <c r="AG2760" s="4">
        <v>17.247722613567401</v>
      </c>
      <c r="AH2760" s="4">
        <v>16.9507534948856</v>
      </c>
      <c r="AI2760" s="4">
        <v>24.240065999999999</v>
      </c>
      <c r="AJ2760" s="4" t="s">
        <v>2924</v>
      </c>
    </row>
    <row r="2761" spans="1:36" x14ac:dyDescent="0.3">
      <c r="A2761" s="1" t="s">
        <v>1333</v>
      </c>
      <c r="B2761" s="2">
        <v>4099823</v>
      </c>
      <c r="C2761" s="3" t="s">
        <v>2935</v>
      </c>
      <c r="D2761" s="4">
        <v>86310.211029040001</v>
      </c>
      <c r="E2761" s="3" t="s">
        <v>2930</v>
      </c>
      <c r="F2761" s="3" t="s">
        <v>2953</v>
      </c>
      <c r="G2761" s="3" t="s">
        <v>2954</v>
      </c>
      <c r="H2761" s="3" t="s">
        <v>3346</v>
      </c>
      <c r="I2761" s="3" t="s">
        <v>3347</v>
      </c>
      <c r="J2761" s="4">
        <v>17.044304</v>
      </c>
      <c r="K2761" s="4">
        <v>-5.2326309999999996</v>
      </c>
      <c r="L2761" s="4">
        <v>-6.743595</v>
      </c>
      <c r="M2761" s="4">
        <v>6.6530000000000001E-3</v>
      </c>
      <c r="N2761" s="4">
        <v>37.58</v>
      </c>
      <c r="O2761" s="4">
        <v>25.090969999999999</v>
      </c>
      <c r="P2761" s="4">
        <v>3.1683669999999999</v>
      </c>
      <c r="Q2761" s="4">
        <v>19.240742000000001</v>
      </c>
      <c r="R2761" s="4">
        <v>31.515471999999999</v>
      </c>
      <c r="S2761" s="3" t="s">
        <v>5075</v>
      </c>
      <c r="T2761" s="4">
        <v>150.32</v>
      </c>
      <c r="U2761" s="4">
        <v>86310.211029040001</v>
      </c>
      <c r="V2761" s="10">
        <v>107113.211029</v>
      </c>
      <c r="W2761" s="4">
        <v>1.1974454497072899</v>
      </c>
      <c r="X2761" s="4">
        <v>167.99</v>
      </c>
      <c r="Y2761" s="4">
        <v>124.34</v>
      </c>
      <c r="Z2761" s="4">
        <v>37.58</v>
      </c>
      <c r="AA2761" s="10">
        <v>23.0739711728</v>
      </c>
      <c r="AB2761" s="10">
        <v>24.701948121299999</v>
      </c>
      <c r="AC2761" s="4">
        <v>11.697412999999999</v>
      </c>
      <c r="AD2761" s="4">
        <v>11.042357054009299</v>
      </c>
      <c r="AE2761" s="4">
        <v>11.515189095447299</v>
      </c>
      <c r="AF2761" s="4">
        <v>19.240742000000001</v>
      </c>
      <c r="AG2761" s="4">
        <v>16.573790260832801</v>
      </c>
      <c r="AH2761" s="4">
        <v>17.6561677325608</v>
      </c>
      <c r="AI2761" s="4">
        <v>3.1683669999999999</v>
      </c>
      <c r="AJ2761" s="4" t="s">
        <v>2924</v>
      </c>
    </row>
    <row r="2762" spans="1:36" x14ac:dyDescent="0.3">
      <c r="A2762" s="1" t="s">
        <v>1758</v>
      </c>
      <c r="B2762" s="2">
        <v>108462</v>
      </c>
      <c r="C2762" s="3" t="s">
        <v>2935</v>
      </c>
      <c r="D2762" s="4">
        <v>86403.534705960003</v>
      </c>
      <c r="E2762" s="3" t="s">
        <v>2930</v>
      </c>
      <c r="F2762" s="3" t="s">
        <v>2953</v>
      </c>
      <c r="G2762" s="3" t="s">
        <v>2954</v>
      </c>
      <c r="H2762" s="3" t="s">
        <v>3346</v>
      </c>
      <c r="I2762" s="3" t="s">
        <v>3402</v>
      </c>
      <c r="J2762" s="4">
        <v>22.070872999999999</v>
      </c>
      <c r="K2762" s="4">
        <v>0.69061700000000004</v>
      </c>
      <c r="L2762" s="4">
        <v>-4.8155250000000001</v>
      </c>
      <c r="M2762" s="4">
        <v>2.2322289999999998</v>
      </c>
      <c r="N2762" s="4">
        <v>47.676000000000002</v>
      </c>
      <c r="O2762" s="4">
        <v>37.381214</v>
      </c>
      <c r="P2762" s="4">
        <v>22.126514</v>
      </c>
      <c r="Q2762" s="4">
        <v>26.608598000000001</v>
      </c>
      <c r="R2762" s="4">
        <v>42.122487999999997</v>
      </c>
      <c r="S2762" s="3" t="s">
        <v>5499</v>
      </c>
      <c r="T2762" s="4">
        <v>476.76</v>
      </c>
      <c r="U2762" s="4">
        <v>86403.534705960003</v>
      </c>
      <c r="V2762" s="10">
        <v>91400.534704999998</v>
      </c>
      <c r="W2762" s="4">
        <v>0.71314707609698802</v>
      </c>
      <c r="X2762" s="5">
        <v>503.94499999999999</v>
      </c>
      <c r="Y2762" s="4">
        <v>360.05</v>
      </c>
      <c r="Z2762" s="4">
        <v>47.676000000000002</v>
      </c>
      <c r="AA2762" s="10">
        <v>37.3979275668</v>
      </c>
      <c r="AB2762" s="10">
        <v>39.3572864968</v>
      </c>
      <c r="AC2762" s="4">
        <v>13.254137999999999</v>
      </c>
      <c r="AD2762" s="4">
        <v>12.666841308911099</v>
      </c>
      <c r="AE2762" s="4">
        <v>13.039142781895301</v>
      </c>
      <c r="AF2762" s="4">
        <v>26.608598000000001</v>
      </c>
      <c r="AG2762" s="4">
        <v>26.894231346179001</v>
      </c>
      <c r="AH2762" s="4">
        <v>27.3319324688477</v>
      </c>
      <c r="AI2762" s="4">
        <v>22.126514</v>
      </c>
      <c r="AJ2762" s="4" t="s">
        <v>2924</v>
      </c>
    </row>
    <row r="2763" spans="1:36" x14ac:dyDescent="0.3">
      <c r="A2763" s="1" t="s">
        <v>2002</v>
      </c>
      <c r="B2763" s="2">
        <v>4580296</v>
      </c>
      <c r="C2763" s="3" t="s">
        <v>2919</v>
      </c>
      <c r="D2763" s="4">
        <v>87080.522600080003</v>
      </c>
      <c r="E2763" s="3" t="s">
        <v>2930</v>
      </c>
      <c r="F2763" s="3" t="s">
        <v>2953</v>
      </c>
      <c r="G2763" s="3" t="s">
        <v>2953</v>
      </c>
      <c r="H2763" s="3" t="s">
        <v>3040</v>
      </c>
      <c r="I2763" s="3" t="s">
        <v>3063</v>
      </c>
      <c r="J2763" s="4">
        <v>41.442762000000002</v>
      </c>
      <c r="K2763" s="4">
        <v>11.530559999999999</v>
      </c>
      <c r="L2763" s="4">
        <v>0.33498899999999998</v>
      </c>
      <c r="M2763" s="4">
        <v>-0.30988199999999999</v>
      </c>
      <c r="N2763" s="4">
        <v>21.715</v>
      </c>
      <c r="O2763" s="4">
        <v>12.94293</v>
      </c>
      <c r="P2763" s="4">
        <v>4.3313050000000004</v>
      </c>
      <c r="Q2763" s="4">
        <v>14.057157999999999</v>
      </c>
      <c r="R2763" s="4">
        <v>22.131854000000001</v>
      </c>
      <c r="S2763" s="3" t="s">
        <v>5741</v>
      </c>
      <c r="T2763" s="4">
        <v>86.86</v>
      </c>
      <c r="U2763" s="4">
        <v>87080.522600080003</v>
      </c>
      <c r="V2763" s="10">
        <v>88419.522599999997</v>
      </c>
      <c r="W2763" s="4">
        <v>0</v>
      </c>
      <c r="X2763" s="4">
        <v>93.66</v>
      </c>
      <c r="Y2763" s="4">
        <v>55.77</v>
      </c>
      <c r="Z2763" s="4">
        <v>21.715</v>
      </c>
      <c r="AA2763" s="10">
        <v>18.468276917800001</v>
      </c>
      <c r="AB2763" s="10">
        <v>18.999330670500001</v>
      </c>
      <c r="AC2763" s="4">
        <v>2.8108059999999999</v>
      </c>
      <c r="AD2763" s="4">
        <v>2.6830324783594</v>
      </c>
      <c r="AE2763" s="4">
        <v>2.7880883047313998</v>
      </c>
      <c r="AF2763" s="4">
        <v>14.057157999999999</v>
      </c>
      <c r="AG2763" s="4">
        <v>13.1358021980556</v>
      </c>
      <c r="AH2763" s="4">
        <v>13.267998058888301</v>
      </c>
      <c r="AI2763" s="4">
        <v>4.3313050000000004</v>
      </c>
      <c r="AJ2763" s="4">
        <v>9.9461809999999993</v>
      </c>
    </row>
    <row r="2764" spans="1:36" x14ac:dyDescent="0.3">
      <c r="A2764" s="1" t="s">
        <v>696</v>
      </c>
      <c r="B2764" s="2">
        <v>12917530</v>
      </c>
      <c r="C2764" s="3" t="s">
        <v>2919</v>
      </c>
      <c r="D2764" s="4">
        <v>87438.08814588</v>
      </c>
      <c r="E2764" s="3" t="s">
        <v>2945</v>
      </c>
      <c r="F2764" s="3" t="s">
        <v>2946</v>
      </c>
      <c r="G2764" s="3" t="s">
        <v>2947</v>
      </c>
      <c r="H2764" s="3" t="s">
        <v>2948</v>
      </c>
      <c r="I2764" s="3" t="s">
        <v>2949</v>
      </c>
      <c r="J2764" s="4">
        <v>39.037286999999999</v>
      </c>
      <c r="K2764" s="4">
        <v>24.183167000000001</v>
      </c>
      <c r="L2764" s="4">
        <v>2.1289449999999999</v>
      </c>
      <c r="M2764" s="4">
        <v>-2.0149599999999999</v>
      </c>
      <c r="N2764" s="4" t="s">
        <v>2924</v>
      </c>
      <c r="O2764" s="4">
        <v>78.485517999999999</v>
      </c>
      <c r="P2764" s="4">
        <v>28.593637000000001</v>
      </c>
      <c r="Q2764" s="4" t="s">
        <v>2924</v>
      </c>
      <c r="R2764" s="4">
        <v>68.598757000000006</v>
      </c>
      <c r="S2764" s="3" t="s">
        <v>4439</v>
      </c>
      <c r="T2764" s="4">
        <v>354.99</v>
      </c>
      <c r="U2764" s="4">
        <v>87438.08814588</v>
      </c>
      <c r="V2764" s="10">
        <v>84007.393144999995</v>
      </c>
      <c r="W2764" s="4">
        <v>0</v>
      </c>
      <c r="X2764" s="4">
        <v>398.32709999999997</v>
      </c>
      <c r="Y2764" s="4">
        <v>200.81</v>
      </c>
      <c r="Z2764" s="4" t="s">
        <v>2924</v>
      </c>
      <c r="AA2764" s="10">
        <v>88.652198886099995</v>
      </c>
      <c r="AB2764" s="10">
        <v>94.392903580899997</v>
      </c>
      <c r="AC2764" s="4">
        <v>22.459341999999999</v>
      </c>
      <c r="AD2764" s="4">
        <v>18.618027673572801</v>
      </c>
      <c r="AE2764" s="4">
        <v>21.376884127616101</v>
      </c>
      <c r="AF2764" s="4" t="s">
        <v>2924</v>
      </c>
      <c r="AG2764" s="4">
        <v>77.877297266154102</v>
      </c>
      <c r="AH2764" s="4">
        <v>83.153295709580405</v>
      </c>
      <c r="AI2764" s="4">
        <v>28.593637000000001</v>
      </c>
      <c r="AJ2764" s="4">
        <v>41.822572999999998</v>
      </c>
    </row>
    <row r="2765" spans="1:36" x14ac:dyDescent="0.3">
      <c r="A2765" s="1" t="s">
        <v>1695</v>
      </c>
      <c r="B2765" s="2">
        <v>4160258</v>
      </c>
      <c r="C2765" s="3" t="s">
        <v>2919</v>
      </c>
      <c r="D2765" s="4">
        <v>87476.799641250007</v>
      </c>
      <c r="E2765" s="3" t="s">
        <v>2925</v>
      </c>
      <c r="F2765" s="3" t="s">
        <v>2926</v>
      </c>
      <c r="G2765" s="3" t="s">
        <v>3081</v>
      </c>
      <c r="H2765" s="3" t="s">
        <v>3081</v>
      </c>
      <c r="I2765" s="3" t="s">
        <v>2929</v>
      </c>
      <c r="J2765" s="4">
        <v>9.7948509999999995</v>
      </c>
      <c r="K2765" s="4">
        <v>-16.430395000000001</v>
      </c>
      <c r="L2765" s="4">
        <v>-15.615036</v>
      </c>
      <c r="M2765" s="4">
        <v>0.29703099999999999</v>
      </c>
      <c r="N2765" s="4">
        <v>61.356589</v>
      </c>
      <c r="O2765" s="4">
        <v>14.134506999999999</v>
      </c>
      <c r="P2765" s="4">
        <v>21.858270000000001</v>
      </c>
      <c r="Q2765" s="4">
        <v>29.660926</v>
      </c>
      <c r="R2765" s="4">
        <v>47.139792999999997</v>
      </c>
      <c r="S2765" s="3" t="s">
        <v>5436</v>
      </c>
      <c r="T2765" s="4">
        <v>1725.47</v>
      </c>
      <c r="U2765" s="4">
        <v>87476.799641250007</v>
      </c>
      <c r="V2765" s="10">
        <v>87143.799641000005</v>
      </c>
      <c r="W2765" s="4">
        <v>0</v>
      </c>
      <c r="X2765" s="4">
        <v>2161.73</v>
      </c>
      <c r="Y2765" s="4">
        <v>1324.99</v>
      </c>
      <c r="Z2765" s="4">
        <v>61.356589</v>
      </c>
      <c r="AA2765" s="10">
        <v>46.6844154403</v>
      </c>
      <c r="AB2765" s="10">
        <v>51.455434286299997</v>
      </c>
      <c r="AC2765" s="4">
        <v>4.7122590000000004</v>
      </c>
      <c r="AD2765" s="4">
        <v>3.6159098574222002</v>
      </c>
      <c r="AE2765" s="4">
        <v>4.2181090969300001</v>
      </c>
      <c r="AF2765" s="4">
        <v>29.660926</v>
      </c>
      <c r="AG2765" s="4">
        <v>24.422534711192998</v>
      </c>
      <c r="AH2765" s="4">
        <v>28.3314465136325</v>
      </c>
      <c r="AI2765" s="4">
        <v>21.858270000000001</v>
      </c>
      <c r="AJ2765" s="4">
        <v>22.774573</v>
      </c>
    </row>
    <row r="2766" spans="1:36" x14ac:dyDescent="0.3">
      <c r="A2766" s="1" t="s">
        <v>1329</v>
      </c>
      <c r="B2766" s="2">
        <v>4025746</v>
      </c>
      <c r="C2766" s="3" t="s">
        <v>2919</v>
      </c>
      <c r="D2766" s="4">
        <v>87553.9</v>
      </c>
      <c r="E2766" s="3" t="s">
        <v>2945</v>
      </c>
      <c r="F2766" s="3" t="s">
        <v>2990</v>
      </c>
      <c r="G2766" s="3" t="s">
        <v>2990</v>
      </c>
      <c r="H2766" s="3" t="s">
        <v>3029</v>
      </c>
      <c r="I2766" s="3" t="s">
        <v>3030</v>
      </c>
      <c r="J2766" s="18">
        <v>-59.601990000000001</v>
      </c>
      <c r="K2766" s="18">
        <v>-15.098285000000001</v>
      </c>
      <c r="L2766" s="19">
        <v>-14.164904999999999</v>
      </c>
      <c r="M2766" s="18">
        <v>3.9959020000000001</v>
      </c>
      <c r="N2766" s="4" t="s">
        <v>2924</v>
      </c>
      <c r="O2766" s="4" t="s">
        <v>2924</v>
      </c>
      <c r="P2766" s="4">
        <v>0.878826</v>
      </c>
      <c r="Q2766" s="4">
        <v>10.884741</v>
      </c>
      <c r="R2766" s="4" t="s">
        <v>2924</v>
      </c>
      <c r="S2766" s="3" t="s">
        <v>5071</v>
      </c>
      <c r="T2766" s="4">
        <v>20.3</v>
      </c>
      <c r="U2766" s="4">
        <v>87553.9</v>
      </c>
      <c r="V2766" s="10">
        <v>118055.9</v>
      </c>
      <c r="W2766" s="4">
        <v>0</v>
      </c>
      <c r="X2766" s="18">
        <v>50.569899999999997</v>
      </c>
      <c r="Y2766" s="18">
        <v>18.510000000000002</v>
      </c>
      <c r="Z2766" s="4" t="s">
        <v>2924</v>
      </c>
      <c r="AA2766" s="10">
        <v>29.0664375715</v>
      </c>
      <c r="AB2766" s="10" t="s">
        <v>2924</v>
      </c>
      <c r="AC2766" s="4">
        <v>2.176266</v>
      </c>
      <c r="AD2766" s="4">
        <v>2.1675932222399998</v>
      </c>
      <c r="AE2766" s="4">
        <v>2.2420543494823999</v>
      </c>
      <c r="AF2766" s="4">
        <v>10.884741</v>
      </c>
      <c r="AG2766" s="4">
        <v>8.1579571345758009</v>
      </c>
      <c r="AH2766" s="4">
        <v>12.6954481496509</v>
      </c>
      <c r="AI2766" s="4">
        <v>0.878826</v>
      </c>
      <c r="AJ2766" s="4">
        <v>1.234118</v>
      </c>
    </row>
    <row r="2767" spans="1:36" x14ac:dyDescent="0.3">
      <c r="A2767" s="1" t="s">
        <v>105</v>
      </c>
      <c r="B2767" s="2">
        <v>4087349</v>
      </c>
      <c r="C2767" s="3" t="s">
        <v>2935</v>
      </c>
      <c r="D2767" s="4">
        <v>88774.303997159994</v>
      </c>
      <c r="E2767" s="3" t="s">
        <v>3006</v>
      </c>
      <c r="F2767" s="3" t="s">
        <v>3007</v>
      </c>
      <c r="G2767" s="3" t="s">
        <v>3107</v>
      </c>
      <c r="H2767" s="3" t="s">
        <v>3107</v>
      </c>
      <c r="I2767" s="3" t="s">
        <v>3108</v>
      </c>
      <c r="J2767" s="4">
        <v>29.846305999999998</v>
      </c>
      <c r="K2767" s="4">
        <v>2.605289</v>
      </c>
      <c r="L2767" s="4">
        <v>-9.1413700000000002</v>
      </c>
      <c r="M2767" s="4">
        <v>-2.7117390000000001</v>
      </c>
      <c r="N2767" s="4">
        <v>10.476000000000001</v>
      </c>
      <c r="O2767" s="4">
        <v>10.711656</v>
      </c>
      <c r="P2767" s="4" t="s">
        <v>2924</v>
      </c>
      <c r="Q2767" s="4">
        <v>8.6993410000000004</v>
      </c>
      <c r="R2767" s="4">
        <v>22.167629000000002</v>
      </c>
      <c r="S2767" s="3" t="s">
        <v>3852</v>
      </c>
      <c r="T2767" s="4">
        <v>52.38</v>
      </c>
      <c r="U2767" s="4">
        <v>88774.303997159994</v>
      </c>
      <c r="V2767" s="10">
        <v>112082.303997</v>
      </c>
      <c r="W2767" s="4">
        <v>7.7892325315005699</v>
      </c>
      <c r="X2767" s="4">
        <v>58.034999999999997</v>
      </c>
      <c r="Y2767" s="4">
        <v>39.25</v>
      </c>
      <c r="Z2767" s="4">
        <v>10.476000000000001</v>
      </c>
      <c r="AA2767" s="10">
        <v>9.7961473723000001</v>
      </c>
      <c r="AB2767" s="10">
        <v>10.205035887099999</v>
      </c>
      <c r="AC2767" s="4">
        <v>5.5044839999999997</v>
      </c>
      <c r="AD2767" s="4">
        <v>5.5017228018367001</v>
      </c>
      <c r="AE2767" s="4">
        <v>5.5019471768850998</v>
      </c>
      <c r="AF2767" s="4">
        <v>8.6993410000000004</v>
      </c>
      <c r="AG2767" s="4">
        <v>8.8288558634307996</v>
      </c>
      <c r="AH2767" s="4">
        <v>9.1800300954809995</v>
      </c>
      <c r="AI2767" s="4" t="s">
        <v>2924</v>
      </c>
      <c r="AJ2767" s="4" t="s">
        <v>2924</v>
      </c>
    </row>
    <row r="2768" spans="1:36" x14ac:dyDescent="0.3">
      <c r="A2768" s="1" t="s">
        <v>896</v>
      </c>
      <c r="B2768" s="2">
        <v>4570011</v>
      </c>
      <c r="C2768" s="3" t="s">
        <v>2919</v>
      </c>
      <c r="D2768" s="4">
        <v>90955.554357419998</v>
      </c>
      <c r="E2768" s="3" t="s">
        <v>2976</v>
      </c>
      <c r="F2768" s="3" t="s">
        <v>2977</v>
      </c>
      <c r="G2768" s="3" t="s">
        <v>3133</v>
      </c>
      <c r="H2768" s="3" t="s">
        <v>3395</v>
      </c>
      <c r="I2768" s="3" t="s">
        <v>3063</v>
      </c>
      <c r="J2768" s="4">
        <v>17.043917</v>
      </c>
      <c r="K2768" s="4">
        <v>6.7940050000000003</v>
      </c>
      <c r="L2768" s="4">
        <v>-3.7217850000000001</v>
      </c>
      <c r="M2768" s="4">
        <v>1.6651929999999999</v>
      </c>
      <c r="N2768" s="4">
        <v>85.000901713255203</v>
      </c>
      <c r="O2768" s="4">
        <v>27.360752000000002</v>
      </c>
      <c r="P2768" s="4">
        <v>6.6937920000000002</v>
      </c>
      <c r="Q2768" s="4">
        <v>31.466853</v>
      </c>
      <c r="R2768" s="4">
        <v>35.358556</v>
      </c>
      <c r="S2768" s="3" t="s">
        <v>4639</v>
      </c>
      <c r="T2768" s="4">
        <v>942.66</v>
      </c>
      <c r="U2768" s="4">
        <v>90955.554357419998</v>
      </c>
      <c r="V2768" s="10">
        <v>107391.554357</v>
      </c>
      <c r="W2768" s="4">
        <v>1.80765069059894</v>
      </c>
      <c r="X2768" s="5">
        <v>994.03</v>
      </c>
      <c r="Y2768" s="4">
        <v>684.13499999999999</v>
      </c>
      <c r="Z2768" s="4">
        <v>84.970253999999997</v>
      </c>
      <c r="AA2768" s="10">
        <v>75.335656287899994</v>
      </c>
      <c r="AB2768" s="10">
        <v>82.430180152600002</v>
      </c>
      <c r="AC2768" s="4">
        <v>13.177701000000001</v>
      </c>
      <c r="AD2768" s="4">
        <v>11.511470588002</v>
      </c>
      <c r="AE2768" s="4">
        <v>12.2490593390675</v>
      </c>
      <c r="AF2768" s="4">
        <v>31.466853</v>
      </c>
      <c r="AG2768" s="4">
        <v>24.216140767229899</v>
      </c>
      <c r="AH2768" s="4">
        <v>26.149753645443599</v>
      </c>
      <c r="AI2768" s="4">
        <v>6.6937920000000002</v>
      </c>
      <c r="AJ2768" s="4">
        <v>14.492651</v>
      </c>
    </row>
    <row r="2769" spans="1:36" x14ac:dyDescent="0.3">
      <c r="A2769" s="1" t="s">
        <v>2546</v>
      </c>
      <c r="B2769" s="2">
        <v>4004298</v>
      </c>
      <c r="C2769" s="3" t="s">
        <v>2935</v>
      </c>
      <c r="D2769" s="4">
        <v>91095.182725199993</v>
      </c>
      <c r="E2769" s="3" t="s">
        <v>3090</v>
      </c>
      <c r="F2769" s="3" t="s">
        <v>3090</v>
      </c>
      <c r="G2769" s="3" t="s">
        <v>3091</v>
      </c>
      <c r="H2769" s="3" t="s">
        <v>3091</v>
      </c>
      <c r="I2769" s="3" t="s">
        <v>3092</v>
      </c>
      <c r="J2769" s="4">
        <v>18.568169000000001</v>
      </c>
      <c r="K2769" s="4">
        <v>-7.7247500000000002</v>
      </c>
      <c r="L2769" s="4">
        <v>-7.3545800000000003</v>
      </c>
      <c r="M2769" s="4">
        <v>0.33791900000000002</v>
      </c>
      <c r="N2769" s="4">
        <v>20.785</v>
      </c>
      <c r="O2769" s="4">
        <v>154.53531599999999</v>
      </c>
      <c r="P2769" s="4">
        <v>2.7357680000000002</v>
      </c>
      <c r="Q2769" s="4">
        <v>12.025919</v>
      </c>
      <c r="R2769" s="4">
        <v>72.954018000000005</v>
      </c>
      <c r="S2769" s="3" t="s">
        <v>6284</v>
      </c>
      <c r="T2769" s="4">
        <v>83.14</v>
      </c>
      <c r="U2769" s="4">
        <v>91095.182725199993</v>
      </c>
      <c r="V2769" s="10">
        <v>158766.18272499999</v>
      </c>
      <c r="W2769" s="4">
        <v>3.4640365648304101</v>
      </c>
      <c r="X2769" s="4">
        <v>94.45</v>
      </c>
      <c r="Y2769" s="4">
        <v>65.8</v>
      </c>
      <c r="Z2769" s="4">
        <v>20.785</v>
      </c>
      <c r="AA2769" s="10">
        <v>19.360096870300001</v>
      </c>
      <c r="AB2769" s="10">
        <v>20.564853245999998</v>
      </c>
      <c r="AC2769" s="4">
        <v>6.0074990000000001</v>
      </c>
      <c r="AD2769" s="4">
        <v>5.7335630248656999</v>
      </c>
      <c r="AE2769" s="4">
        <v>5.9747002868956001</v>
      </c>
      <c r="AF2769" s="4">
        <v>12.025919</v>
      </c>
      <c r="AG2769" s="4">
        <v>13.2154777754386</v>
      </c>
      <c r="AH2769" s="4">
        <v>13.467331358233301</v>
      </c>
      <c r="AI2769" s="4">
        <v>2.7357680000000002</v>
      </c>
      <c r="AJ2769" s="4">
        <v>3.277228</v>
      </c>
    </row>
    <row r="2770" spans="1:36" x14ac:dyDescent="0.3">
      <c r="A2770" s="1" t="s">
        <v>1091</v>
      </c>
      <c r="B2770" s="2">
        <v>108612670</v>
      </c>
      <c r="C2770" s="3" t="s">
        <v>2935</v>
      </c>
      <c r="D2770" s="4">
        <v>92012.961385999995</v>
      </c>
      <c r="E2770" s="3" t="s">
        <v>2936</v>
      </c>
      <c r="F2770" s="3" t="s">
        <v>2937</v>
      </c>
      <c r="G2770" s="3" t="s">
        <v>2993</v>
      </c>
      <c r="H2770" s="3" t="s">
        <v>3255</v>
      </c>
      <c r="I2770" s="3" t="s">
        <v>3132</v>
      </c>
      <c r="J2770" s="4">
        <v>154.32381000000001</v>
      </c>
      <c r="K2770" s="4">
        <v>33.594813000000002</v>
      </c>
      <c r="L2770" s="4">
        <v>-0.45626699999999998</v>
      </c>
      <c r="M2770" s="4">
        <v>-2.5856530000000002</v>
      </c>
      <c r="N2770" s="4">
        <v>72.723312000000007</v>
      </c>
      <c r="O2770" s="4">
        <v>33.06915</v>
      </c>
      <c r="P2770" s="4">
        <v>9.6728389999999997</v>
      </c>
      <c r="Q2770" s="4">
        <v>50.496989999999997</v>
      </c>
      <c r="R2770" s="4" t="s">
        <v>2934</v>
      </c>
      <c r="S2770" s="3" t="s">
        <v>4833</v>
      </c>
      <c r="T2770" s="4">
        <v>333.8</v>
      </c>
      <c r="U2770" s="4">
        <v>92012.961385999995</v>
      </c>
      <c r="V2770" s="10">
        <v>86614.961385999995</v>
      </c>
      <c r="W2770" s="4">
        <v>0.299580587177951</v>
      </c>
      <c r="X2770" s="5">
        <v>357.09</v>
      </c>
      <c r="Y2770" s="4">
        <v>115</v>
      </c>
      <c r="Z2770" s="4">
        <v>72.723312000000007</v>
      </c>
      <c r="AA2770" s="10">
        <v>52.727186566999997</v>
      </c>
      <c r="AB2770" s="10" t="s">
        <v>2934</v>
      </c>
      <c r="AC2770" s="4">
        <v>2.5162680000000002</v>
      </c>
      <c r="AD2770" s="4">
        <v>2.3725511697595998</v>
      </c>
      <c r="AE2770" s="4">
        <v>2.4701115664522</v>
      </c>
      <c r="AF2770" s="4">
        <v>50.496989999999997</v>
      </c>
      <c r="AG2770" s="4">
        <v>27.644140611218699</v>
      </c>
      <c r="AH2770" s="4">
        <v>41.971197916332002</v>
      </c>
      <c r="AI2770" s="4">
        <v>9.6728389999999997</v>
      </c>
      <c r="AJ2770" s="4">
        <v>21.935993</v>
      </c>
    </row>
    <row r="2771" spans="1:36" x14ac:dyDescent="0.3">
      <c r="A2771" s="1" t="s">
        <v>2360</v>
      </c>
      <c r="B2771" s="2">
        <v>5252256</v>
      </c>
      <c r="C2771" s="3" t="s">
        <v>2935</v>
      </c>
      <c r="D2771" s="4">
        <v>92244.859869599997</v>
      </c>
      <c r="E2771" s="3" t="s">
        <v>3102</v>
      </c>
      <c r="F2771" s="3" t="s">
        <v>3103</v>
      </c>
      <c r="G2771" s="3" t="s">
        <v>3196</v>
      </c>
      <c r="H2771" s="3" t="s">
        <v>3197</v>
      </c>
      <c r="I2771" s="3" t="s">
        <v>3105</v>
      </c>
      <c r="J2771" s="4">
        <v>142.92480399999999</v>
      </c>
      <c r="K2771" s="4">
        <v>23.640302999999999</v>
      </c>
      <c r="L2771" s="4">
        <v>-3.947479</v>
      </c>
      <c r="M2771" s="4">
        <v>-0.95469499999999996</v>
      </c>
      <c r="N2771" s="4">
        <v>118.76957899999999</v>
      </c>
      <c r="O2771" s="4">
        <v>45.149472000000003</v>
      </c>
      <c r="P2771" s="4">
        <v>17.85144</v>
      </c>
      <c r="Q2771" s="4">
        <v>65.951350000000005</v>
      </c>
      <c r="R2771" s="4">
        <v>62.192532</v>
      </c>
      <c r="S2771" s="3" t="s">
        <v>6099</v>
      </c>
      <c r="T2771" s="5">
        <v>456.48</v>
      </c>
      <c r="U2771" s="4">
        <v>92244.859869599997</v>
      </c>
      <c r="V2771" s="10">
        <v>88084.699259000001</v>
      </c>
      <c r="W2771" s="4">
        <v>0</v>
      </c>
      <c r="X2771" s="4">
        <v>506.47289999999998</v>
      </c>
      <c r="Y2771" s="4">
        <v>185.37</v>
      </c>
      <c r="Z2771" s="4">
        <v>118.76957899999999</v>
      </c>
      <c r="AA2771" s="10">
        <v>53.267943485040703</v>
      </c>
      <c r="AB2771" s="10">
        <v>75.222189341395904</v>
      </c>
      <c r="AC2771" s="4">
        <v>5.2295550000000004</v>
      </c>
      <c r="AD2771" s="4">
        <v>4.8918916139233</v>
      </c>
      <c r="AE2771" s="4">
        <v>5.4218145247164999</v>
      </c>
      <c r="AF2771" s="4">
        <v>65.951350000000005</v>
      </c>
      <c r="AG2771" s="4">
        <v>39.745711393117404</v>
      </c>
      <c r="AH2771" s="4">
        <v>57.137336291900702</v>
      </c>
      <c r="AI2771" s="4">
        <v>17.85144</v>
      </c>
      <c r="AJ2771" s="4">
        <v>23.931702000000001</v>
      </c>
    </row>
    <row r="2772" spans="1:36" x14ac:dyDescent="0.3">
      <c r="A2772" s="1" t="s">
        <v>1553</v>
      </c>
      <c r="B2772" s="2">
        <v>4069378</v>
      </c>
      <c r="C2772" s="3" t="s">
        <v>2919</v>
      </c>
      <c r="D2772" s="4">
        <v>94442.679000000004</v>
      </c>
      <c r="E2772" s="3" t="s">
        <v>2945</v>
      </c>
      <c r="F2772" s="3" t="s">
        <v>2990</v>
      </c>
      <c r="G2772" s="3" t="s">
        <v>2990</v>
      </c>
      <c r="H2772" s="3" t="s">
        <v>2991</v>
      </c>
      <c r="I2772" s="3" t="s">
        <v>2992</v>
      </c>
      <c r="J2772" s="4">
        <v>-6.2890990000000002</v>
      </c>
      <c r="K2772" s="4">
        <v>-11.258342000000001</v>
      </c>
      <c r="L2772" s="4">
        <v>2.556937</v>
      </c>
      <c r="M2772" s="4">
        <v>2.2426520000000001</v>
      </c>
      <c r="N2772" s="4">
        <v>24.466667000000001</v>
      </c>
      <c r="O2772" s="4">
        <v>19.832477999999998</v>
      </c>
      <c r="P2772" s="4">
        <v>11.194144</v>
      </c>
      <c r="Q2772" s="4">
        <v>18.021875999999999</v>
      </c>
      <c r="R2772" s="4">
        <v>22.805741000000001</v>
      </c>
      <c r="S2772" s="3" t="s">
        <v>5294</v>
      </c>
      <c r="T2772" s="4">
        <v>73.400000000000006</v>
      </c>
      <c r="U2772" s="4">
        <v>94442.679000000004</v>
      </c>
      <c r="V2772" s="10">
        <v>93358.976999999999</v>
      </c>
      <c r="W2772" s="4">
        <v>1.25323525405258</v>
      </c>
      <c r="X2772" s="4">
        <v>113</v>
      </c>
      <c r="Y2772" s="4">
        <v>68.87</v>
      </c>
      <c r="Z2772" s="4">
        <v>24.466667000000001</v>
      </c>
      <c r="AA2772" s="10">
        <v>20.292499516100001</v>
      </c>
      <c r="AB2772" s="10">
        <v>20.708314642200001</v>
      </c>
      <c r="AC2772" s="4">
        <v>5.987889</v>
      </c>
      <c r="AD2772" s="4">
        <v>5.2710073880617996</v>
      </c>
      <c r="AE2772" s="4">
        <v>5.3967178352821996</v>
      </c>
      <c r="AF2772" s="4">
        <v>18.021875999999999</v>
      </c>
      <c r="AG2772" s="4">
        <v>16.414691879881499</v>
      </c>
      <c r="AH2772" s="4">
        <v>16.655780643620002</v>
      </c>
      <c r="AI2772" s="4">
        <v>11.194144</v>
      </c>
      <c r="AJ2772" s="4">
        <v>14.126251</v>
      </c>
    </row>
    <row r="2773" spans="1:36" x14ac:dyDescent="0.3">
      <c r="A2773" s="1" t="s">
        <v>169</v>
      </c>
      <c r="B2773" s="2">
        <v>4204256</v>
      </c>
      <c r="C2773" s="3" t="s">
        <v>2935</v>
      </c>
      <c r="D2773" s="4">
        <v>96347.226127679998</v>
      </c>
      <c r="E2773" s="3" t="s">
        <v>2930</v>
      </c>
      <c r="F2773" s="3" t="s">
        <v>2953</v>
      </c>
      <c r="G2773" s="3" t="s">
        <v>2953</v>
      </c>
      <c r="H2773" s="3" t="s">
        <v>3075</v>
      </c>
      <c r="I2773" s="3" t="s">
        <v>3155</v>
      </c>
      <c r="J2773" s="4">
        <v>82.723467999999997</v>
      </c>
      <c r="K2773" s="4">
        <v>35.346952000000002</v>
      </c>
      <c r="L2773" s="4">
        <v>-2.0534940000000002</v>
      </c>
      <c r="M2773" s="4">
        <v>-0.43852000000000002</v>
      </c>
      <c r="N2773" s="4">
        <v>18.074514000000001</v>
      </c>
      <c r="O2773" s="4">
        <v>19.09825</v>
      </c>
      <c r="P2773" s="4">
        <v>5.8515459999999999</v>
      </c>
      <c r="Q2773" s="4" t="s">
        <v>2934</v>
      </c>
      <c r="R2773" s="4" t="s">
        <v>2934</v>
      </c>
      <c r="S2773" s="3" t="s">
        <v>3916</v>
      </c>
      <c r="T2773" s="4">
        <v>170.28</v>
      </c>
      <c r="U2773" s="4">
        <v>96347.226127679998</v>
      </c>
      <c r="V2773" s="10" t="s">
        <v>2934</v>
      </c>
      <c r="W2773" s="4">
        <v>1.08644585388771</v>
      </c>
      <c r="X2773" s="4">
        <v>189.49</v>
      </c>
      <c r="Y2773" s="4">
        <v>89.76</v>
      </c>
      <c r="Z2773" s="4">
        <v>18.074514000000001</v>
      </c>
      <c r="AA2773" s="10">
        <v>20.806197382699999</v>
      </c>
      <c r="AB2773" s="10">
        <v>23.884532843300001</v>
      </c>
      <c r="AC2773" s="4" t="s">
        <v>2934</v>
      </c>
      <c r="AD2773" s="4" t="s">
        <v>2934</v>
      </c>
      <c r="AE2773" s="4" t="s">
        <v>2934</v>
      </c>
      <c r="AF2773" s="4" t="s">
        <v>2934</v>
      </c>
      <c r="AG2773" s="4" t="s">
        <v>2934</v>
      </c>
      <c r="AH2773" s="4" t="s">
        <v>2934</v>
      </c>
      <c r="AI2773" s="4">
        <v>5.8515459999999999</v>
      </c>
      <c r="AJ2773" s="4">
        <v>7.9429049999999997</v>
      </c>
    </row>
    <row r="2774" spans="1:36" x14ac:dyDescent="0.3">
      <c r="A2774" s="1" t="s">
        <v>2105</v>
      </c>
      <c r="B2774" s="2">
        <v>103146</v>
      </c>
      <c r="C2774" s="3" t="s">
        <v>2935</v>
      </c>
      <c r="D2774" s="4">
        <v>97470.657000000007</v>
      </c>
      <c r="E2774" s="3" t="s">
        <v>2976</v>
      </c>
      <c r="F2774" s="3" t="s">
        <v>2977</v>
      </c>
      <c r="G2774" s="3" t="s">
        <v>3137</v>
      </c>
      <c r="H2774" s="3" t="s">
        <v>3137</v>
      </c>
      <c r="I2774" s="3" t="s">
        <v>2979</v>
      </c>
      <c r="J2774" s="4">
        <v>-21.050263000000001</v>
      </c>
      <c r="K2774" s="4">
        <v>-16.203519</v>
      </c>
      <c r="L2774" s="4">
        <v>-10.662139</v>
      </c>
      <c r="M2774" s="4">
        <v>1.858304</v>
      </c>
      <c r="N2774" s="4">
        <v>31.794561933534698</v>
      </c>
      <c r="O2774" s="4">
        <v>20.943283999999998</v>
      </c>
      <c r="P2774" s="4">
        <v>1.838735</v>
      </c>
      <c r="Q2774" s="4">
        <v>23.393841999999999</v>
      </c>
      <c r="R2774" s="4">
        <v>24.668745000000001</v>
      </c>
      <c r="S2774" s="3" t="s">
        <v>5844</v>
      </c>
      <c r="T2774" s="5">
        <v>105.24</v>
      </c>
      <c r="U2774" s="4">
        <v>97470.657000000007</v>
      </c>
      <c r="V2774" s="10">
        <v>134260.345</v>
      </c>
      <c r="W2774" s="4">
        <v>3.6488027366020499</v>
      </c>
      <c r="X2774" s="4">
        <v>135.76</v>
      </c>
      <c r="Y2774" s="5">
        <v>100.82</v>
      </c>
      <c r="Z2774" s="4">
        <v>35.08</v>
      </c>
      <c r="AA2774" s="10">
        <v>39.2364476921</v>
      </c>
      <c r="AB2774" s="10">
        <v>35.259116310800003</v>
      </c>
      <c r="AC2774" s="4">
        <v>16.295293000000001</v>
      </c>
      <c r="AD2774" s="4">
        <v>16.793714093693701</v>
      </c>
      <c r="AE2774" s="4">
        <v>17.8545957929975</v>
      </c>
      <c r="AF2774" s="4">
        <v>23.393841999999999</v>
      </c>
      <c r="AG2774" s="4">
        <v>21.588214627400902</v>
      </c>
      <c r="AH2774" s="4">
        <v>22.736448815818001</v>
      </c>
      <c r="AI2774" s="4">
        <v>1.838735</v>
      </c>
      <c r="AJ2774" s="4">
        <v>1.838735</v>
      </c>
    </row>
    <row r="2775" spans="1:36" x14ac:dyDescent="0.3">
      <c r="A2775" s="1" t="s">
        <v>1670</v>
      </c>
      <c r="B2775" s="2">
        <v>4135600</v>
      </c>
      <c r="C2775" s="3" t="s">
        <v>2919</v>
      </c>
      <c r="D2775" s="4">
        <v>98315.385999999999</v>
      </c>
      <c r="E2775" s="3" t="s">
        <v>2945</v>
      </c>
      <c r="F2775" s="3" t="s">
        <v>2990</v>
      </c>
      <c r="G2775" s="3" t="s">
        <v>2990</v>
      </c>
      <c r="H2775" s="3" t="s">
        <v>3029</v>
      </c>
      <c r="I2775" s="3" t="s">
        <v>3030</v>
      </c>
      <c r="J2775" s="18">
        <v>88.393300999999994</v>
      </c>
      <c r="K2775" s="18">
        <v>60.050711</v>
      </c>
      <c r="L2775" s="18">
        <v>26.104329</v>
      </c>
      <c r="M2775" s="18">
        <v>1.5370870000000001</v>
      </c>
      <c r="N2775" s="4" t="s">
        <v>2924</v>
      </c>
      <c r="O2775" s="4">
        <v>69.662784000000002</v>
      </c>
      <c r="P2775" s="4">
        <v>7.3511899999999999</v>
      </c>
      <c r="Q2775" s="4">
        <v>83.255837</v>
      </c>
      <c r="R2775" s="4">
        <v>58.935274999999997</v>
      </c>
      <c r="S2775" s="3" t="s">
        <v>5411</v>
      </c>
      <c r="T2775" s="4">
        <v>113.62</v>
      </c>
      <c r="U2775" s="4">
        <v>98315.385999999999</v>
      </c>
      <c r="V2775" s="10">
        <v>101788.586</v>
      </c>
      <c r="W2775" s="4">
        <v>0.21123041718007399</v>
      </c>
      <c r="X2775" s="18">
        <v>126.15</v>
      </c>
      <c r="Y2775" s="18">
        <v>53.19</v>
      </c>
      <c r="Z2775" s="4" t="s">
        <v>2924</v>
      </c>
      <c r="AA2775" s="10">
        <v>44.125985475100002</v>
      </c>
      <c r="AB2775" s="10">
        <v>72.953519580299997</v>
      </c>
      <c r="AC2775" s="4">
        <v>18.932480000000002</v>
      </c>
      <c r="AD2775" s="4">
        <v>13.155858649288801</v>
      </c>
      <c r="AE2775" s="4">
        <v>17.713363058320599</v>
      </c>
      <c r="AF2775" s="4">
        <v>83.255837</v>
      </c>
      <c r="AG2775" s="4">
        <v>35.525167622207697</v>
      </c>
      <c r="AH2775" s="4">
        <v>52.309047419691503</v>
      </c>
      <c r="AI2775" s="4">
        <v>7.3511899999999999</v>
      </c>
      <c r="AJ2775" s="4" t="s">
        <v>2924</v>
      </c>
    </row>
    <row r="2776" spans="1:36" x14ac:dyDescent="0.3">
      <c r="A2776" s="1" t="s">
        <v>1719</v>
      </c>
      <c r="B2776" s="2">
        <v>4133530</v>
      </c>
      <c r="C2776" s="3" t="s">
        <v>2919</v>
      </c>
      <c r="D2776" s="4">
        <v>98749.058333160006</v>
      </c>
      <c r="E2776" s="3" t="s">
        <v>2945</v>
      </c>
      <c r="F2776" s="3" t="s">
        <v>2990</v>
      </c>
      <c r="G2776" s="3" t="s">
        <v>2990</v>
      </c>
      <c r="H2776" s="3" t="s">
        <v>3029</v>
      </c>
      <c r="I2776" s="3" t="s">
        <v>3030</v>
      </c>
      <c r="J2776" s="18">
        <v>3.8551679999999999</v>
      </c>
      <c r="K2776" s="18">
        <v>-17.553488000000002</v>
      </c>
      <c r="L2776" s="18">
        <v>-9.7454180000000008</v>
      </c>
      <c r="M2776" s="18">
        <v>-1.653351</v>
      </c>
      <c r="N2776" s="4" t="s">
        <v>2934</v>
      </c>
      <c r="O2776" s="4" t="s">
        <v>2934</v>
      </c>
      <c r="P2776" s="4" t="s">
        <v>2934</v>
      </c>
      <c r="Q2776" s="4" t="s">
        <v>2934</v>
      </c>
      <c r="R2776" s="4" t="s">
        <v>2934</v>
      </c>
      <c r="S2776" s="3" t="s">
        <v>5460</v>
      </c>
      <c r="T2776" s="4">
        <v>88.63</v>
      </c>
      <c r="U2776" s="4">
        <v>98749.058333160006</v>
      </c>
      <c r="V2776" s="10">
        <v>104448.05833299999</v>
      </c>
      <c r="W2776" s="4">
        <v>0.51901162134717405</v>
      </c>
      <c r="X2776" s="18">
        <v>157.535</v>
      </c>
      <c r="Y2776" s="18">
        <v>79.150000000000006</v>
      </c>
      <c r="Z2776" s="4" t="s">
        <v>2934</v>
      </c>
      <c r="AA2776" s="10">
        <v>11.3093187357</v>
      </c>
      <c r="AB2776" s="10">
        <v>12.7914260065</v>
      </c>
      <c r="AC2776" s="4" t="s">
        <v>2934</v>
      </c>
      <c r="AD2776" s="4">
        <v>2.8150894871594998</v>
      </c>
      <c r="AE2776" s="4">
        <v>2.9799407691568001</v>
      </c>
      <c r="AF2776" s="4" t="s">
        <v>2934</v>
      </c>
      <c r="AG2776" s="4">
        <v>5.0914012143195997</v>
      </c>
      <c r="AH2776" s="4">
        <v>5.8972565223997</v>
      </c>
      <c r="AI2776" s="4" t="s">
        <v>2934</v>
      </c>
      <c r="AJ2776" s="4" t="s">
        <v>2934</v>
      </c>
    </row>
    <row r="2777" spans="1:36" x14ac:dyDescent="0.3">
      <c r="A2777" s="1" t="s">
        <v>1693</v>
      </c>
      <c r="B2777" s="2">
        <v>4806212</v>
      </c>
      <c r="C2777" s="3" t="s">
        <v>2935</v>
      </c>
      <c r="D2777" s="4">
        <v>103531.74588394001</v>
      </c>
      <c r="E2777" s="3" t="s">
        <v>2920</v>
      </c>
      <c r="F2777" s="3" t="s">
        <v>2960</v>
      </c>
      <c r="G2777" s="3" t="s">
        <v>2961</v>
      </c>
      <c r="H2777" s="3" t="s">
        <v>2962</v>
      </c>
      <c r="I2777" s="3" t="s">
        <v>3263</v>
      </c>
      <c r="J2777" s="4">
        <v>-1.990775</v>
      </c>
      <c r="K2777" s="4">
        <v>-9.6059110000000008</v>
      </c>
      <c r="L2777" s="4">
        <v>-6.4101080000000001</v>
      </c>
      <c r="M2777" s="4">
        <v>-0.35789199999999999</v>
      </c>
      <c r="N2777" s="4">
        <v>24.721371999999999</v>
      </c>
      <c r="O2777" s="4">
        <v>19.187262</v>
      </c>
      <c r="P2777" s="4">
        <v>2.1353569999999999</v>
      </c>
      <c r="Q2777" s="4">
        <v>13.152172</v>
      </c>
      <c r="R2777" s="4">
        <v>22.602021000000001</v>
      </c>
      <c r="S2777" s="3" t="s">
        <v>5434</v>
      </c>
      <c r="T2777" s="4">
        <v>80.739999999999995</v>
      </c>
      <c r="U2777" s="4">
        <v>103531.74588394001</v>
      </c>
      <c r="V2777" s="10">
        <v>124090.745883</v>
      </c>
      <c r="W2777" s="4">
        <v>3.45553628932376</v>
      </c>
      <c r="X2777" s="4">
        <v>92.679900000000004</v>
      </c>
      <c r="Y2777" s="4">
        <v>75.959999999999994</v>
      </c>
      <c r="Z2777" s="4">
        <v>24.721371999999999</v>
      </c>
      <c r="AA2777" s="10">
        <v>14.1651607922</v>
      </c>
      <c r="AB2777" s="10">
        <v>14.8069086681</v>
      </c>
      <c r="AC2777" s="4">
        <v>3.7607810000000002</v>
      </c>
      <c r="AD2777" s="4">
        <v>3.6218847092174</v>
      </c>
      <c r="AE2777" s="4">
        <v>3.6983455759583999</v>
      </c>
      <c r="AF2777" s="4">
        <v>13.152172</v>
      </c>
      <c r="AG2777" s="4">
        <v>12.497770138171299</v>
      </c>
      <c r="AH2777" s="4">
        <v>12.8411670571288</v>
      </c>
      <c r="AI2777" s="4">
        <v>2.1353569999999999</v>
      </c>
      <c r="AJ2777" s="4" t="s">
        <v>2924</v>
      </c>
    </row>
    <row r="2778" spans="1:36" x14ac:dyDescent="0.3">
      <c r="A2778" s="1" t="s">
        <v>2378</v>
      </c>
      <c r="B2778" s="2">
        <v>4071032</v>
      </c>
      <c r="C2778" s="3" t="s">
        <v>2919</v>
      </c>
      <c r="D2778" s="4">
        <v>104593.05</v>
      </c>
      <c r="E2778" s="3" t="s">
        <v>2925</v>
      </c>
      <c r="F2778" s="3" t="s">
        <v>2980</v>
      </c>
      <c r="G2778" s="3" t="s">
        <v>2981</v>
      </c>
      <c r="H2778" s="3" t="s">
        <v>3163</v>
      </c>
      <c r="I2778" s="3" t="s">
        <v>3406</v>
      </c>
      <c r="J2778" s="4">
        <v>-3.9162590000000002</v>
      </c>
      <c r="K2778" s="4">
        <v>-5.2485619999999997</v>
      </c>
      <c r="L2778" s="4">
        <v>-9.1222539999999999</v>
      </c>
      <c r="M2778" s="4">
        <v>4.8652949999999997</v>
      </c>
      <c r="N2778" s="4">
        <v>30.75</v>
      </c>
      <c r="O2778" s="4">
        <v>31.516912000000001</v>
      </c>
      <c r="P2778" s="4" t="s">
        <v>2924</v>
      </c>
      <c r="Q2778" s="4">
        <v>12.593368999999999</v>
      </c>
      <c r="R2778" s="4">
        <v>50.430798000000003</v>
      </c>
      <c r="S2778" s="3" t="s">
        <v>6117</v>
      </c>
      <c r="T2778" s="5">
        <v>92.25</v>
      </c>
      <c r="U2778" s="4">
        <v>104593.05</v>
      </c>
      <c r="V2778" s="10">
        <v>126879.45</v>
      </c>
      <c r="W2778" s="4">
        <v>2.6448430979350701</v>
      </c>
      <c r="X2778" s="5">
        <v>103.32</v>
      </c>
      <c r="Y2778" s="4">
        <v>71.55</v>
      </c>
      <c r="Z2778" s="4">
        <v>30.75</v>
      </c>
      <c r="AA2778" s="10">
        <v>29.6301768495</v>
      </c>
      <c r="AB2778" s="10">
        <v>29.6301768495</v>
      </c>
      <c r="AC2778" s="4">
        <v>3.507263</v>
      </c>
      <c r="AD2778" s="4">
        <v>3.4020493517710002</v>
      </c>
      <c r="AE2778" s="4">
        <v>3.4020493517710002</v>
      </c>
      <c r="AF2778" s="4">
        <v>12.593368999999999</v>
      </c>
      <c r="AG2778" s="4">
        <v>18.654206876656801</v>
      </c>
      <c r="AH2778" s="4">
        <v>18.654206876656801</v>
      </c>
      <c r="AI2778" s="4" t="s">
        <v>2924</v>
      </c>
      <c r="AJ2778" s="4" t="s">
        <v>2924</v>
      </c>
    </row>
    <row r="2779" spans="1:36" x14ac:dyDescent="0.3">
      <c r="A2779" s="1" t="s">
        <v>1667</v>
      </c>
      <c r="B2779" s="2">
        <v>103442</v>
      </c>
      <c r="C2779" s="3" t="s">
        <v>2935</v>
      </c>
      <c r="D2779" s="4">
        <v>104839.71322257</v>
      </c>
      <c r="E2779" s="3" t="s">
        <v>2930</v>
      </c>
      <c r="F2779" s="3" t="s">
        <v>2957</v>
      </c>
      <c r="G2779" s="3" t="s">
        <v>2957</v>
      </c>
      <c r="H2779" s="3" t="s">
        <v>2958</v>
      </c>
      <c r="I2779" s="3" t="s">
        <v>3149</v>
      </c>
      <c r="J2779" s="4">
        <v>12.666912999999999</v>
      </c>
      <c r="K2779" s="4">
        <v>-4.6753600000000004</v>
      </c>
      <c r="L2779" s="4">
        <v>-8.476248</v>
      </c>
      <c r="M2779" s="4">
        <v>0.81703999999999999</v>
      </c>
      <c r="N2779" s="4">
        <v>26.2894088669951</v>
      </c>
      <c r="O2779" s="4">
        <v>28.077941884806702</v>
      </c>
      <c r="P2779" s="4">
        <v>7.6578419999999996</v>
      </c>
      <c r="Q2779" s="4">
        <v>15.368499999999999</v>
      </c>
      <c r="R2779" s="4">
        <v>29.176355999999998</v>
      </c>
      <c r="S2779" s="3" t="s">
        <v>5408</v>
      </c>
      <c r="T2779" s="4">
        <v>213.47</v>
      </c>
      <c r="U2779" s="4">
        <v>104839.71322257</v>
      </c>
      <c r="V2779" s="10">
        <v>118014.71322200001</v>
      </c>
      <c r="W2779" s="4">
        <v>1.5271466716634701</v>
      </c>
      <c r="X2779" s="4">
        <v>235.5</v>
      </c>
      <c r="Y2779" s="4">
        <v>188.27</v>
      </c>
      <c r="Z2779" s="4">
        <v>26.331565000000001</v>
      </c>
      <c r="AA2779" s="10">
        <v>23.150668589799999</v>
      </c>
      <c r="AB2779" s="10">
        <v>24.567618205799999</v>
      </c>
      <c r="AC2779" s="4">
        <v>4.9285740000000002</v>
      </c>
      <c r="AD2779" s="4">
        <v>4.4804694535797003</v>
      </c>
      <c r="AE2779" s="4">
        <v>4.8557591290023003</v>
      </c>
      <c r="AF2779" s="4">
        <v>15.368499999999999</v>
      </c>
      <c r="AG2779" s="4">
        <v>15.2327956338957</v>
      </c>
      <c r="AH2779" s="4">
        <v>17.123913643197898</v>
      </c>
      <c r="AI2779" s="4">
        <v>7.6578419999999996</v>
      </c>
      <c r="AJ2779" s="4" t="s">
        <v>2924</v>
      </c>
    </row>
    <row r="2780" spans="1:36" x14ac:dyDescent="0.3">
      <c r="A2780" s="1" t="s">
        <v>2740</v>
      </c>
      <c r="B2780" s="2">
        <v>4159057</v>
      </c>
      <c r="C2780" s="3" t="s">
        <v>2919</v>
      </c>
      <c r="D2780" s="4">
        <v>105267.6725804</v>
      </c>
      <c r="E2780" s="3" t="s">
        <v>2920</v>
      </c>
      <c r="F2780" s="3" t="s">
        <v>2921</v>
      </c>
      <c r="G2780" s="3" t="s">
        <v>2941</v>
      </c>
      <c r="H2780" s="3" t="s">
        <v>2941</v>
      </c>
      <c r="I2780" s="3" t="s">
        <v>3048</v>
      </c>
      <c r="J2780" s="4">
        <v>0.45958399999999999</v>
      </c>
      <c r="K2780" s="4">
        <v>-11.692015</v>
      </c>
      <c r="L2780" s="4">
        <v>-12.011366000000001</v>
      </c>
      <c r="M2780" s="4">
        <v>2.8922400000000001</v>
      </c>
      <c r="N2780" s="4" t="s">
        <v>2924</v>
      </c>
      <c r="O2780" s="4" t="s">
        <v>2924</v>
      </c>
      <c r="P2780" s="4">
        <v>6.7400979999999997</v>
      </c>
      <c r="Q2780" s="4">
        <v>21.286864000000001</v>
      </c>
      <c r="R2780" s="4">
        <v>31.033932</v>
      </c>
      <c r="S2780" s="3" t="s">
        <v>6478</v>
      </c>
      <c r="T2780" s="4">
        <v>408.76</v>
      </c>
      <c r="U2780" s="4">
        <v>105267.6725804</v>
      </c>
      <c r="V2780" s="10">
        <v>95813.772580000004</v>
      </c>
      <c r="W2780" s="4">
        <v>0</v>
      </c>
      <c r="X2780" s="4">
        <v>519.88</v>
      </c>
      <c r="Y2780" s="4">
        <v>377.85</v>
      </c>
      <c r="Z2780" s="4" t="s">
        <v>2924</v>
      </c>
      <c r="AA2780" s="10">
        <v>23.000095655500001</v>
      </c>
      <c r="AB2780" s="10" t="s">
        <v>2924</v>
      </c>
      <c r="AC2780" s="4">
        <v>9.0170879999999993</v>
      </c>
      <c r="AD2780" s="4">
        <v>8.4268021369163009</v>
      </c>
      <c r="AE2780" s="4">
        <v>8.8050636258841006</v>
      </c>
      <c r="AF2780" s="4">
        <v>21.286864000000001</v>
      </c>
      <c r="AG2780" s="4">
        <v>20.721767466674301</v>
      </c>
      <c r="AH2780" s="4">
        <v>109.7616333528424</v>
      </c>
      <c r="AI2780" s="4">
        <v>6.7400979999999997</v>
      </c>
      <c r="AJ2780" s="4">
        <v>7.6837479999999996</v>
      </c>
    </row>
    <row r="2781" spans="1:36" x14ac:dyDescent="0.3">
      <c r="A2781" s="1" t="s">
        <v>2648</v>
      </c>
      <c r="B2781" s="2">
        <v>4051574</v>
      </c>
      <c r="C2781" s="3" t="s">
        <v>2935</v>
      </c>
      <c r="D2781" s="4">
        <v>107618.43495938</v>
      </c>
      <c r="E2781" s="3" t="s">
        <v>2936</v>
      </c>
      <c r="F2781" s="3" t="s">
        <v>3056</v>
      </c>
      <c r="G2781" s="3" t="s">
        <v>3057</v>
      </c>
      <c r="H2781" s="3" t="s">
        <v>3057</v>
      </c>
      <c r="I2781" s="3" t="s">
        <v>3705</v>
      </c>
      <c r="J2781" s="4">
        <v>-19.792660000000001</v>
      </c>
      <c r="K2781" s="4">
        <v>-6.0703110000000002</v>
      </c>
      <c r="L2781" s="4">
        <v>-7.0533609999999998</v>
      </c>
      <c r="M2781" s="4">
        <v>0.34213900000000003</v>
      </c>
      <c r="N2781" s="4">
        <v>21.018332999999998</v>
      </c>
      <c r="O2781" s="4">
        <v>24.771165</v>
      </c>
      <c r="P2781" s="4">
        <v>6.3814390000000003</v>
      </c>
      <c r="Q2781" s="4">
        <v>8.9716050000000003</v>
      </c>
      <c r="R2781" s="4">
        <v>27.627164</v>
      </c>
      <c r="S2781" s="3" t="s">
        <v>6386</v>
      </c>
      <c r="T2781" s="4">
        <v>126.11</v>
      </c>
      <c r="U2781" s="4">
        <v>107618.43495938</v>
      </c>
      <c r="V2781" s="10">
        <v>127827.43495900001</v>
      </c>
      <c r="W2781" s="4">
        <v>5.1700896043136897</v>
      </c>
      <c r="X2781" s="4">
        <v>161.47999999999999</v>
      </c>
      <c r="Y2781" s="5">
        <v>122.01</v>
      </c>
      <c r="Z2781" s="4">
        <v>21.018332999999998</v>
      </c>
      <c r="AA2781" s="10">
        <v>14.8026856351</v>
      </c>
      <c r="AB2781" s="10">
        <v>16.8597609071</v>
      </c>
      <c r="AC2781" s="4">
        <v>1.4095610000000001</v>
      </c>
      <c r="AD2781" s="4">
        <v>1.3649476737829001</v>
      </c>
      <c r="AE2781" s="4">
        <v>1.4023163088007999</v>
      </c>
      <c r="AF2781" s="4">
        <v>8.9716050000000003</v>
      </c>
      <c r="AG2781" s="4">
        <v>9.5044680007257991</v>
      </c>
      <c r="AH2781" s="4">
        <v>10.4526647054186</v>
      </c>
      <c r="AI2781" s="4">
        <v>6.3814390000000003</v>
      </c>
      <c r="AJ2781" s="4">
        <v>11.520051</v>
      </c>
    </row>
    <row r="2782" spans="1:36" x14ac:dyDescent="0.3">
      <c r="A2782" s="1" t="s">
        <v>150</v>
      </c>
      <c r="B2782" s="2">
        <v>4113211</v>
      </c>
      <c r="C2782" s="3" t="s">
        <v>2919</v>
      </c>
      <c r="D2782" s="4">
        <v>107691.45434945999</v>
      </c>
      <c r="E2782" s="3" t="s">
        <v>2945</v>
      </c>
      <c r="F2782" s="3" t="s">
        <v>2990</v>
      </c>
      <c r="G2782" s="3" t="s">
        <v>2990</v>
      </c>
      <c r="H2782" s="3" t="s">
        <v>3029</v>
      </c>
      <c r="I2782" s="3" t="s">
        <v>3030</v>
      </c>
      <c r="J2782" s="18">
        <v>9.2818290000000001</v>
      </c>
      <c r="K2782" s="18">
        <v>-6.4899810000000002</v>
      </c>
      <c r="L2782" s="18">
        <v>-8.2883999999999999E-2</v>
      </c>
      <c r="M2782" s="18">
        <v>2.4601000000000002</v>
      </c>
      <c r="N2782" s="4">
        <v>66.155488000000005</v>
      </c>
      <c r="O2782" s="4">
        <v>34.486649999999997</v>
      </c>
      <c r="P2782" s="4">
        <v>3.061458</v>
      </c>
      <c r="Q2782" s="4">
        <v>26.754625999999998</v>
      </c>
      <c r="R2782" s="4">
        <v>35.885204999999999</v>
      </c>
      <c r="S2782" s="3" t="s">
        <v>3897</v>
      </c>
      <c r="T2782" s="4">
        <v>216.99</v>
      </c>
      <c r="U2782" s="4">
        <v>107691.45434945999</v>
      </c>
      <c r="V2782" s="10">
        <v>113333.532349</v>
      </c>
      <c r="W2782" s="4">
        <v>1.6959306880501399</v>
      </c>
      <c r="X2782" s="18">
        <v>244.14</v>
      </c>
      <c r="Y2782" s="18">
        <v>181.80500000000001</v>
      </c>
      <c r="Z2782" s="4">
        <v>66.155488000000005</v>
      </c>
      <c r="AA2782" s="10">
        <v>30.5367252707</v>
      </c>
      <c r="AB2782" s="10">
        <v>30.5367252707</v>
      </c>
      <c r="AC2782" s="4">
        <v>12.022027</v>
      </c>
      <c r="AD2782" s="4">
        <v>11.1465104991555</v>
      </c>
      <c r="AE2782" s="4">
        <v>11.1465104991555</v>
      </c>
      <c r="AF2782" s="4">
        <v>26.754625999999998</v>
      </c>
      <c r="AG2782" s="4">
        <v>24.370344971920201</v>
      </c>
      <c r="AH2782" s="4">
        <v>24.370344971920201</v>
      </c>
      <c r="AI2782" s="4">
        <v>3.061458</v>
      </c>
      <c r="AJ2782" s="4" t="s">
        <v>2924</v>
      </c>
    </row>
    <row r="2783" spans="1:36" x14ac:dyDescent="0.3">
      <c r="A2783" s="1" t="s">
        <v>559</v>
      </c>
      <c r="B2783" s="2">
        <v>103417</v>
      </c>
      <c r="C2783" s="3" t="s">
        <v>2935</v>
      </c>
      <c r="D2783" s="4">
        <v>111932.25180696</v>
      </c>
      <c r="E2783" s="3" t="s">
        <v>2930</v>
      </c>
      <c r="F2783" s="3" t="s">
        <v>2957</v>
      </c>
      <c r="G2783" s="3" t="s">
        <v>2957</v>
      </c>
      <c r="H2783" s="3" t="s">
        <v>3113</v>
      </c>
      <c r="I2783" s="3" t="s">
        <v>3125</v>
      </c>
      <c r="J2783" s="4">
        <v>22.867256999999999</v>
      </c>
      <c r="K2783" s="4">
        <v>-4.1060879999999997</v>
      </c>
      <c r="L2783" s="4">
        <v>-4.3604050000000001</v>
      </c>
      <c r="M2783" s="4">
        <v>1.6398239999999999</v>
      </c>
      <c r="N2783" s="4">
        <v>11.3710073710074</v>
      </c>
      <c r="O2783" s="4">
        <v>7.6030889999999998</v>
      </c>
      <c r="P2783" s="4">
        <v>1.70194</v>
      </c>
      <c r="Q2783" s="4">
        <v>10.935294000000001</v>
      </c>
      <c r="R2783" s="4">
        <v>10.102115</v>
      </c>
      <c r="S2783" s="3" t="s">
        <v>4302</v>
      </c>
      <c r="T2783" s="4">
        <v>277.68</v>
      </c>
      <c r="U2783" s="4">
        <v>111932.25180696</v>
      </c>
      <c r="V2783" s="10">
        <v>136002.25180599999</v>
      </c>
      <c r="W2783" s="4">
        <v>1.2928550849899201</v>
      </c>
      <c r="X2783" s="4">
        <v>302.048</v>
      </c>
      <c r="Y2783" s="4">
        <v>222.85499999999999</v>
      </c>
      <c r="Z2783" s="4">
        <v>11.367283</v>
      </c>
      <c r="AA2783" s="10">
        <v>12.3004956876</v>
      </c>
      <c r="AB2783" s="10">
        <v>12.673352642099999</v>
      </c>
      <c r="AC2783" s="4">
        <v>2.4864660000000001</v>
      </c>
      <c r="AD2783" s="4">
        <v>2.8434983609594</v>
      </c>
      <c r="AE2783" s="4">
        <v>3.0116647387733</v>
      </c>
      <c r="AF2783" s="4">
        <v>10.935294000000001</v>
      </c>
      <c r="AG2783" s="4" t="s">
        <v>2934</v>
      </c>
      <c r="AH2783" s="4" t="s">
        <v>2934</v>
      </c>
      <c r="AI2783" s="4">
        <v>1.70194</v>
      </c>
      <c r="AJ2783" s="4">
        <v>2.8569369999999998</v>
      </c>
    </row>
    <row r="2784" spans="1:36" x14ac:dyDescent="0.3">
      <c r="A2784" s="1" t="s">
        <v>179</v>
      </c>
      <c r="B2784" s="2">
        <v>5256437</v>
      </c>
      <c r="C2784" s="3" t="s">
        <v>2919</v>
      </c>
      <c r="D2784" s="4">
        <v>112480.30494668</v>
      </c>
      <c r="E2784" s="3" t="s">
        <v>2945</v>
      </c>
      <c r="F2784" s="3" t="s">
        <v>2946</v>
      </c>
      <c r="G2784" s="3" t="s">
        <v>2947</v>
      </c>
      <c r="H2784" s="3" t="s">
        <v>2989</v>
      </c>
      <c r="I2784" s="3" t="s">
        <v>3063</v>
      </c>
      <c r="J2784" s="4">
        <v>741.07904599999995</v>
      </c>
      <c r="K2784" s="4">
        <v>162.363992</v>
      </c>
      <c r="L2784" s="4">
        <v>2.011809</v>
      </c>
      <c r="M2784" s="4">
        <v>-1.7067950000000001</v>
      </c>
      <c r="N2784" s="4">
        <v>101.32104</v>
      </c>
      <c r="O2784" s="4">
        <v>63.635846000000001</v>
      </c>
      <c r="P2784" s="4">
        <v>119.831963</v>
      </c>
      <c r="Q2784" s="4">
        <v>58.412489000000001</v>
      </c>
      <c r="R2784" s="4">
        <v>71.292033000000004</v>
      </c>
      <c r="S2784" s="3" t="s">
        <v>3926</v>
      </c>
      <c r="T2784" s="4">
        <v>335.17</v>
      </c>
      <c r="U2784" s="4">
        <v>112480.30494668</v>
      </c>
      <c r="V2784" s="10">
        <v>115422.727946</v>
      </c>
      <c r="W2784" s="4">
        <v>0</v>
      </c>
      <c r="X2784" s="4">
        <v>417.63499999999999</v>
      </c>
      <c r="Y2784" s="4">
        <v>37.4</v>
      </c>
      <c r="Z2784" s="4">
        <v>101.32104</v>
      </c>
      <c r="AA2784" s="10">
        <v>60.601732149599997</v>
      </c>
      <c r="AB2784" s="10">
        <v>82.7200347494</v>
      </c>
      <c r="AC2784" s="4">
        <v>26.906758</v>
      </c>
      <c r="AD2784" s="4">
        <v>21.512260906059701</v>
      </c>
      <c r="AE2784" s="4">
        <v>25.1281856479774</v>
      </c>
      <c r="AF2784" s="4">
        <v>58.412489000000001</v>
      </c>
      <c r="AG2784" s="4">
        <v>35.182138535769397</v>
      </c>
      <c r="AH2784" s="4">
        <v>43.899039033496699</v>
      </c>
      <c r="AI2784" s="4">
        <v>119.831963</v>
      </c>
      <c r="AJ2784" s="4" t="s">
        <v>2924</v>
      </c>
    </row>
    <row r="2785" spans="1:36" x14ac:dyDescent="0.3">
      <c r="A2785" s="1" t="s">
        <v>1843</v>
      </c>
      <c r="B2785" s="2">
        <v>4004236</v>
      </c>
      <c r="C2785" s="3" t="s">
        <v>2935</v>
      </c>
      <c r="D2785" s="4">
        <v>113750.84414512001</v>
      </c>
      <c r="E2785" s="3" t="s">
        <v>2925</v>
      </c>
      <c r="F2785" s="3" t="s">
        <v>2996</v>
      </c>
      <c r="G2785" s="3" t="s">
        <v>3120</v>
      </c>
      <c r="H2785" s="3" t="s">
        <v>3247</v>
      </c>
      <c r="I2785" s="3" t="s">
        <v>3248</v>
      </c>
      <c r="J2785" s="4">
        <v>-29.612231999999999</v>
      </c>
      <c r="K2785" s="4">
        <v>-14.557245</v>
      </c>
      <c r="L2785" s="4">
        <v>-2.4508549999999998</v>
      </c>
      <c r="M2785" s="4">
        <v>-0.67585099999999998</v>
      </c>
      <c r="N2785" s="4">
        <v>25.473333</v>
      </c>
      <c r="O2785" s="4">
        <v>19.105</v>
      </c>
      <c r="P2785" s="4">
        <v>8.1715140000000002</v>
      </c>
      <c r="Q2785" s="4">
        <v>14.037053</v>
      </c>
      <c r="R2785" s="4">
        <v>17.199998999999998</v>
      </c>
      <c r="S2785" s="3" t="s">
        <v>5583</v>
      </c>
      <c r="T2785" s="4">
        <v>76.42</v>
      </c>
      <c r="U2785" s="4">
        <v>113750.84414512001</v>
      </c>
      <c r="V2785" s="10">
        <v>116054.844145</v>
      </c>
      <c r="W2785" s="4">
        <v>2.0936927505888501</v>
      </c>
      <c r="X2785" s="4">
        <v>109.96</v>
      </c>
      <c r="Y2785" s="4">
        <v>70.750200000000007</v>
      </c>
      <c r="Z2785" s="4">
        <v>25.473333</v>
      </c>
      <c r="AA2785" s="10">
        <v>39.893505951100003</v>
      </c>
      <c r="AB2785" s="10">
        <v>34.791555695100001</v>
      </c>
      <c r="AC2785" s="4">
        <v>2.3205399999999998</v>
      </c>
      <c r="AD2785" s="4">
        <v>2.5393584379475</v>
      </c>
      <c r="AE2785" s="4">
        <v>2.5205322143614999</v>
      </c>
      <c r="AF2785" s="4">
        <v>14.037053</v>
      </c>
      <c r="AG2785" s="4">
        <v>29.334086192004602</v>
      </c>
      <c r="AH2785" s="4">
        <v>25.5407015696717</v>
      </c>
      <c r="AI2785" s="4">
        <v>8.1715140000000002</v>
      </c>
      <c r="AJ2785" s="4">
        <v>8.4751030000000007</v>
      </c>
    </row>
    <row r="2786" spans="1:36" x14ac:dyDescent="0.3">
      <c r="A2786" s="1" t="s">
        <v>1620</v>
      </c>
      <c r="B2786" s="2">
        <v>4004271</v>
      </c>
      <c r="C2786" s="3" t="s">
        <v>2935</v>
      </c>
      <c r="D2786" s="4">
        <v>115903.13743880999</v>
      </c>
      <c r="E2786" s="3" t="s">
        <v>2936</v>
      </c>
      <c r="F2786" s="3" t="s">
        <v>2937</v>
      </c>
      <c r="G2786" s="3" t="s">
        <v>2951</v>
      </c>
      <c r="H2786" s="3" t="s">
        <v>2951</v>
      </c>
      <c r="I2786" s="3" t="s">
        <v>3039</v>
      </c>
      <c r="J2786" s="4">
        <v>7.8832409999999999</v>
      </c>
      <c r="K2786" s="4">
        <v>-16.036472</v>
      </c>
      <c r="L2786" s="4">
        <v>-6.9957200000000004</v>
      </c>
      <c r="M2786" s="4">
        <v>-1.0225E-2</v>
      </c>
      <c r="N2786" s="4">
        <v>17.673401999999999</v>
      </c>
      <c r="O2786" s="4">
        <v>18.065172</v>
      </c>
      <c r="P2786" s="4">
        <v>16.027598999999999</v>
      </c>
      <c r="Q2786" s="4">
        <v>12.519968</v>
      </c>
      <c r="R2786" s="4">
        <v>22.212098000000001</v>
      </c>
      <c r="S2786" s="3" t="s">
        <v>5361</v>
      </c>
      <c r="T2786" s="4">
        <v>488.97</v>
      </c>
      <c r="U2786" s="4">
        <v>115903.13743880999</v>
      </c>
      <c r="V2786" s="10">
        <v>132073.13743800001</v>
      </c>
      <c r="W2786" s="4">
        <v>2.6995521197619499</v>
      </c>
      <c r="X2786" s="4">
        <v>618.95000000000005</v>
      </c>
      <c r="Y2786" s="4">
        <v>413.92</v>
      </c>
      <c r="Z2786" s="4">
        <v>17.673401999999999</v>
      </c>
      <c r="AA2786" s="10">
        <v>17.988742550200001</v>
      </c>
      <c r="AB2786" s="10">
        <v>18.3158566615</v>
      </c>
      <c r="AC2786" s="4">
        <v>1.8524879999999999</v>
      </c>
      <c r="AD2786" s="4">
        <v>1.8088731426297999</v>
      </c>
      <c r="AE2786" s="4">
        <v>1.8539864416592</v>
      </c>
      <c r="AF2786" s="4">
        <v>12.519968</v>
      </c>
      <c r="AG2786" s="4">
        <v>13.1596169752655</v>
      </c>
      <c r="AH2786" s="4">
        <v>13.387943149828599</v>
      </c>
      <c r="AI2786" s="4">
        <v>16.027598999999999</v>
      </c>
      <c r="AJ2786" s="4" t="s">
        <v>2924</v>
      </c>
    </row>
    <row r="2787" spans="1:36" x14ac:dyDescent="0.3">
      <c r="A2787" s="1" t="s">
        <v>736</v>
      </c>
      <c r="B2787" s="2">
        <v>114526</v>
      </c>
      <c r="C2787" s="3" t="s">
        <v>2935</v>
      </c>
      <c r="D2787" s="4">
        <v>116793.66577692</v>
      </c>
      <c r="E2787" s="3" t="s">
        <v>2936</v>
      </c>
      <c r="F2787" s="3" t="s">
        <v>2937</v>
      </c>
      <c r="G2787" s="3" t="s">
        <v>3044</v>
      </c>
      <c r="H2787" s="3" t="s">
        <v>3045</v>
      </c>
      <c r="I2787" s="3" t="s">
        <v>3046</v>
      </c>
      <c r="J2787" s="4">
        <v>7.5499539999999996</v>
      </c>
      <c r="K2787" s="4">
        <v>2.8851680000000002</v>
      </c>
      <c r="L2787" s="4">
        <v>-7.7124459999999999</v>
      </c>
      <c r="M2787" s="4">
        <v>-0.561863</v>
      </c>
      <c r="N2787" s="4">
        <v>16.786104999999999</v>
      </c>
      <c r="O2787" s="4">
        <v>26.800025000000002</v>
      </c>
      <c r="P2787" s="4">
        <v>5.1178119999999998</v>
      </c>
      <c r="Q2787" s="4">
        <v>15.292674999999999</v>
      </c>
      <c r="R2787" s="4" t="s">
        <v>2924</v>
      </c>
      <c r="S2787" s="3" t="s">
        <v>4479</v>
      </c>
      <c r="T2787" s="4">
        <v>430.06</v>
      </c>
      <c r="U2787" s="4">
        <v>116793.66577692</v>
      </c>
      <c r="V2787" s="10">
        <v>176905.66577600001</v>
      </c>
      <c r="W2787" s="4">
        <v>1.506766497698</v>
      </c>
      <c r="X2787" s="5">
        <v>469.39</v>
      </c>
      <c r="Y2787" s="4">
        <v>340.20010000000002</v>
      </c>
      <c r="Z2787" s="4">
        <v>16.786104999999999</v>
      </c>
      <c r="AA2787" s="10">
        <v>21.8050987405</v>
      </c>
      <c r="AB2787" s="10">
        <v>21.8050987405</v>
      </c>
      <c r="AC2787" s="4">
        <v>3.432928</v>
      </c>
      <c r="AD2787" s="4">
        <v>4.5275220295140999</v>
      </c>
      <c r="AE2787" s="4">
        <v>4.5275220295140999</v>
      </c>
      <c r="AF2787" s="4">
        <v>15.292674999999999</v>
      </c>
      <c r="AG2787" s="4">
        <v>22.0333741191779</v>
      </c>
      <c r="AH2787" s="4">
        <v>22.0333741191779</v>
      </c>
      <c r="AI2787" s="4">
        <v>5.1178119999999998</v>
      </c>
      <c r="AJ2787" s="4">
        <v>6.7267299999999999</v>
      </c>
    </row>
    <row r="2788" spans="1:36" x14ac:dyDescent="0.3">
      <c r="A2788" s="1" t="s">
        <v>425</v>
      </c>
      <c r="B2788" s="2">
        <v>4623856</v>
      </c>
      <c r="C2788" s="3" t="s">
        <v>2935</v>
      </c>
      <c r="D2788" s="4">
        <v>116985.23055632001</v>
      </c>
      <c r="E2788" s="3" t="s">
        <v>2920</v>
      </c>
      <c r="F2788" s="3" t="s">
        <v>2921</v>
      </c>
      <c r="G2788" s="3" t="s">
        <v>3109</v>
      </c>
      <c r="H2788" s="3" t="s">
        <v>3109</v>
      </c>
      <c r="I2788" s="3" t="s">
        <v>3048</v>
      </c>
      <c r="J2788" s="4">
        <v>12.414733999999999</v>
      </c>
      <c r="K2788" s="4">
        <v>13.297976999999999</v>
      </c>
      <c r="L2788" s="4">
        <v>-2.682639</v>
      </c>
      <c r="M2788" s="4">
        <v>0.61050099999999996</v>
      </c>
      <c r="N2788" s="4" t="s">
        <v>2924</v>
      </c>
      <c r="O2788" s="4">
        <v>8.4674099999999992</v>
      </c>
      <c r="P2788" s="4">
        <v>6.8236129999999999</v>
      </c>
      <c r="Q2788" s="4">
        <v>8.1406890000000001</v>
      </c>
      <c r="R2788" s="4">
        <v>8.5953870000000006</v>
      </c>
      <c r="S2788" s="3" t="s">
        <v>4168</v>
      </c>
      <c r="T2788" s="4">
        <v>57.68</v>
      </c>
      <c r="U2788" s="4">
        <v>116985.23055632001</v>
      </c>
      <c r="V2788" s="10">
        <v>160062.23055599999</v>
      </c>
      <c r="W2788" s="4">
        <v>4.2995839112344001</v>
      </c>
      <c r="X2788" s="4">
        <v>61.08</v>
      </c>
      <c r="Y2788" s="4">
        <v>39.35</v>
      </c>
      <c r="Z2788" s="4" t="s">
        <v>2924</v>
      </c>
      <c r="AA2788" s="10">
        <v>8.2013365561999994</v>
      </c>
      <c r="AB2788" s="10">
        <v>63.401336616199998</v>
      </c>
      <c r="AC2788" s="4">
        <v>3.374349</v>
      </c>
      <c r="AD2788" s="4">
        <v>3.4055746274651</v>
      </c>
      <c r="AE2788" s="4">
        <v>3.3719498401867001</v>
      </c>
      <c r="AF2788" s="4">
        <v>8.1406890000000001</v>
      </c>
      <c r="AG2788" s="4">
        <v>10.6536010687211</v>
      </c>
      <c r="AH2788" s="4">
        <v>29.312897611136702</v>
      </c>
      <c r="AI2788" s="4">
        <v>6.8236129999999999</v>
      </c>
      <c r="AJ2788" s="4" t="s">
        <v>2924</v>
      </c>
    </row>
    <row r="2789" spans="1:36" x14ac:dyDescent="0.3">
      <c r="A2789" s="1" t="s">
        <v>1113</v>
      </c>
      <c r="B2789" s="2">
        <v>4135343</v>
      </c>
      <c r="C2789" s="3" t="s">
        <v>2919</v>
      </c>
      <c r="D2789" s="4">
        <v>117286.07980227</v>
      </c>
      <c r="E2789" s="3" t="s">
        <v>2920</v>
      </c>
      <c r="F2789" s="3" t="s">
        <v>2921</v>
      </c>
      <c r="G2789" s="3" t="s">
        <v>2941</v>
      </c>
      <c r="H2789" s="3" t="s">
        <v>2941</v>
      </c>
      <c r="I2789" s="3" t="s">
        <v>2942</v>
      </c>
      <c r="J2789" s="4">
        <v>16.170843000000001</v>
      </c>
      <c r="K2789" s="4">
        <v>12.558306</v>
      </c>
      <c r="L2789" s="4">
        <v>1.839628</v>
      </c>
      <c r="M2789" s="4">
        <v>1.6636059999999999</v>
      </c>
      <c r="N2789" s="4" t="s">
        <v>2924</v>
      </c>
      <c r="O2789" s="4">
        <v>12.438541000000001</v>
      </c>
      <c r="P2789" s="4">
        <v>6.3472039999999996</v>
      </c>
      <c r="Q2789" s="4">
        <v>9.4766949999999994</v>
      </c>
      <c r="R2789" s="4">
        <v>13.802064</v>
      </c>
      <c r="S2789" s="3" t="s">
        <v>4855</v>
      </c>
      <c r="T2789" s="4">
        <v>94.11</v>
      </c>
      <c r="U2789" s="4">
        <v>117286.07980227</v>
      </c>
      <c r="V2789" s="10">
        <v>133754.07980199999</v>
      </c>
      <c r="W2789" s="4">
        <v>3.2727659122303701</v>
      </c>
      <c r="X2789" s="4">
        <v>98.9</v>
      </c>
      <c r="Y2789" s="4">
        <v>62.07</v>
      </c>
      <c r="Z2789" s="4" t="s">
        <v>2924</v>
      </c>
      <c r="AA2789" s="10">
        <v>12.790160369600001</v>
      </c>
      <c r="AB2789" s="10">
        <v>21.338007092200002</v>
      </c>
      <c r="AC2789" s="4">
        <v>4.7264600000000003</v>
      </c>
      <c r="AD2789" s="4">
        <v>4.7785185552396996</v>
      </c>
      <c r="AE2789" s="4">
        <v>4.7256879249135002</v>
      </c>
      <c r="AF2789" s="4">
        <v>9.4766949999999994</v>
      </c>
      <c r="AG2789" s="4">
        <v>9.9709411878823992</v>
      </c>
      <c r="AH2789" s="4">
        <v>12.594414128409401</v>
      </c>
      <c r="AI2789" s="4">
        <v>6.3472039999999996</v>
      </c>
      <c r="AJ2789" s="4" t="s">
        <v>2924</v>
      </c>
    </row>
    <row r="2790" spans="1:36" x14ac:dyDescent="0.3">
      <c r="A2790" s="1" t="s">
        <v>1024</v>
      </c>
      <c r="B2790" s="2">
        <v>113881</v>
      </c>
      <c r="C2790" s="3" t="s">
        <v>2935</v>
      </c>
      <c r="D2790" s="4">
        <v>118306.65094325</v>
      </c>
      <c r="E2790" s="3" t="s">
        <v>2930</v>
      </c>
      <c r="F2790" s="3" t="s">
        <v>2953</v>
      </c>
      <c r="G2790" s="3" t="s">
        <v>2953</v>
      </c>
      <c r="H2790" s="3" t="s">
        <v>3040</v>
      </c>
      <c r="I2790" s="3" t="s">
        <v>3211</v>
      </c>
      <c r="J2790" s="4">
        <v>56.541704000000003</v>
      </c>
      <c r="K2790" s="4">
        <v>16.576971</v>
      </c>
      <c r="L2790" s="4">
        <v>-5.7300880000000003</v>
      </c>
      <c r="M2790" s="4">
        <v>0.92210599999999998</v>
      </c>
      <c r="N2790" s="4">
        <v>41.59</v>
      </c>
      <c r="O2790" s="4">
        <v>27.215024</v>
      </c>
      <c r="P2790" s="4">
        <v>4.2712479999999999</v>
      </c>
      <c r="Q2790" s="4">
        <v>17.235109000000001</v>
      </c>
      <c r="R2790" s="4">
        <v>27.604928000000001</v>
      </c>
      <c r="S2790" s="3" t="s">
        <v>4766</v>
      </c>
      <c r="T2790" s="4">
        <v>207.95</v>
      </c>
      <c r="U2790" s="4">
        <v>118306.65094325</v>
      </c>
      <c r="V2790" s="10">
        <v>143124.65094299999</v>
      </c>
      <c r="W2790" s="4">
        <v>0</v>
      </c>
      <c r="X2790" s="5">
        <v>223.23</v>
      </c>
      <c r="Y2790" s="4">
        <v>131.41</v>
      </c>
      <c r="Z2790" s="4">
        <v>41.59</v>
      </c>
      <c r="AA2790" s="10">
        <v>21.204674307600001</v>
      </c>
      <c r="AB2790" s="10">
        <v>23.694063437800001</v>
      </c>
      <c r="AC2790" s="4">
        <v>7.1128439999999999</v>
      </c>
      <c r="AD2790" s="4">
        <v>7.0209860294865001</v>
      </c>
      <c r="AE2790" s="4">
        <v>7.4619643287131998</v>
      </c>
      <c r="AF2790" s="4">
        <v>17.235109000000001</v>
      </c>
      <c r="AG2790" s="4">
        <v>14.650547276482</v>
      </c>
      <c r="AH2790" s="4">
        <v>15.6259580140462</v>
      </c>
      <c r="AI2790" s="4">
        <v>4.2712479999999999</v>
      </c>
      <c r="AJ2790" s="4" t="s">
        <v>2924</v>
      </c>
    </row>
    <row r="2791" spans="1:36" x14ac:dyDescent="0.3">
      <c r="A2791" s="1" t="s">
        <v>2696</v>
      </c>
      <c r="B2791" s="2">
        <v>5727095</v>
      </c>
      <c r="C2791" s="3" t="s">
        <v>2940</v>
      </c>
      <c r="D2791" s="4">
        <v>120390.9765415</v>
      </c>
      <c r="E2791" s="3" t="s">
        <v>2930</v>
      </c>
      <c r="F2791" s="3" t="s">
        <v>2953</v>
      </c>
      <c r="G2791" s="3" t="s">
        <v>2954</v>
      </c>
      <c r="H2791" s="3" t="s">
        <v>2955</v>
      </c>
      <c r="I2791" s="3"/>
      <c r="J2791" s="4">
        <v>-2.4473150000000001</v>
      </c>
      <c r="K2791" s="4">
        <v>-4.6891610000000004</v>
      </c>
      <c r="L2791" s="4">
        <v>-2.1546430000000001</v>
      </c>
      <c r="M2791" s="4">
        <v>-0.63703100000000001</v>
      </c>
      <c r="N2791" s="4" t="s">
        <v>2934</v>
      </c>
      <c r="O2791" s="4" t="s">
        <v>2934</v>
      </c>
      <c r="P2791" s="4" t="s">
        <v>2934</v>
      </c>
      <c r="Q2791" s="4" t="s">
        <v>2934</v>
      </c>
      <c r="R2791" s="4" t="s">
        <v>2934</v>
      </c>
      <c r="S2791" s="3" t="s">
        <v>6434</v>
      </c>
      <c r="T2791" s="4">
        <v>71.75</v>
      </c>
      <c r="U2791" s="4">
        <v>120390.9765415</v>
      </c>
      <c r="V2791" s="10" t="s">
        <v>2934</v>
      </c>
      <c r="W2791" s="4">
        <v>3.9031860627177699</v>
      </c>
      <c r="X2791" s="4">
        <v>75.67</v>
      </c>
      <c r="Y2791" s="4">
        <v>70.37</v>
      </c>
      <c r="Z2791" s="4" t="s">
        <v>2934</v>
      </c>
      <c r="AA2791" s="10" t="s">
        <v>2934</v>
      </c>
      <c r="AB2791" s="10" t="s">
        <v>2934</v>
      </c>
      <c r="AC2791" s="4" t="s">
        <v>2934</v>
      </c>
      <c r="AD2791" s="4" t="s">
        <v>2934</v>
      </c>
      <c r="AE2791" s="4" t="s">
        <v>2934</v>
      </c>
      <c r="AF2791" s="4" t="s">
        <v>2934</v>
      </c>
      <c r="AG2791" s="4" t="s">
        <v>2934</v>
      </c>
      <c r="AH2791" s="4" t="s">
        <v>2934</v>
      </c>
      <c r="AI2791" s="4" t="s">
        <v>2934</v>
      </c>
      <c r="AJ2791" s="4" t="s">
        <v>2934</v>
      </c>
    </row>
    <row r="2792" spans="1:36" x14ac:dyDescent="0.3">
      <c r="A2792" s="1" t="s">
        <v>258</v>
      </c>
      <c r="B2792" s="2">
        <v>1031164</v>
      </c>
      <c r="C2792" s="3" t="s">
        <v>2919</v>
      </c>
      <c r="D2792" s="4">
        <v>120680.58493818001</v>
      </c>
      <c r="E2792" s="3" t="s">
        <v>2936</v>
      </c>
      <c r="F2792" s="3" t="s">
        <v>2966</v>
      </c>
      <c r="G2792" s="3" t="s">
        <v>3082</v>
      </c>
      <c r="H2792" s="3" t="s">
        <v>3083</v>
      </c>
      <c r="I2792" s="3" t="s">
        <v>3206</v>
      </c>
      <c r="J2792" s="4">
        <v>27.132249000000002</v>
      </c>
      <c r="K2792" s="4">
        <v>8.5385519999999993</v>
      </c>
      <c r="L2792" s="4">
        <v>-3.4992830000000001</v>
      </c>
      <c r="M2792" s="4">
        <v>0.73464399999999996</v>
      </c>
      <c r="N2792" s="4">
        <v>32.908889000000002</v>
      </c>
      <c r="O2792" s="4">
        <v>29.745906999999999</v>
      </c>
      <c r="P2792" s="4">
        <v>22.576415999999998</v>
      </c>
      <c r="Q2792" s="4">
        <v>20.856002</v>
      </c>
      <c r="R2792" s="4">
        <v>42.777155</v>
      </c>
      <c r="S2792" s="3" t="s">
        <v>4004</v>
      </c>
      <c r="T2792" s="4">
        <v>296.18</v>
      </c>
      <c r="U2792" s="4">
        <v>120680.58493818001</v>
      </c>
      <c r="V2792" s="10">
        <v>122518.584938</v>
      </c>
      <c r="W2792" s="4">
        <v>2.0798163279086999</v>
      </c>
      <c r="X2792" s="4">
        <v>309.63</v>
      </c>
      <c r="Y2792" s="5">
        <v>231.27</v>
      </c>
      <c r="Z2792" s="4">
        <v>32.908889000000002</v>
      </c>
      <c r="AA2792" s="10">
        <v>29.301253450200001</v>
      </c>
      <c r="AB2792" s="10">
        <v>29.745997025099999</v>
      </c>
      <c r="AC2792" s="4">
        <v>6.2756350000000003</v>
      </c>
      <c r="AD2792" s="4">
        <v>5.9319260215984002</v>
      </c>
      <c r="AE2792" s="4">
        <v>6.0069035522750003</v>
      </c>
      <c r="AF2792" s="4">
        <v>20.856002</v>
      </c>
      <c r="AG2792" s="4">
        <v>20.311881996019199</v>
      </c>
      <c r="AH2792" s="4">
        <v>20.636499821165099</v>
      </c>
      <c r="AI2792" s="4">
        <v>22.576415999999998</v>
      </c>
      <c r="AJ2792" s="4">
        <v>73.221260999999998</v>
      </c>
    </row>
    <row r="2793" spans="1:36" x14ac:dyDescent="0.3">
      <c r="A2793" s="1" t="s">
        <v>1980</v>
      </c>
      <c r="B2793" s="2">
        <v>4318651</v>
      </c>
      <c r="C2793" s="3" t="s">
        <v>2919</v>
      </c>
      <c r="D2793" s="4">
        <v>122171.31600000001</v>
      </c>
      <c r="E2793" s="3" t="s">
        <v>2945</v>
      </c>
      <c r="F2793" s="3" t="s">
        <v>2946</v>
      </c>
      <c r="G2793" s="3" t="s">
        <v>2947</v>
      </c>
      <c r="H2793" s="3" t="s">
        <v>2948</v>
      </c>
      <c r="I2793" s="3" t="s">
        <v>2949</v>
      </c>
      <c r="J2793" s="4">
        <v>26.275095</v>
      </c>
      <c r="K2793" s="4">
        <v>10.903945999999999</v>
      </c>
      <c r="L2793" s="4">
        <v>-3.1245940000000001</v>
      </c>
      <c r="M2793" s="4">
        <v>-0.32123400000000002</v>
      </c>
      <c r="N2793" s="4">
        <v>48.408735999999998</v>
      </c>
      <c r="O2793" s="4">
        <v>39.129886999999997</v>
      </c>
      <c r="P2793" s="4">
        <v>20.640798</v>
      </c>
      <c r="Q2793" s="4">
        <v>95.876047999999997</v>
      </c>
      <c r="R2793" s="4">
        <v>38.496974000000002</v>
      </c>
      <c r="S2793" s="3" t="s">
        <v>5719</v>
      </c>
      <c r="T2793" s="4">
        <v>186.18</v>
      </c>
      <c r="U2793" s="4">
        <v>122171.31600000001</v>
      </c>
      <c r="V2793" s="10">
        <v>119878.61599999999</v>
      </c>
      <c r="W2793" s="4">
        <v>0</v>
      </c>
      <c r="X2793" s="4">
        <v>207.24</v>
      </c>
      <c r="Y2793" s="5">
        <v>130.04499999999999</v>
      </c>
      <c r="Z2793" s="4">
        <v>48.408735999999998</v>
      </c>
      <c r="AA2793" s="10">
        <v>57.362048248400001</v>
      </c>
      <c r="AB2793" s="10">
        <v>58.603561917999997</v>
      </c>
      <c r="AC2793" s="4">
        <v>14.46377</v>
      </c>
      <c r="AD2793" s="4">
        <v>12.662052322680101</v>
      </c>
      <c r="AE2793" s="4">
        <v>13.095930990131601</v>
      </c>
      <c r="AF2793" s="4">
        <v>95.876047999999997</v>
      </c>
      <c r="AG2793" s="4">
        <v>41.243705428467798</v>
      </c>
      <c r="AH2793" s="4">
        <v>42.395742006567701</v>
      </c>
      <c r="AI2793" s="4">
        <v>20.640798</v>
      </c>
      <c r="AJ2793" s="4">
        <v>116.07231899999999</v>
      </c>
    </row>
    <row r="2794" spans="1:36" x14ac:dyDescent="0.3">
      <c r="A2794" s="1" t="s">
        <v>641</v>
      </c>
      <c r="B2794" s="2">
        <v>4980342</v>
      </c>
      <c r="C2794" s="3" t="s">
        <v>2935</v>
      </c>
      <c r="D2794" s="4">
        <v>125372.03960428</v>
      </c>
      <c r="E2794" s="3" t="s">
        <v>3093</v>
      </c>
      <c r="F2794" s="3" t="s">
        <v>3093</v>
      </c>
      <c r="G2794" s="3" t="s">
        <v>3094</v>
      </c>
      <c r="H2794" s="3" t="s">
        <v>3147</v>
      </c>
      <c r="I2794" s="3" t="s">
        <v>3358</v>
      </c>
      <c r="J2794" s="4">
        <v>-16.498664999999999</v>
      </c>
      <c r="K2794" s="4">
        <v>-7.4484339999999998</v>
      </c>
      <c r="L2794" s="4">
        <v>-9.749511</v>
      </c>
      <c r="M2794" s="4">
        <v>1.892347</v>
      </c>
      <c r="N2794" s="4">
        <v>12.115</v>
      </c>
      <c r="O2794" s="4">
        <v>12.304176999999999</v>
      </c>
      <c r="P2794" s="4">
        <v>2.2362709999999999</v>
      </c>
      <c r="Q2794" s="4">
        <v>5.5385</v>
      </c>
      <c r="R2794" s="4">
        <v>17.314765000000001</v>
      </c>
      <c r="S2794" s="3" t="s">
        <v>4384</v>
      </c>
      <c r="T2794" s="4">
        <v>96.92</v>
      </c>
      <c r="U2794" s="4">
        <v>125372.03960428</v>
      </c>
      <c r="V2794" s="10">
        <v>136884.03960399999</v>
      </c>
      <c r="W2794" s="4">
        <v>3.2191498142798198</v>
      </c>
      <c r="X2794" s="4">
        <v>135.18</v>
      </c>
      <c r="Y2794" s="4">
        <v>94.23</v>
      </c>
      <c r="Z2794" s="4">
        <v>12.115</v>
      </c>
      <c r="AA2794" s="10">
        <v>13.0167342662</v>
      </c>
      <c r="AB2794" s="10">
        <v>12.5167565948</v>
      </c>
      <c r="AC2794" s="4">
        <v>2.4046810000000001</v>
      </c>
      <c r="AD2794" s="4">
        <v>2.3471906536968001</v>
      </c>
      <c r="AE2794" s="4">
        <v>2.4025637191108999</v>
      </c>
      <c r="AF2794" s="4">
        <v>5.5385</v>
      </c>
      <c r="AG2794" s="4">
        <v>5.1473586518571999</v>
      </c>
      <c r="AH2794" s="4">
        <v>5.5442190325713003</v>
      </c>
      <c r="AI2794" s="4">
        <v>2.2362709999999999</v>
      </c>
      <c r="AJ2794" s="4">
        <v>2.2362709999999999</v>
      </c>
    </row>
    <row r="2795" spans="1:36" x14ac:dyDescent="0.3">
      <c r="A2795" s="1" t="s">
        <v>2624</v>
      </c>
      <c r="B2795" s="2">
        <v>4398745</v>
      </c>
      <c r="C2795" s="3" t="s">
        <v>2935</v>
      </c>
      <c r="D2795" s="4">
        <v>128722.01103725001</v>
      </c>
      <c r="E2795" s="3" t="s">
        <v>2936</v>
      </c>
      <c r="F2795" s="3" t="s">
        <v>3056</v>
      </c>
      <c r="G2795" s="3" t="s">
        <v>3166</v>
      </c>
      <c r="H2795" s="3" t="s">
        <v>3212</v>
      </c>
      <c r="I2795" s="3" t="s">
        <v>3478</v>
      </c>
      <c r="J2795" s="4">
        <v>-0.71463399999999999</v>
      </c>
      <c r="K2795" s="4">
        <v>-19.300329999999999</v>
      </c>
      <c r="L2795" s="4">
        <v>-14.646747</v>
      </c>
      <c r="M2795" s="4">
        <v>0.65865300000000004</v>
      </c>
      <c r="N2795" s="4">
        <v>30.565000000000001</v>
      </c>
      <c r="O2795" s="4">
        <v>21.381602000000001</v>
      </c>
      <c r="P2795" s="4">
        <v>8.7030180000000001</v>
      </c>
      <c r="Q2795" s="4">
        <v>33.724721000000002</v>
      </c>
      <c r="R2795" s="4">
        <v>30.847840000000001</v>
      </c>
      <c r="S2795" s="3" t="s">
        <v>6362</v>
      </c>
      <c r="T2795" s="4">
        <v>61.13</v>
      </c>
      <c r="U2795" s="4">
        <v>128722.01103725001</v>
      </c>
      <c r="V2795" s="10">
        <v>130228.011037</v>
      </c>
      <c r="W2795" s="4">
        <v>0</v>
      </c>
      <c r="X2795" s="4">
        <v>87</v>
      </c>
      <c r="Y2795" s="4">
        <v>54.84</v>
      </c>
      <c r="Z2795" s="4">
        <v>30.565000000000001</v>
      </c>
      <c r="AA2795" s="10">
        <v>28.494849205200001</v>
      </c>
      <c r="AB2795" s="10">
        <v>32.631033912100001</v>
      </c>
      <c r="AC2795" s="4">
        <v>3.103993</v>
      </c>
      <c r="AD2795" s="4">
        <v>2.6539272700858998</v>
      </c>
      <c r="AE2795" s="4">
        <v>2.9785354014198999</v>
      </c>
      <c r="AF2795" s="4">
        <v>33.724721000000002</v>
      </c>
      <c r="AG2795" s="4">
        <v>16.3403651851979</v>
      </c>
      <c r="AH2795" s="4">
        <v>20.142077426758998</v>
      </c>
      <c r="AI2795" s="4">
        <v>8.7030180000000001</v>
      </c>
      <c r="AJ2795" s="4">
        <v>23.376673</v>
      </c>
    </row>
    <row r="2796" spans="1:36" x14ac:dyDescent="0.3">
      <c r="A2796" s="1" t="s">
        <v>826</v>
      </c>
      <c r="B2796" s="2">
        <v>4991395</v>
      </c>
      <c r="C2796" s="3" t="s">
        <v>2935</v>
      </c>
      <c r="D2796" s="4">
        <v>132245.77600000001</v>
      </c>
      <c r="E2796" s="3" t="s">
        <v>2936</v>
      </c>
      <c r="F2796" s="3" t="s">
        <v>2937</v>
      </c>
      <c r="G2796" s="3" t="s">
        <v>2993</v>
      </c>
      <c r="H2796" s="3" t="s">
        <v>2994</v>
      </c>
      <c r="I2796" s="3" t="s">
        <v>3132</v>
      </c>
      <c r="J2796" s="4">
        <v>38.954405999999999</v>
      </c>
      <c r="K2796" s="4">
        <v>1.8815649999999999</v>
      </c>
      <c r="L2796" s="4">
        <v>-10.040862000000001</v>
      </c>
      <c r="M2796" s="4">
        <v>-1.032178</v>
      </c>
      <c r="N2796" s="4">
        <v>35.602724000000002</v>
      </c>
      <c r="O2796" s="4">
        <v>41.297049999999999</v>
      </c>
      <c r="P2796" s="4">
        <v>6.9177020000000002</v>
      </c>
      <c r="Q2796" s="4">
        <v>24.574339999999999</v>
      </c>
      <c r="R2796" s="4">
        <v>53.404899</v>
      </c>
      <c r="S2796" s="3" t="s">
        <v>4569</v>
      </c>
      <c r="T2796" s="4">
        <v>334.63</v>
      </c>
      <c r="U2796" s="4">
        <v>132245.77600000001</v>
      </c>
      <c r="V2796" s="10">
        <v>140374.77600000001</v>
      </c>
      <c r="W2796" s="4">
        <v>1.1236290828676401</v>
      </c>
      <c r="X2796" s="4">
        <v>379.99</v>
      </c>
      <c r="Y2796" s="4">
        <v>231.84</v>
      </c>
      <c r="Z2796" s="4">
        <v>35.602724000000002</v>
      </c>
      <c r="AA2796" s="10">
        <v>28.476240724299998</v>
      </c>
      <c r="AB2796" s="10">
        <v>31.012946234499999</v>
      </c>
      <c r="AC2796" s="4">
        <v>5.7051319999999999</v>
      </c>
      <c r="AD2796" s="4">
        <v>5.3195722143833004</v>
      </c>
      <c r="AE2796" s="4">
        <v>5.6080343586202996</v>
      </c>
      <c r="AF2796" s="4">
        <v>24.574339999999999</v>
      </c>
      <c r="AG2796" s="4">
        <v>22.160230204706401</v>
      </c>
      <c r="AH2796" s="4">
        <v>24.162393104928999</v>
      </c>
      <c r="AI2796" s="4">
        <v>6.9177020000000002</v>
      </c>
      <c r="AJ2796" s="4" t="s">
        <v>2924</v>
      </c>
    </row>
    <row r="2797" spans="1:36" x14ac:dyDescent="0.3">
      <c r="A2797" s="1" t="s">
        <v>1527</v>
      </c>
      <c r="B2797" s="2">
        <v>4165107</v>
      </c>
      <c r="C2797" s="3" t="s">
        <v>2935</v>
      </c>
      <c r="D2797" s="4">
        <v>133109.98430273999</v>
      </c>
      <c r="E2797" s="3" t="s">
        <v>2930</v>
      </c>
      <c r="F2797" s="3" t="s">
        <v>2953</v>
      </c>
      <c r="G2797" s="3" t="s">
        <v>2954</v>
      </c>
      <c r="H2797" s="3" t="s">
        <v>2955</v>
      </c>
      <c r="I2797" s="3" t="s">
        <v>3097</v>
      </c>
      <c r="J2797" s="4">
        <v>80.881110000000007</v>
      </c>
      <c r="K2797" s="4">
        <v>13.410019999999999</v>
      </c>
      <c r="L2797" s="4">
        <v>-6.3550579999999997</v>
      </c>
      <c r="M2797" s="4">
        <v>1.5449250000000001</v>
      </c>
      <c r="N2797" s="4">
        <v>49.953333000000001</v>
      </c>
      <c r="O2797" s="4">
        <v>17.134689999999999</v>
      </c>
      <c r="P2797" s="4">
        <v>5.5221460000000002</v>
      </c>
      <c r="Q2797" s="4" t="s">
        <v>2934</v>
      </c>
      <c r="R2797" s="4" t="s">
        <v>2934</v>
      </c>
      <c r="S2797" s="3" t="s">
        <v>5268</v>
      </c>
      <c r="T2797" s="4">
        <v>149.86000000000001</v>
      </c>
      <c r="U2797" s="4">
        <v>133109.98430273999</v>
      </c>
      <c r="V2797" s="10" t="s">
        <v>2934</v>
      </c>
      <c r="W2797" s="4">
        <v>0.46710262912051198</v>
      </c>
      <c r="X2797" s="4">
        <v>163.68</v>
      </c>
      <c r="Y2797" s="4">
        <v>78.95</v>
      </c>
      <c r="Z2797" s="4">
        <v>49.953333000000001</v>
      </c>
      <c r="AA2797" s="10">
        <v>26.322168162499999</v>
      </c>
      <c r="AB2797" s="10">
        <v>31.712576472199999</v>
      </c>
      <c r="AC2797" s="4" t="s">
        <v>2934</v>
      </c>
      <c r="AD2797" s="4" t="s">
        <v>2934</v>
      </c>
      <c r="AE2797" s="4" t="s">
        <v>2934</v>
      </c>
      <c r="AF2797" s="4" t="s">
        <v>2934</v>
      </c>
      <c r="AG2797" s="4" t="s">
        <v>2934</v>
      </c>
      <c r="AH2797" s="4" t="s">
        <v>2934</v>
      </c>
      <c r="AI2797" s="4">
        <v>5.5221460000000002</v>
      </c>
      <c r="AJ2797" s="4">
        <v>8.306635</v>
      </c>
    </row>
    <row r="2798" spans="1:36" x14ac:dyDescent="0.3">
      <c r="A2798" s="1" t="s">
        <v>407</v>
      </c>
      <c r="B2798" s="2">
        <v>4810597</v>
      </c>
      <c r="C2798" s="3" t="s">
        <v>2935</v>
      </c>
      <c r="D2798" s="4">
        <v>133617.19979010001</v>
      </c>
      <c r="E2798" s="3" t="s">
        <v>2920</v>
      </c>
      <c r="F2798" s="3" t="s">
        <v>2960</v>
      </c>
      <c r="G2798" s="3" t="s">
        <v>2961</v>
      </c>
      <c r="H2798" s="3" t="s">
        <v>2962</v>
      </c>
      <c r="I2798" s="3" t="s">
        <v>3263</v>
      </c>
      <c r="J2798" s="4">
        <v>56.824078999999998</v>
      </c>
      <c r="K2798" s="4">
        <v>8.7702460000000002</v>
      </c>
      <c r="L2798" s="4">
        <v>-9.9173999999999998E-2</v>
      </c>
      <c r="M2798" s="4">
        <v>1.922428</v>
      </c>
      <c r="N2798" s="4">
        <v>90.66</v>
      </c>
      <c r="O2798" s="4">
        <v>61.132838999999997</v>
      </c>
      <c r="P2798" s="4">
        <v>6.4508330000000003</v>
      </c>
      <c r="Q2798" s="4">
        <v>34.261293999999999</v>
      </c>
      <c r="R2798" s="4">
        <v>71.808773000000002</v>
      </c>
      <c r="S2798" s="3" t="s">
        <v>4152</v>
      </c>
      <c r="T2798" s="4">
        <v>90.66</v>
      </c>
      <c r="U2798" s="4">
        <v>133617.19979010001</v>
      </c>
      <c r="V2798" s="10">
        <v>142621.19979000001</v>
      </c>
      <c r="W2798" s="4">
        <v>0</v>
      </c>
      <c r="X2798" s="4">
        <v>91.93</v>
      </c>
      <c r="Y2798" s="4">
        <v>56.77</v>
      </c>
      <c r="Z2798" s="4">
        <v>90.66</v>
      </c>
      <c r="AA2798" s="10">
        <v>33.607651245500001</v>
      </c>
      <c r="AB2798" s="10">
        <v>36.8409289473</v>
      </c>
      <c r="AC2798" s="4">
        <v>8.9636849999999999</v>
      </c>
      <c r="AD2798" s="4">
        <v>7.8638386193108003</v>
      </c>
      <c r="AE2798" s="4">
        <v>8.5949126233781001</v>
      </c>
      <c r="AF2798" s="4">
        <v>34.261293999999999</v>
      </c>
      <c r="AG2798" s="4">
        <v>26.896251287777801</v>
      </c>
      <c r="AH2798" s="4">
        <v>28.9834117453819</v>
      </c>
      <c r="AI2798" s="4">
        <v>6.4508330000000003</v>
      </c>
      <c r="AJ2798" s="4" t="s">
        <v>2924</v>
      </c>
    </row>
    <row r="2799" spans="1:36" x14ac:dyDescent="0.3">
      <c r="A2799" s="1" t="s">
        <v>387</v>
      </c>
      <c r="B2799" s="2">
        <v>4157397</v>
      </c>
      <c r="C2799" s="3" t="s">
        <v>2935</v>
      </c>
      <c r="D2799" s="4">
        <v>133621.45140844001</v>
      </c>
      <c r="E2799" s="3" t="s">
        <v>2930</v>
      </c>
      <c r="F2799" s="3" t="s">
        <v>2953</v>
      </c>
      <c r="G2799" s="3" t="s">
        <v>2954</v>
      </c>
      <c r="H2799" s="3" t="s">
        <v>2955</v>
      </c>
      <c r="I2799" s="3" t="s">
        <v>3097</v>
      </c>
      <c r="J2799" s="4">
        <v>32.913229999999999</v>
      </c>
      <c r="K2799" s="4">
        <v>12.30799</v>
      </c>
      <c r="L2799" s="4">
        <v>-7.9409590000000003</v>
      </c>
      <c r="M2799" s="4">
        <v>1.855537</v>
      </c>
      <c r="N2799" s="4">
        <v>87.004999999999995</v>
      </c>
      <c r="O2799" s="4">
        <v>32.313834999999997</v>
      </c>
      <c r="P2799" s="4">
        <v>19.067499000000002</v>
      </c>
      <c r="Q2799" s="4" t="s">
        <v>2934</v>
      </c>
      <c r="R2799" s="4" t="s">
        <v>2934</v>
      </c>
      <c r="S2799" s="3" t="s">
        <v>4132</v>
      </c>
      <c r="T2799" s="5">
        <v>174.01</v>
      </c>
      <c r="U2799" s="4">
        <v>133621.45140844001</v>
      </c>
      <c r="V2799" s="10" t="s">
        <v>2934</v>
      </c>
      <c r="W2799" s="4">
        <v>1.9768978794322201</v>
      </c>
      <c r="X2799" s="4">
        <v>200.96</v>
      </c>
      <c r="Y2799" s="4">
        <v>114.88</v>
      </c>
      <c r="Z2799" s="4">
        <v>87.004999999999995</v>
      </c>
      <c r="AA2799" s="10">
        <v>31.032760865299998</v>
      </c>
      <c r="AB2799" s="10">
        <v>39.568860641400001</v>
      </c>
      <c r="AC2799" s="4" t="s">
        <v>2934</v>
      </c>
      <c r="AD2799" s="4" t="s">
        <v>2934</v>
      </c>
      <c r="AE2799" s="4" t="s">
        <v>2934</v>
      </c>
      <c r="AF2799" s="4" t="s">
        <v>2934</v>
      </c>
      <c r="AG2799" s="4" t="s">
        <v>2934</v>
      </c>
      <c r="AH2799" s="4" t="s">
        <v>2934</v>
      </c>
      <c r="AI2799" s="4">
        <v>19.067499000000002</v>
      </c>
      <c r="AJ2799" s="4">
        <v>27.032779000000001</v>
      </c>
    </row>
    <row r="2800" spans="1:36" x14ac:dyDescent="0.3">
      <c r="A2800" s="1" t="s">
        <v>572</v>
      </c>
      <c r="B2800" s="2">
        <v>4041896</v>
      </c>
      <c r="C2800" s="3" t="s">
        <v>2935</v>
      </c>
      <c r="D2800" s="4">
        <v>134279.80101299999</v>
      </c>
      <c r="E2800" s="3" t="s">
        <v>2930</v>
      </c>
      <c r="F2800" s="3" t="s">
        <v>2931</v>
      </c>
      <c r="G2800" s="3" t="s">
        <v>2931</v>
      </c>
      <c r="H2800" s="3" t="s">
        <v>3225</v>
      </c>
      <c r="I2800" s="3" t="s">
        <v>2933</v>
      </c>
      <c r="J2800" s="4">
        <v>38.024883000000003</v>
      </c>
      <c r="K2800" s="4">
        <v>14.756748</v>
      </c>
      <c r="L2800" s="4">
        <v>1.197263</v>
      </c>
      <c r="M2800" s="4">
        <v>2.6159849999999998</v>
      </c>
      <c r="N2800" s="4">
        <v>20.5797101449275</v>
      </c>
      <c r="O2800" s="4" t="s">
        <v>2924</v>
      </c>
      <c r="P2800" s="4">
        <v>0.69671400000000006</v>
      </c>
      <c r="Q2800" s="4" t="s">
        <v>2934</v>
      </c>
      <c r="R2800" s="4" t="s">
        <v>2934</v>
      </c>
      <c r="S2800" s="3" t="s">
        <v>4315</v>
      </c>
      <c r="T2800" s="4">
        <v>71</v>
      </c>
      <c r="U2800" s="4">
        <v>134279.80101299999</v>
      </c>
      <c r="V2800" s="10" t="s">
        <v>2934</v>
      </c>
      <c r="W2800" s="4">
        <v>3.1549295774647899</v>
      </c>
      <c r="X2800" s="4">
        <v>73.38</v>
      </c>
      <c r="Y2800" s="4">
        <v>50.51</v>
      </c>
      <c r="Z2800" s="4">
        <v>23.666667</v>
      </c>
      <c r="AA2800" s="10">
        <v>10.453474676000001</v>
      </c>
      <c r="AB2800" s="10">
        <v>11.903344839900001</v>
      </c>
      <c r="AC2800" s="4" t="s">
        <v>2934</v>
      </c>
      <c r="AD2800" s="4" t="s">
        <v>2934</v>
      </c>
      <c r="AE2800" s="4" t="s">
        <v>2934</v>
      </c>
      <c r="AF2800" s="4" t="s">
        <v>2934</v>
      </c>
      <c r="AG2800" s="4" t="s">
        <v>2934</v>
      </c>
      <c r="AH2800" s="4" t="s">
        <v>2934</v>
      </c>
      <c r="AI2800" s="4">
        <v>0.69671400000000006</v>
      </c>
      <c r="AJ2800" s="4">
        <v>0.79172100000000001</v>
      </c>
    </row>
    <row r="2801" spans="1:36" x14ac:dyDescent="0.3">
      <c r="A2801" s="1" t="s">
        <v>2491</v>
      </c>
      <c r="B2801" s="2">
        <v>4004086</v>
      </c>
      <c r="C2801" s="3" t="s">
        <v>2935</v>
      </c>
      <c r="D2801" s="4">
        <v>135028.6988436</v>
      </c>
      <c r="E2801" s="3" t="s">
        <v>2936</v>
      </c>
      <c r="F2801" s="3" t="s">
        <v>2937</v>
      </c>
      <c r="G2801" s="3" t="s">
        <v>2951</v>
      </c>
      <c r="H2801" s="3" t="s">
        <v>2951</v>
      </c>
      <c r="I2801" s="3" t="s">
        <v>3290</v>
      </c>
      <c r="J2801" s="4">
        <v>-30.668303999999999</v>
      </c>
      <c r="K2801" s="4">
        <v>15.609007</v>
      </c>
      <c r="L2801" s="4">
        <v>18.582677</v>
      </c>
      <c r="M2801" s="4">
        <v>1.9001969999999999</v>
      </c>
      <c r="N2801" s="4" t="s">
        <v>2924</v>
      </c>
      <c r="O2801" s="4" t="s">
        <v>2924</v>
      </c>
      <c r="P2801" s="4" t="s">
        <v>2924</v>
      </c>
      <c r="Q2801" s="4" t="s">
        <v>2924</v>
      </c>
      <c r="R2801" s="4" t="s">
        <v>2924</v>
      </c>
      <c r="S2801" s="3" t="s">
        <v>6229</v>
      </c>
      <c r="T2801" s="4">
        <v>180.72</v>
      </c>
      <c r="U2801" s="4">
        <v>135028.6988436</v>
      </c>
      <c r="V2801" s="10">
        <v>182219.69884299999</v>
      </c>
      <c r="W2801" s="4">
        <v>0</v>
      </c>
      <c r="X2801" s="4">
        <v>262.22000000000003</v>
      </c>
      <c r="Y2801" s="5">
        <v>137.03</v>
      </c>
      <c r="Z2801" s="4" t="s">
        <v>2924</v>
      </c>
      <c r="AA2801" s="10" t="s">
        <v>2924</v>
      </c>
      <c r="AB2801" s="10" t="s">
        <v>2924</v>
      </c>
      <c r="AC2801" s="4">
        <v>2.4861810000000002</v>
      </c>
      <c r="AD2801" s="4">
        <v>2.3070557348717999</v>
      </c>
      <c r="AE2801" s="4">
        <v>2.6788982017060001</v>
      </c>
      <c r="AF2801" s="4" t="s">
        <v>2924</v>
      </c>
      <c r="AG2801" s="4">
        <v>32.516548740240403</v>
      </c>
      <c r="AH2801" s="4" t="s">
        <v>2924</v>
      </c>
      <c r="AI2801" s="4" t="s">
        <v>2924</v>
      </c>
      <c r="AJ2801" s="4" t="s">
        <v>2924</v>
      </c>
    </row>
    <row r="2802" spans="1:36" x14ac:dyDescent="0.3">
      <c r="A2802" s="1" t="s">
        <v>2006</v>
      </c>
      <c r="B2802" s="2">
        <v>5326808</v>
      </c>
      <c r="C2802" s="3" t="s">
        <v>2919</v>
      </c>
      <c r="D2802" s="4">
        <v>135335.69643175</v>
      </c>
      <c r="E2802" s="3" t="s">
        <v>2925</v>
      </c>
      <c r="F2802" s="3" t="s">
        <v>2926</v>
      </c>
      <c r="G2802" s="3" t="s">
        <v>3081</v>
      </c>
      <c r="H2802" s="3" t="s">
        <v>3081</v>
      </c>
      <c r="I2802" s="3" t="s">
        <v>3119</v>
      </c>
      <c r="J2802" s="4">
        <v>-33.394846999999999</v>
      </c>
      <c r="K2802" s="4">
        <v>-28.017431999999999</v>
      </c>
      <c r="L2802" s="4">
        <v>-1.3663970000000001</v>
      </c>
      <c r="M2802" s="4">
        <v>-2.070144</v>
      </c>
      <c r="N2802" s="4">
        <v>9.2865319999999993</v>
      </c>
      <c r="O2802" s="4">
        <v>7.325564</v>
      </c>
      <c r="P2802" s="4">
        <v>3.401573</v>
      </c>
      <c r="Q2802" s="4">
        <v>6.1030360000000003</v>
      </c>
      <c r="R2802" s="5">
        <v>5.7779790000000002</v>
      </c>
      <c r="S2802" s="3" t="s">
        <v>5745</v>
      </c>
      <c r="T2802" s="5">
        <v>97.45</v>
      </c>
      <c r="U2802" s="4">
        <v>135335.69643175</v>
      </c>
      <c r="V2802" s="10">
        <v>92820.204091000007</v>
      </c>
      <c r="W2802" s="4">
        <v>0</v>
      </c>
      <c r="X2802" s="4">
        <v>164.69</v>
      </c>
      <c r="Y2802" s="4">
        <v>88.01</v>
      </c>
      <c r="Z2802" s="4">
        <v>9.2865319999999993</v>
      </c>
      <c r="AA2802" s="10">
        <v>8.6391676057133999</v>
      </c>
      <c r="AB2802" s="10">
        <v>8.7050356981452008</v>
      </c>
      <c r="AC2802" s="4">
        <v>1.7497309999999999</v>
      </c>
      <c r="AD2802" s="4">
        <v>1.3889399904012001</v>
      </c>
      <c r="AE2802" s="4">
        <v>1.6980785264836999</v>
      </c>
      <c r="AF2802" s="4">
        <v>6.1030360000000003</v>
      </c>
      <c r="AG2802" s="4">
        <v>4.9346452598735002</v>
      </c>
      <c r="AH2802" s="4">
        <v>5.7240679526307003</v>
      </c>
      <c r="AI2802" s="4">
        <v>3.401573</v>
      </c>
      <c r="AJ2802" s="4">
        <v>3.4018269999999999</v>
      </c>
    </row>
    <row r="2803" spans="1:36" x14ac:dyDescent="0.3">
      <c r="A2803" s="1" t="s">
        <v>176</v>
      </c>
      <c r="B2803" s="2">
        <v>4073928</v>
      </c>
      <c r="C2803" s="3" t="s">
        <v>2919</v>
      </c>
      <c r="D2803" s="4">
        <v>135747.00815754</v>
      </c>
      <c r="E2803" s="3" t="s">
        <v>2945</v>
      </c>
      <c r="F2803" s="3" t="s">
        <v>2990</v>
      </c>
      <c r="G2803" s="3" t="s">
        <v>2990</v>
      </c>
      <c r="H2803" s="3" t="s">
        <v>2991</v>
      </c>
      <c r="I2803" s="3" t="s">
        <v>2992</v>
      </c>
      <c r="J2803" s="4">
        <v>2.9370029999999998</v>
      </c>
      <c r="K2803" s="4">
        <v>-18.587741999999999</v>
      </c>
      <c r="L2803" s="4">
        <v>-2.6208269999999998</v>
      </c>
      <c r="M2803" s="4">
        <v>1.980561</v>
      </c>
      <c r="N2803" s="4">
        <v>19.376307000000001</v>
      </c>
      <c r="O2803" s="4">
        <v>18.428145000000001</v>
      </c>
      <c r="P2803" s="4">
        <v>7.217079</v>
      </c>
      <c r="Q2803" s="4">
        <v>16.089237000000001</v>
      </c>
      <c r="R2803" s="4">
        <v>22.879453999999999</v>
      </c>
      <c r="S2803" s="3" t="s">
        <v>3923</v>
      </c>
      <c r="T2803" s="4">
        <v>166.83</v>
      </c>
      <c r="U2803" s="4">
        <v>135747.00815754</v>
      </c>
      <c r="V2803" s="10">
        <v>132881.008157</v>
      </c>
      <c r="W2803" s="4">
        <v>0.95906012108133998</v>
      </c>
      <c r="X2803" s="4">
        <v>255.89</v>
      </c>
      <c r="Y2803" s="4">
        <v>148.05000000000001</v>
      </c>
      <c r="Z2803" s="4">
        <v>19.376307000000001</v>
      </c>
      <c r="AA2803" s="10">
        <v>17.646816158099998</v>
      </c>
      <c r="AB2803" s="10">
        <v>17.646816158099998</v>
      </c>
      <c r="AC2803" s="4">
        <v>4.8896459999999999</v>
      </c>
      <c r="AD2803" s="4">
        <v>4.5236127906619998</v>
      </c>
      <c r="AE2803" s="4">
        <v>4.5236127906619998</v>
      </c>
      <c r="AF2803" s="4">
        <v>16.089237000000001</v>
      </c>
      <c r="AG2803" s="4">
        <v>14.3989992759508</v>
      </c>
      <c r="AH2803" s="4">
        <v>14.3989992759508</v>
      </c>
      <c r="AI2803" s="4">
        <v>7.217079</v>
      </c>
      <c r="AJ2803" s="4">
        <v>9.1298639999999995</v>
      </c>
    </row>
    <row r="2804" spans="1:36" x14ac:dyDescent="0.3">
      <c r="A2804" s="1" t="s">
        <v>207</v>
      </c>
      <c r="B2804" s="2">
        <v>18316882</v>
      </c>
      <c r="C2804" s="3" t="s">
        <v>2919</v>
      </c>
      <c r="D2804" s="4">
        <v>135789.20000000001</v>
      </c>
      <c r="E2804" s="3" t="s">
        <v>2945</v>
      </c>
      <c r="F2804" s="3" t="s">
        <v>2990</v>
      </c>
      <c r="G2804" s="3" t="s">
        <v>2990</v>
      </c>
      <c r="H2804" s="3" t="s">
        <v>3029</v>
      </c>
      <c r="I2804" s="3" t="s">
        <v>3030</v>
      </c>
      <c r="J2804" s="18">
        <v>71.934259999999995</v>
      </c>
      <c r="K2804" s="18">
        <v>-11.251545999999999</v>
      </c>
      <c r="L2804" s="18">
        <v>-3.1266400000000001</v>
      </c>
      <c r="M2804" s="18">
        <v>-2.2323119999999999</v>
      </c>
      <c r="N2804" s="4">
        <v>215.69282100000001</v>
      </c>
      <c r="O2804" s="4">
        <v>255.33596800000001</v>
      </c>
      <c r="P2804" s="4">
        <v>22.587413000000002</v>
      </c>
      <c r="Q2804" s="4">
        <v>223.04671300000001</v>
      </c>
      <c r="R2804" s="4">
        <v>199.04226299999999</v>
      </c>
      <c r="S2804" s="3" t="s">
        <v>3954</v>
      </c>
      <c r="T2804" s="4">
        <v>129.19999999999999</v>
      </c>
      <c r="U2804" s="4">
        <v>135789.20000000001</v>
      </c>
      <c r="V2804" s="10">
        <v>133694.20000000001</v>
      </c>
      <c r="W2804" s="4">
        <v>0</v>
      </c>
      <c r="X2804" s="18">
        <v>188.75</v>
      </c>
      <c r="Y2804" s="18">
        <v>65.11</v>
      </c>
      <c r="Z2804" s="4">
        <v>215.69282100000001</v>
      </c>
      <c r="AA2804" s="10">
        <v>72.368789559099994</v>
      </c>
      <c r="AB2804" s="10">
        <v>82.816265832499994</v>
      </c>
      <c r="AC2804" s="4">
        <v>37.820141</v>
      </c>
      <c r="AD2804" s="4">
        <v>30.123297278290501</v>
      </c>
      <c r="AE2804" s="4">
        <v>33.8553237015511</v>
      </c>
      <c r="AF2804" s="4">
        <v>223.04671300000001</v>
      </c>
      <c r="AG2804" s="4">
        <v>59.461642863483902</v>
      </c>
      <c r="AH2804" s="4">
        <v>68.189007503069703</v>
      </c>
      <c r="AI2804" s="4">
        <v>22.587413000000002</v>
      </c>
      <c r="AJ2804" s="4">
        <v>32.429718999999999</v>
      </c>
    </row>
    <row r="2805" spans="1:36" x14ac:dyDescent="0.3">
      <c r="A2805" s="1" t="s">
        <v>2497</v>
      </c>
      <c r="B2805" s="2">
        <v>102775</v>
      </c>
      <c r="C2805" s="3" t="s">
        <v>2935</v>
      </c>
      <c r="D2805" s="4">
        <v>136815.73922141999</v>
      </c>
      <c r="E2805" s="3" t="s">
        <v>2930</v>
      </c>
      <c r="F2805" s="3" t="s">
        <v>2953</v>
      </c>
      <c r="G2805" s="3" t="s">
        <v>2954</v>
      </c>
      <c r="H2805" s="3" t="s">
        <v>3244</v>
      </c>
      <c r="I2805" s="3" t="s">
        <v>3155</v>
      </c>
      <c r="J2805" s="4">
        <v>8.6337209999999995</v>
      </c>
      <c r="K2805" s="4">
        <v>16.019870000000001</v>
      </c>
      <c r="L2805" s="4">
        <v>-9.5157389999999999</v>
      </c>
      <c r="M2805" s="4">
        <v>0.57865699999999998</v>
      </c>
      <c r="N2805" s="4">
        <v>29.1953125</v>
      </c>
      <c r="O2805" s="4">
        <v>4.1666220500006403</v>
      </c>
      <c r="P2805" s="4">
        <v>3.5962079999999998</v>
      </c>
      <c r="Q2805" s="4" t="s">
        <v>2934</v>
      </c>
      <c r="R2805" s="4" t="s">
        <v>2934</v>
      </c>
      <c r="S2805" s="3" t="s">
        <v>6235</v>
      </c>
      <c r="T2805" s="4">
        <v>74.739999999999995</v>
      </c>
      <c r="U2805" s="4">
        <v>136815.73922141999</v>
      </c>
      <c r="V2805" s="10" t="s">
        <v>2934</v>
      </c>
      <c r="W2805" s="4">
        <v>1.33797163500134</v>
      </c>
      <c r="X2805" s="4">
        <v>83.35</v>
      </c>
      <c r="Y2805" s="4">
        <v>59.67</v>
      </c>
      <c r="Z2805" s="4">
        <v>37.369999999999997</v>
      </c>
      <c r="AA2805" s="10">
        <v>20.18090995</v>
      </c>
      <c r="AB2805" s="10">
        <v>23.851922770000002</v>
      </c>
      <c r="AC2805" s="4" t="s">
        <v>2934</v>
      </c>
      <c r="AD2805" s="4" t="s">
        <v>2934</v>
      </c>
      <c r="AE2805" s="4" t="s">
        <v>2934</v>
      </c>
      <c r="AF2805" s="4" t="s">
        <v>2934</v>
      </c>
      <c r="AG2805" s="4" t="s">
        <v>2934</v>
      </c>
      <c r="AH2805" s="4" t="s">
        <v>2934</v>
      </c>
      <c r="AI2805" s="4">
        <v>3.5962079999999998</v>
      </c>
      <c r="AJ2805" s="4">
        <v>7.5130679999999996</v>
      </c>
    </row>
    <row r="2806" spans="1:36" x14ac:dyDescent="0.3">
      <c r="A2806" s="1" t="s">
        <v>2549</v>
      </c>
      <c r="B2806" s="2">
        <v>4074192</v>
      </c>
      <c r="C2806" s="3" t="s">
        <v>2935</v>
      </c>
      <c r="D2806" s="4">
        <v>139328.14611425999</v>
      </c>
      <c r="E2806" s="3" t="s">
        <v>2925</v>
      </c>
      <c r="F2806" s="3" t="s">
        <v>2926</v>
      </c>
      <c r="G2806" s="3" t="s">
        <v>2927</v>
      </c>
      <c r="H2806" s="3" t="s">
        <v>2964</v>
      </c>
      <c r="I2806" s="3" t="s">
        <v>3126</v>
      </c>
      <c r="J2806" s="4">
        <v>32.118110999999999</v>
      </c>
      <c r="K2806" s="5">
        <v>5.4808510000000004</v>
      </c>
      <c r="L2806" s="4">
        <v>-1.9151629999999999</v>
      </c>
      <c r="M2806" s="4">
        <v>1.5901639999999999</v>
      </c>
      <c r="N2806" s="4">
        <v>29.210464000000002</v>
      </c>
      <c r="O2806" s="4">
        <v>32.150454000000003</v>
      </c>
      <c r="P2806" s="4">
        <v>17.050488000000001</v>
      </c>
      <c r="Q2806" s="4">
        <v>13.441678</v>
      </c>
      <c r="R2806" s="4">
        <v>41.157744000000001</v>
      </c>
      <c r="S2806" s="3" t="s">
        <v>6287</v>
      </c>
      <c r="T2806" s="4">
        <v>123.94</v>
      </c>
      <c r="U2806" s="4">
        <v>139328.14611425999</v>
      </c>
      <c r="V2806" s="10">
        <v>147324.146114</v>
      </c>
      <c r="W2806" s="4">
        <v>1.2102630304986299</v>
      </c>
      <c r="X2806" s="5">
        <v>128</v>
      </c>
      <c r="Y2806" s="4">
        <v>91.309200000000004</v>
      </c>
      <c r="Z2806" s="4">
        <v>29.210464000000002</v>
      </c>
      <c r="AA2806" s="10">
        <v>27.720247813699999</v>
      </c>
      <c r="AB2806" s="10">
        <v>29.576634601799999</v>
      </c>
      <c r="AC2806" s="4">
        <v>2.6111580000000001</v>
      </c>
      <c r="AD2806" s="4">
        <v>2.5164138064619999</v>
      </c>
      <c r="AE2806" s="4">
        <v>2.6198476213210999</v>
      </c>
      <c r="AF2806" s="4">
        <v>13.441678</v>
      </c>
      <c r="AG2806" s="4">
        <v>18.908781483335702</v>
      </c>
      <c r="AH2806" s="4">
        <v>20.2693100936246</v>
      </c>
      <c r="AI2806" s="4">
        <v>17.050488000000001</v>
      </c>
      <c r="AJ2806" s="4">
        <v>17.249825999999999</v>
      </c>
    </row>
    <row r="2807" spans="1:36" x14ac:dyDescent="0.3">
      <c r="A2807" s="1" t="s">
        <v>2641</v>
      </c>
      <c r="B2807" s="2">
        <v>4004099</v>
      </c>
      <c r="C2807" s="3" t="s">
        <v>2935</v>
      </c>
      <c r="D2807" s="4">
        <v>139396.58624611</v>
      </c>
      <c r="E2807" s="3" t="s">
        <v>2936</v>
      </c>
      <c r="F2807" s="3" t="s">
        <v>3056</v>
      </c>
      <c r="G2807" s="3" t="s">
        <v>3166</v>
      </c>
      <c r="H2807" s="3" t="s">
        <v>3381</v>
      </c>
      <c r="I2807" s="3" t="s">
        <v>3382</v>
      </c>
      <c r="J2807" s="4">
        <v>-6.3879159999999997</v>
      </c>
      <c r="K2807" s="4">
        <v>-5.8512820000000003</v>
      </c>
      <c r="L2807" s="4">
        <v>-6.2390410000000003</v>
      </c>
      <c r="M2807" s="4">
        <v>1.5950869999999999</v>
      </c>
      <c r="N2807" s="4">
        <v>22.992999999999999</v>
      </c>
      <c r="O2807" s="4">
        <v>25.333848</v>
      </c>
      <c r="P2807" s="4">
        <v>8.4146389999999993</v>
      </c>
      <c r="Q2807" s="4">
        <v>13.780447000000001</v>
      </c>
      <c r="R2807" s="4">
        <v>34.365155000000001</v>
      </c>
      <c r="S2807" s="3" t="s">
        <v>6379</v>
      </c>
      <c r="T2807" s="4">
        <v>229.93</v>
      </c>
      <c r="U2807" s="4">
        <v>139396.58624611</v>
      </c>
      <c r="V2807" s="10">
        <v>171125.58624599999</v>
      </c>
      <c r="W2807" s="4">
        <v>2.3311442612969202</v>
      </c>
      <c r="X2807" s="4">
        <v>258.66000000000003</v>
      </c>
      <c r="Y2807" s="4">
        <v>218.55</v>
      </c>
      <c r="Z2807" s="4">
        <v>22.992999999999999</v>
      </c>
      <c r="AA2807" s="10">
        <v>19.638373106</v>
      </c>
      <c r="AB2807" s="10">
        <v>20.975684517200001</v>
      </c>
      <c r="AC2807" s="4">
        <v>7.0456849999999998</v>
      </c>
      <c r="AD2807" s="4">
        <v>6.8676362134239</v>
      </c>
      <c r="AE2807" s="4">
        <v>7.0515558921372001</v>
      </c>
      <c r="AF2807" s="4">
        <v>13.780447000000001</v>
      </c>
      <c r="AG2807" s="4">
        <v>13.4187285810576</v>
      </c>
      <c r="AH2807" s="4">
        <v>14.1172013611752</v>
      </c>
      <c r="AI2807" s="4">
        <v>8.4146389999999993</v>
      </c>
      <c r="AJ2807" s="4">
        <v>8.8448220000000006</v>
      </c>
    </row>
    <row r="2808" spans="1:36" x14ac:dyDescent="0.3">
      <c r="A2808" s="1" t="s">
        <v>2294</v>
      </c>
      <c r="B2808" s="2">
        <v>4421687</v>
      </c>
      <c r="C2808" s="3" t="s">
        <v>2935</v>
      </c>
      <c r="D2808" s="4">
        <v>139779.32574905999</v>
      </c>
      <c r="E2808" s="3" t="s">
        <v>2945</v>
      </c>
      <c r="F2808" s="3" t="s">
        <v>2946</v>
      </c>
      <c r="G2808" s="3" t="s">
        <v>2984</v>
      </c>
      <c r="H2808" s="3" t="s">
        <v>3061</v>
      </c>
      <c r="I2808" s="3" t="s">
        <v>3654</v>
      </c>
      <c r="J2808" s="4">
        <v>38.870347000000002</v>
      </c>
      <c r="K2808" s="4">
        <v>36.573664999999998</v>
      </c>
      <c r="L2808" s="4">
        <v>-3.8741780000000001</v>
      </c>
      <c r="M2808" s="4">
        <v>-0.70674599999999999</v>
      </c>
      <c r="N2808" s="4">
        <v>102.249527</v>
      </c>
      <c r="O2808" s="4">
        <v>97.284172999999996</v>
      </c>
      <c r="P2808" s="4">
        <v>13.8108</v>
      </c>
      <c r="Q2808" s="4">
        <v>120.804019</v>
      </c>
      <c r="R2808" s="4">
        <v>157.96234699999999</v>
      </c>
      <c r="S2808" s="3" t="s">
        <v>6033</v>
      </c>
      <c r="T2808" s="4">
        <v>108.18</v>
      </c>
      <c r="U2808" s="4">
        <v>139779.32574905999</v>
      </c>
      <c r="V2808" s="10">
        <v>136025.32574900001</v>
      </c>
      <c r="W2808" s="4">
        <v>0</v>
      </c>
      <c r="X2808" s="4">
        <v>120.72</v>
      </c>
      <c r="Y2808" s="4">
        <v>48.56</v>
      </c>
      <c r="Z2808" s="4">
        <v>102.249527</v>
      </c>
      <c r="AA2808" s="10">
        <v>76.392910105200002</v>
      </c>
      <c r="AB2808" s="10">
        <v>81.5800190036</v>
      </c>
      <c r="AC2808" s="4">
        <v>16.564214</v>
      </c>
      <c r="AD2808" s="4">
        <v>13.3275848982761</v>
      </c>
      <c r="AE2808" s="4">
        <v>15.466914969307799</v>
      </c>
      <c r="AF2808" s="4">
        <v>120.804019</v>
      </c>
      <c r="AG2808" s="4">
        <v>70.987507976257803</v>
      </c>
      <c r="AH2808" s="4">
        <v>91.142378244660904</v>
      </c>
      <c r="AI2808" s="4">
        <v>13.8108</v>
      </c>
      <c r="AJ2808" s="4">
        <v>14.493569000000001</v>
      </c>
    </row>
    <row r="2809" spans="1:36" x14ac:dyDescent="0.3">
      <c r="A2809" s="1" t="s">
        <v>2402</v>
      </c>
      <c r="B2809" s="2">
        <v>4321488</v>
      </c>
      <c r="C2809" s="3" t="s">
        <v>2935</v>
      </c>
      <c r="D2809" s="4">
        <v>139948.12242602999</v>
      </c>
      <c r="E2809" s="3" t="s">
        <v>2920</v>
      </c>
      <c r="F2809" s="3" t="s">
        <v>2960</v>
      </c>
      <c r="G2809" s="3" t="s">
        <v>2961</v>
      </c>
      <c r="H2809" s="3" t="s">
        <v>2962</v>
      </c>
      <c r="I2809" s="3" t="s">
        <v>2963</v>
      </c>
      <c r="J2809" s="4">
        <v>22.590662999999999</v>
      </c>
      <c r="K2809" s="4">
        <v>1.898576</v>
      </c>
      <c r="L2809" s="4">
        <v>-5.4181480000000004</v>
      </c>
      <c r="M2809" s="4">
        <v>0.68842599999999998</v>
      </c>
      <c r="N2809" s="4">
        <v>39.359923000000002</v>
      </c>
      <c r="O2809" s="4">
        <v>43.599761999999998</v>
      </c>
      <c r="P2809" s="4">
        <v>6.9456059999999997</v>
      </c>
      <c r="Q2809" s="4">
        <v>25.717634</v>
      </c>
      <c r="R2809" s="4">
        <v>50.463658000000002</v>
      </c>
      <c r="S2809" s="3" t="s">
        <v>6141</v>
      </c>
      <c r="T2809" s="4">
        <v>367.11</v>
      </c>
      <c r="U2809" s="4">
        <v>139948.12242602999</v>
      </c>
      <c r="V2809" s="10">
        <v>151271.12242599999</v>
      </c>
      <c r="W2809" s="4">
        <v>0.91525700743646299</v>
      </c>
      <c r="X2809" s="5">
        <v>398.2</v>
      </c>
      <c r="Y2809" s="4">
        <v>292.43</v>
      </c>
      <c r="Z2809" s="4">
        <v>39.359923000000002</v>
      </c>
      <c r="AA2809" s="10">
        <v>27.944310812000001</v>
      </c>
      <c r="AB2809" s="10">
        <v>30.450600203</v>
      </c>
      <c r="AC2809" s="4">
        <v>6.8840960000000004</v>
      </c>
      <c r="AD2809" s="4">
        <v>6.3303979018304002</v>
      </c>
      <c r="AE2809" s="4">
        <v>6.7173656387668998</v>
      </c>
      <c r="AF2809" s="4">
        <v>25.717634</v>
      </c>
      <c r="AG2809" s="4">
        <v>22.6293077513204</v>
      </c>
      <c r="AH2809" s="4">
        <v>24.870561815821699</v>
      </c>
      <c r="AI2809" s="4">
        <v>6.9456059999999997</v>
      </c>
      <c r="AJ2809" s="4" t="s">
        <v>2924</v>
      </c>
    </row>
    <row r="2810" spans="1:36" x14ac:dyDescent="0.3">
      <c r="A2810" s="1" t="s">
        <v>1625</v>
      </c>
      <c r="B2810" s="2">
        <v>4004318</v>
      </c>
      <c r="C2810" s="3" t="s">
        <v>2935</v>
      </c>
      <c r="D2810" s="4">
        <v>140225.18224170001</v>
      </c>
      <c r="E2810" s="3" t="s">
        <v>2925</v>
      </c>
      <c r="F2810" s="3" t="s">
        <v>2926</v>
      </c>
      <c r="G2810" s="3" t="s">
        <v>2927</v>
      </c>
      <c r="H2810" s="3" t="s">
        <v>3243</v>
      </c>
      <c r="I2810" s="3" t="s">
        <v>3568</v>
      </c>
      <c r="J2810" s="4">
        <v>11.588407</v>
      </c>
      <c r="K2810" s="4">
        <v>-7.0375079999999999</v>
      </c>
      <c r="L2810" s="4">
        <v>-9.0962329999999998</v>
      </c>
      <c r="M2810" s="4">
        <v>0.25028299999999998</v>
      </c>
      <c r="N2810" s="4">
        <v>22.576364000000002</v>
      </c>
      <c r="O2810" s="4">
        <v>18.07029</v>
      </c>
      <c r="P2810" s="4" t="s">
        <v>2924</v>
      </c>
      <c r="Q2810" s="4">
        <v>13.560544</v>
      </c>
      <c r="R2810" s="4">
        <v>24.221779000000002</v>
      </c>
      <c r="S2810" s="3" t="s">
        <v>5366</v>
      </c>
      <c r="T2810" s="4">
        <v>248.34</v>
      </c>
      <c r="U2810" s="4">
        <v>140225.18224170001</v>
      </c>
      <c r="V2810" s="10">
        <v>176731.182241</v>
      </c>
      <c r="W2810" s="4">
        <v>1.8522992671337699</v>
      </c>
      <c r="X2810" s="5">
        <v>287.01</v>
      </c>
      <c r="Y2810" s="4">
        <v>209.5548</v>
      </c>
      <c r="Z2810" s="4">
        <v>22.576364000000002</v>
      </c>
      <c r="AA2810" s="10">
        <v>20.366755785900001</v>
      </c>
      <c r="AB2810" s="10">
        <v>20.860843707400001</v>
      </c>
      <c r="AC2810" s="4">
        <v>2.1109290000000001</v>
      </c>
      <c r="AD2810" s="4">
        <v>2.1079435627595999</v>
      </c>
      <c r="AE2810" s="4">
        <v>2.1208850328273998</v>
      </c>
      <c r="AF2810" s="4">
        <v>13.560544</v>
      </c>
      <c r="AG2810" s="4">
        <v>14.3522790086627</v>
      </c>
      <c r="AH2810" s="4">
        <v>14.544306048393601</v>
      </c>
      <c r="AI2810" s="4" t="s">
        <v>2924</v>
      </c>
      <c r="AJ2810" s="4" t="s">
        <v>2924</v>
      </c>
    </row>
    <row r="2811" spans="1:36" x14ac:dyDescent="0.3">
      <c r="A2811" s="1" t="s">
        <v>142</v>
      </c>
      <c r="B2811" s="2">
        <v>4092820</v>
      </c>
      <c r="C2811" s="3" t="s">
        <v>2919</v>
      </c>
      <c r="D2811" s="4">
        <v>141182.96969595001</v>
      </c>
      <c r="E2811" s="3" t="s">
        <v>2920</v>
      </c>
      <c r="F2811" s="3" t="s">
        <v>2921</v>
      </c>
      <c r="G2811" s="3" t="s">
        <v>2941</v>
      </c>
      <c r="H2811" s="3" t="s">
        <v>2941</v>
      </c>
      <c r="I2811" s="3" t="s">
        <v>2942</v>
      </c>
      <c r="J2811" s="4">
        <v>-8.8084159999999994</v>
      </c>
      <c r="K2811" s="4">
        <v>-18.601047999999999</v>
      </c>
      <c r="L2811" s="4">
        <v>-6.2198739999999999</v>
      </c>
      <c r="M2811" s="4">
        <v>-0.27716600000000002</v>
      </c>
      <c r="N2811" s="4">
        <v>37.521428999999998</v>
      </c>
      <c r="O2811" s="4">
        <v>22.427631999999999</v>
      </c>
      <c r="P2811" s="4">
        <v>18.755355999999999</v>
      </c>
      <c r="Q2811" s="4">
        <v>15.493601</v>
      </c>
      <c r="R2811" s="4">
        <v>29.208247</v>
      </c>
      <c r="S2811" s="3" t="s">
        <v>3889</v>
      </c>
      <c r="T2811" s="4">
        <v>262.64999999999998</v>
      </c>
      <c r="U2811" s="4">
        <v>141182.96969595001</v>
      </c>
      <c r="V2811" s="10">
        <v>192569.96969500001</v>
      </c>
      <c r="W2811" s="4">
        <v>3.6245954692556599</v>
      </c>
      <c r="X2811" s="4">
        <v>346.85</v>
      </c>
      <c r="Y2811" s="4">
        <v>253.3</v>
      </c>
      <c r="Z2811" s="4">
        <v>37.521428999999998</v>
      </c>
      <c r="AA2811" s="10">
        <v>12.690858136799999</v>
      </c>
      <c r="AB2811" s="10">
        <v>13.412958250499999</v>
      </c>
      <c r="AC2811" s="4">
        <v>5.9190379999999996</v>
      </c>
      <c r="AD2811" s="4">
        <v>5.6051876928407998</v>
      </c>
      <c r="AE2811" s="4">
        <v>5.8041044699172</v>
      </c>
      <c r="AF2811" s="4">
        <v>15.493601</v>
      </c>
      <c r="AG2811" s="4">
        <v>9.9261890637719006</v>
      </c>
      <c r="AH2811" s="4">
        <v>10.049696610560501</v>
      </c>
      <c r="AI2811" s="4">
        <v>18.755355999999999</v>
      </c>
      <c r="AJ2811" s="4" t="s">
        <v>2924</v>
      </c>
    </row>
    <row r="2812" spans="1:36" x14ac:dyDescent="0.3">
      <c r="A2812" s="1" t="s">
        <v>2539</v>
      </c>
      <c r="B2812" s="2">
        <v>103383</v>
      </c>
      <c r="C2812" s="3" t="s">
        <v>2935</v>
      </c>
      <c r="D2812" s="4">
        <v>141192.28845306</v>
      </c>
      <c r="E2812" s="3" t="s">
        <v>2930</v>
      </c>
      <c r="F2812" s="3" t="s">
        <v>2957</v>
      </c>
      <c r="G2812" s="3" t="s">
        <v>2957</v>
      </c>
      <c r="H2812" s="3" t="s">
        <v>3113</v>
      </c>
      <c r="I2812" s="3" t="s">
        <v>3125</v>
      </c>
      <c r="J2812" s="4">
        <v>51.318432999999999</v>
      </c>
      <c r="K2812" s="4">
        <v>-4.0143370000000003</v>
      </c>
      <c r="L2812" s="4">
        <v>-9.6829800000000006</v>
      </c>
      <c r="M2812" s="4">
        <v>0.43755500000000003</v>
      </c>
      <c r="N2812" s="4">
        <v>17.515988372092998</v>
      </c>
      <c r="O2812" s="4">
        <v>9.8749781921708308</v>
      </c>
      <c r="P2812" s="4">
        <v>5.1985419999999998</v>
      </c>
      <c r="Q2812" s="4">
        <v>13.551329000000001</v>
      </c>
      <c r="R2812" s="4">
        <v>10.037271</v>
      </c>
      <c r="S2812" s="3" t="s">
        <v>6277</v>
      </c>
      <c r="T2812" s="5">
        <v>241.02</v>
      </c>
      <c r="U2812" s="4">
        <v>141192.28845306</v>
      </c>
      <c r="V2812" s="10">
        <v>147947.988453</v>
      </c>
      <c r="W2812" s="4">
        <v>7.6342670320564299</v>
      </c>
      <c r="X2812" s="4">
        <v>270.62</v>
      </c>
      <c r="Y2812" s="4">
        <v>158.1</v>
      </c>
      <c r="Z2812" s="4">
        <v>18.54</v>
      </c>
      <c r="AA2812" s="10">
        <v>17.423426419199998</v>
      </c>
      <c r="AB2812" s="10">
        <v>17.906668677500001</v>
      </c>
      <c r="AC2812" s="4">
        <v>2.055993</v>
      </c>
      <c r="AD2812" s="4">
        <v>1.759582970823</v>
      </c>
      <c r="AE2812" s="4">
        <v>1.9823002559539999</v>
      </c>
      <c r="AF2812" s="4">
        <v>13.551329000000001</v>
      </c>
      <c r="AG2812" s="4" t="s">
        <v>2934</v>
      </c>
      <c r="AH2812" s="4" t="s">
        <v>2934</v>
      </c>
      <c r="AI2812" s="4">
        <v>5.1985419999999998</v>
      </c>
      <c r="AJ2812" s="4">
        <v>5.1985419999999998</v>
      </c>
    </row>
    <row r="2813" spans="1:36" x14ac:dyDescent="0.3">
      <c r="A2813" s="1" t="s">
        <v>204</v>
      </c>
      <c r="B2813" s="2">
        <v>4970981</v>
      </c>
      <c r="C2813" s="3" t="s">
        <v>2935</v>
      </c>
      <c r="D2813" s="4">
        <v>142390.61990195999</v>
      </c>
      <c r="E2813" s="3" t="s">
        <v>2945</v>
      </c>
      <c r="F2813" s="3" t="s">
        <v>3021</v>
      </c>
      <c r="G2813" s="3" t="s">
        <v>3022</v>
      </c>
      <c r="H2813" s="3" t="s">
        <v>3022</v>
      </c>
      <c r="I2813" s="3" t="s">
        <v>3160</v>
      </c>
      <c r="J2813" s="4">
        <v>91.974862999999999</v>
      </c>
      <c r="K2813" s="4">
        <v>18.897596</v>
      </c>
      <c r="L2813" s="4">
        <v>12.386587</v>
      </c>
      <c r="M2813" s="4">
        <v>0.195018</v>
      </c>
      <c r="N2813" s="4">
        <v>56.515000000000001</v>
      </c>
      <c r="O2813" s="4">
        <v>56.515000000000001</v>
      </c>
      <c r="P2813" s="4">
        <v>16.147143</v>
      </c>
      <c r="Q2813" s="4">
        <v>47.099854000000001</v>
      </c>
      <c r="R2813" s="4">
        <v>55.674472999999999</v>
      </c>
      <c r="S2813" s="3" t="s">
        <v>3951</v>
      </c>
      <c r="T2813" s="4">
        <v>113.03</v>
      </c>
      <c r="U2813" s="4">
        <v>142390.61990195999</v>
      </c>
      <c r="V2813" s="10">
        <v>135032.03190100001</v>
      </c>
      <c r="W2813" s="4">
        <v>0</v>
      </c>
      <c r="X2813" s="4">
        <v>116.94</v>
      </c>
      <c r="Y2813" s="4">
        <v>56.65</v>
      </c>
      <c r="Z2813" s="4">
        <v>56.515000000000001</v>
      </c>
      <c r="AA2813" s="10">
        <v>47.784729855400002</v>
      </c>
      <c r="AB2813" s="10">
        <v>51.559606243799998</v>
      </c>
      <c r="AC2813" s="4">
        <v>20.418724999999998</v>
      </c>
      <c r="AD2813" s="4">
        <v>17.035854806413099</v>
      </c>
      <c r="AE2813" s="4">
        <v>19.376291998969698</v>
      </c>
      <c r="AF2813" s="4">
        <v>47.099854000000001</v>
      </c>
      <c r="AG2813" s="4">
        <v>37.768426641312502</v>
      </c>
      <c r="AH2813" s="4">
        <v>40.692996056626903</v>
      </c>
      <c r="AI2813" s="4">
        <v>16.147143</v>
      </c>
      <c r="AJ2813" s="4">
        <v>16.147143</v>
      </c>
    </row>
    <row r="2814" spans="1:36" x14ac:dyDescent="0.3">
      <c r="A2814" s="1" t="s">
        <v>620</v>
      </c>
      <c r="B2814" s="2">
        <v>4057180</v>
      </c>
      <c r="C2814" s="3" t="s">
        <v>2919</v>
      </c>
      <c r="D2814" s="4">
        <v>145140.66231379</v>
      </c>
      <c r="E2814" s="3" t="s">
        <v>3102</v>
      </c>
      <c r="F2814" s="3" t="s">
        <v>3103</v>
      </c>
      <c r="G2814" s="3" t="s">
        <v>3292</v>
      </c>
      <c r="H2814" s="3" t="s">
        <v>3293</v>
      </c>
      <c r="I2814" s="3" t="s">
        <v>3105</v>
      </c>
      <c r="J2814" s="4">
        <v>-13.50057</v>
      </c>
      <c r="K2814" s="4">
        <v>-8.9097019999999993</v>
      </c>
      <c r="L2814" s="4">
        <v>-10.878759000000001</v>
      </c>
      <c r="M2814" s="4">
        <v>-0.75876500000000002</v>
      </c>
      <c r="N2814" s="4">
        <v>10.245813</v>
      </c>
      <c r="O2814" s="4">
        <v>13.732802</v>
      </c>
      <c r="P2814" s="4">
        <v>1.6955739999999999</v>
      </c>
      <c r="Q2814" s="4">
        <v>6.2126109999999999</v>
      </c>
      <c r="R2814" s="4">
        <v>10.124988</v>
      </c>
      <c r="S2814" s="3" t="s">
        <v>4363</v>
      </c>
      <c r="T2814" s="4">
        <v>37.93</v>
      </c>
      <c r="U2814" s="4">
        <v>145140.66231379</v>
      </c>
      <c r="V2814" s="10">
        <v>238458.66231300001</v>
      </c>
      <c r="W2814" s="4">
        <v>3.2691800685473198</v>
      </c>
      <c r="X2814" s="4">
        <v>47.11</v>
      </c>
      <c r="Y2814" s="4">
        <v>36.43</v>
      </c>
      <c r="Z2814" s="4">
        <v>10.245813</v>
      </c>
      <c r="AA2814" s="10">
        <v>8.7943426849000002</v>
      </c>
      <c r="AB2814" s="10">
        <v>8.9921150080000007</v>
      </c>
      <c r="AC2814" s="4">
        <v>1.937586</v>
      </c>
      <c r="AD2814" s="4">
        <v>1.9466074429132001</v>
      </c>
      <c r="AE2814" s="4">
        <v>1.9318341469719</v>
      </c>
      <c r="AF2814" s="4">
        <v>6.2126109999999999</v>
      </c>
      <c r="AG2814" s="4">
        <v>6.2245691683848001</v>
      </c>
      <c r="AH2814" s="4">
        <v>6.3114609818143999</v>
      </c>
      <c r="AI2814" s="4">
        <v>1.6955739999999999</v>
      </c>
      <c r="AJ2814" s="4" t="s">
        <v>2924</v>
      </c>
    </row>
    <row r="2815" spans="1:36" x14ac:dyDescent="0.3">
      <c r="A2815" s="1" t="s">
        <v>1839</v>
      </c>
      <c r="B2815" s="2">
        <v>3010401</v>
      </c>
      <c r="C2815" s="3" t="s">
        <v>2935</v>
      </c>
      <c r="D2815" s="4">
        <v>148287.33137940001</v>
      </c>
      <c r="E2815" s="3" t="s">
        <v>3090</v>
      </c>
      <c r="F2815" s="3" t="s">
        <v>3090</v>
      </c>
      <c r="G2815" s="3" t="s">
        <v>3091</v>
      </c>
      <c r="H2815" s="3" t="s">
        <v>3091</v>
      </c>
      <c r="I2815" s="3" t="s">
        <v>3092</v>
      </c>
      <c r="J2815" s="4">
        <v>18.719131000000001</v>
      </c>
      <c r="K2815" s="4">
        <v>-14.703099</v>
      </c>
      <c r="L2815" s="4">
        <v>-8.1635249999999999</v>
      </c>
      <c r="M2815" s="4">
        <v>0.61392500000000005</v>
      </c>
      <c r="N2815" s="4">
        <v>21.365926000000002</v>
      </c>
      <c r="O2815" s="4" t="s">
        <v>2924</v>
      </c>
      <c r="P2815" s="4">
        <v>2.9627349999999999</v>
      </c>
      <c r="Q2815" s="4">
        <v>15.553416</v>
      </c>
      <c r="R2815" s="4" t="s">
        <v>2924</v>
      </c>
      <c r="S2815" s="3" t="s">
        <v>5579</v>
      </c>
      <c r="T2815" s="4">
        <v>72.11</v>
      </c>
      <c r="U2815" s="4">
        <v>148287.33137940001</v>
      </c>
      <c r="V2815" s="10">
        <v>238278.33137900001</v>
      </c>
      <c r="W2815" s="4">
        <v>2.8567466370822401</v>
      </c>
      <c r="X2815" s="4">
        <v>86.1</v>
      </c>
      <c r="Y2815" s="4">
        <v>53.95</v>
      </c>
      <c r="Z2815" s="4">
        <v>21.365926000000002</v>
      </c>
      <c r="AA2815" s="10">
        <v>21.349478919900001</v>
      </c>
      <c r="AB2815" s="10">
        <v>21.0782622929</v>
      </c>
      <c r="AC2815" s="4">
        <v>9.0786529999999992</v>
      </c>
      <c r="AD2815" s="4">
        <v>7.8338776596641004</v>
      </c>
      <c r="AE2815" s="4">
        <v>8.7669692976023992</v>
      </c>
      <c r="AF2815" s="4">
        <v>15.553416</v>
      </c>
      <c r="AG2815" s="4">
        <v>13.122191348773001</v>
      </c>
      <c r="AH2815" s="4">
        <v>15.0481907587269</v>
      </c>
      <c r="AI2815" s="4">
        <v>2.9627349999999999</v>
      </c>
      <c r="AJ2815" s="4">
        <v>3.2856429999999999</v>
      </c>
    </row>
    <row r="2816" spans="1:36" x14ac:dyDescent="0.3">
      <c r="A2816" s="1" t="s">
        <v>1252</v>
      </c>
      <c r="B2816" s="2">
        <v>4121346</v>
      </c>
      <c r="C2816" s="3" t="s">
        <v>2919</v>
      </c>
      <c r="D2816" s="4">
        <v>149238.27618379999</v>
      </c>
      <c r="E2816" s="3" t="s">
        <v>2936</v>
      </c>
      <c r="F2816" s="3" t="s">
        <v>2937</v>
      </c>
      <c r="G2816" s="3" t="s">
        <v>2938</v>
      </c>
      <c r="H2816" s="3" t="s">
        <v>2938</v>
      </c>
      <c r="I2816" s="3" t="s">
        <v>3508</v>
      </c>
      <c r="J2816" s="4">
        <v>9.4416100000000007</v>
      </c>
      <c r="K2816" s="4">
        <v>10.537976</v>
      </c>
      <c r="L2816" s="4">
        <v>-5.6610000000000001E-2</v>
      </c>
      <c r="M2816" s="4">
        <v>0.52119800000000005</v>
      </c>
      <c r="N2816" s="4">
        <v>28.688749999999999</v>
      </c>
      <c r="O2816" s="4">
        <v>26.563656999999999</v>
      </c>
      <c r="P2816" s="5">
        <v>8.5740440000000007</v>
      </c>
      <c r="Q2816" s="4">
        <v>17.966277000000002</v>
      </c>
      <c r="R2816" s="4">
        <v>38.690807</v>
      </c>
      <c r="S2816" s="3" t="s">
        <v>4994</v>
      </c>
      <c r="T2816" s="5">
        <v>229.51</v>
      </c>
      <c r="U2816" s="4">
        <v>149238.27618379999</v>
      </c>
      <c r="V2816" s="10">
        <v>170868.27618300001</v>
      </c>
      <c r="W2816" s="4">
        <v>1.96941309746852</v>
      </c>
      <c r="X2816" s="4">
        <v>242.77</v>
      </c>
      <c r="Y2816" s="4">
        <v>189.66</v>
      </c>
      <c r="Z2816" s="4">
        <v>28.688749999999999</v>
      </c>
      <c r="AA2816" s="10">
        <v>22.378338322299999</v>
      </c>
      <c r="AB2816" s="10">
        <v>23.652290410599999</v>
      </c>
      <c r="AC2816" s="4">
        <v>4.5143529999999998</v>
      </c>
      <c r="AD2816" s="4">
        <v>4.2089502774324004</v>
      </c>
      <c r="AE2816" s="4">
        <v>4.4449928390330999</v>
      </c>
      <c r="AF2816" s="4">
        <v>17.966277000000002</v>
      </c>
      <c r="AG2816" s="4">
        <v>17.036743680697199</v>
      </c>
      <c r="AH2816" s="4">
        <v>17.2089704890946</v>
      </c>
      <c r="AI2816" s="5">
        <v>8.5740440000000007</v>
      </c>
      <c r="AJ2816" s="4" t="s">
        <v>2924</v>
      </c>
    </row>
    <row r="2817" spans="1:36" x14ac:dyDescent="0.3">
      <c r="A2817" s="1" t="s">
        <v>2032</v>
      </c>
      <c r="B2817" s="2">
        <v>3009080</v>
      </c>
      <c r="C2817" s="3" t="s">
        <v>2935</v>
      </c>
      <c r="D2817" s="4">
        <v>150855.27473169999</v>
      </c>
      <c r="E2817" s="3" t="s">
        <v>2920</v>
      </c>
      <c r="F2817" s="3" t="s">
        <v>2921</v>
      </c>
      <c r="G2817" s="3" t="s">
        <v>3109</v>
      </c>
      <c r="H2817" s="3" t="s">
        <v>3109</v>
      </c>
      <c r="I2817" s="3" t="s">
        <v>3048</v>
      </c>
      <c r="J2817" s="4">
        <v>-7.5373390000000002</v>
      </c>
      <c r="K2817" s="4">
        <v>-8.4908900000000003</v>
      </c>
      <c r="L2817" s="4">
        <v>3.058459</v>
      </c>
      <c r="M2817" s="4">
        <v>0.98634299999999997</v>
      </c>
      <c r="N2817" s="4">
        <v>35.588234999999997</v>
      </c>
      <c r="O2817" s="4">
        <v>18.308115999999998</v>
      </c>
      <c r="P2817" s="4">
        <v>1.6343319999999999</v>
      </c>
      <c r="Q2817" s="4">
        <v>10.747074</v>
      </c>
      <c r="R2817" s="4">
        <v>16.056774000000001</v>
      </c>
      <c r="S2817" s="3" t="s">
        <v>5771</v>
      </c>
      <c r="T2817" s="4">
        <v>26.62</v>
      </c>
      <c r="U2817" s="4">
        <v>150855.27473169999</v>
      </c>
      <c r="V2817" s="10">
        <v>213888.27473100001</v>
      </c>
      <c r="W2817" s="4">
        <v>6.46130728775357</v>
      </c>
      <c r="X2817" s="4">
        <v>31.54</v>
      </c>
      <c r="Y2817" s="4">
        <v>24.48</v>
      </c>
      <c r="Z2817" s="4">
        <v>35.77957</v>
      </c>
      <c r="AA2817" s="10">
        <v>9.9432242640999995</v>
      </c>
      <c r="AB2817" s="10">
        <v>9.1048390405999999</v>
      </c>
      <c r="AC2817" s="4">
        <v>3.6023290000000001</v>
      </c>
      <c r="AD2817" s="4">
        <v>3.4357598055033001</v>
      </c>
      <c r="AE2817" s="4">
        <v>3.3991096972725998</v>
      </c>
      <c r="AF2817" s="4">
        <v>10.747074</v>
      </c>
      <c r="AG2817" s="4">
        <v>9.5487968361347004</v>
      </c>
      <c r="AH2817" s="4">
        <v>8.4505813802323999</v>
      </c>
      <c r="AI2817" s="4">
        <v>1.6343319999999999</v>
      </c>
      <c r="AJ2817" s="4" t="s">
        <v>2924</v>
      </c>
    </row>
    <row r="2818" spans="1:36" x14ac:dyDescent="0.3">
      <c r="A2818" s="1" t="s">
        <v>2227</v>
      </c>
      <c r="B2818" s="2">
        <v>4001600</v>
      </c>
      <c r="C2818" s="3" t="s">
        <v>2935</v>
      </c>
      <c r="D2818" s="4">
        <v>155342.92369386999</v>
      </c>
      <c r="E2818" s="3" t="s">
        <v>2936</v>
      </c>
      <c r="F2818" s="3" t="s">
        <v>2937</v>
      </c>
      <c r="G2818" s="3" t="s">
        <v>2951</v>
      </c>
      <c r="H2818" s="3" t="s">
        <v>2951</v>
      </c>
      <c r="I2818" s="3" t="s">
        <v>3191</v>
      </c>
      <c r="J2818" s="4">
        <v>38.709294</v>
      </c>
      <c r="K2818" s="4">
        <v>-3.0567319999999998</v>
      </c>
      <c r="L2818" s="4">
        <v>-3.0164529999999998</v>
      </c>
      <c r="M2818" s="4">
        <v>0.197459</v>
      </c>
      <c r="N2818" s="4">
        <v>33.231777000000001</v>
      </c>
      <c r="O2818" s="4">
        <v>21.348089000000002</v>
      </c>
      <c r="P2818" s="4">
        <v>2.541871</v>
      </c>
      <c r="Q2818" s="4">
        <v>14.890817</v>
      </c>
      <c r="R2818" s="4">
        <v>20.819959000000001</v>
      </c>
      <c r="S2818" s="3" t="s">
        <v>5966</v>
      </c>
      <c r="T2818" s="4">
        <v>116.71</v>
      </c>
      <c r="U2818" s="4">
        <v>155342.92369386999</v>
      </c>
      <c r="V2818" s="10">
        <v>194153.92369299999</v>
      </c>
      <c r="W2818" s="4">
        <v>2.1591980121669101</v>
      </c>
      <c r="X2818" s="5">
        <v>128.69999999999999</v>
      </c>
      <c r="Y2818" s="4">
        <v>83.78</v>
      </c>
      <c r="Z2818" s="4">
        <v>33.231777000000001</v>
      </c>
      <c r="AA2818" s="10">
        <v>19.999657276000001</v>
      </c>
      <c r="AB2818" s="10">
        <v>21.037205806199999</v>
      </c>
      <c r="AC2818" s="4">
        <v>2.4563389999999998</v>
      </c>
      <c r="AD2818" s="4">
        <v>2.3427787686196999</v>
      </c>
      <c r="AE2818" s="4">
        <v>2.4379400464804002</v>
      </c>
      <c r="AF2818" s="4">
        <v>14.890817</v>
      </c>
      <c r="AG2818" s="4">
        <v>14.3370425703938</v>
      </c>
      <c r="AH2818" s="4">
        <v>14.843537773871599</v>
      </c>
      <c r="AI2818" s="4">
        <v>2.541871</v>
      </c>
      <c r="AJ2818" s="4" t="s">
        <v>2924</v>
      </c>
    </row>
    <row r="2819" spans="1:36" x14ac:dyDescent="0.3">
      <c r="A2819" s="1" t="s">
        <v>2238</v>
      </c>
      <c r="B2819" s="2">
        <v>4023623</v>
      </c>
      <c r="C2819" s="3" t="s">
        <v>2935</v>
      </c>
      <c r="D2819" s="4">
        <v>155540.80532119999</v>
      </c>
      <c r="E2819" s="3" t="s">
        <v>2930</v>
      </c>
      <c r="F2819" s="3" t="s">
        <v>2953</v>
      </c>
      <c r="G2819" s="3" t="s">
        <v>2954</v>
      </c>
      <c r="H2819" s="3" t="s">
        <v>3346</v>
      </c>
      <c r="I2819" s="3" t="s">
        <v>3646</v>
      </c>
      <c r="J2819" s="4">
        <v>13.910833</v>
      </c>
      <c r="K2819" s="4">
        <v>-2.1298170000000001</v>
      </c>
      <c r="L2819" s="4">
        <v>-4.0278470000000004</v>
      </c>
      <c r="M2819" s="4">
        <v>2.031272</v>
      </c>
      <c r="N2819" s="4">
        <v>45.618181999999997</v>
      </c>
      <c r="O2819" s="4">
        <v>30.562154</v>
      </c>
      <c r="P2819" s="4">
        <v>4.580724</v>
      </c>
      <c r="Q2819" s="4">
        <v>25.049102999999999</v>
      </c>
      <c r="R2819" s="4">
        <v>36.736704000000003</v>
      </c>
      <c r="S2819" s="3" t="s">
        <v>5977</v>
      </c>
      <c r="T2819" s="4">
        <v>501.8</v>
      </c>
      <c r="U2819" s="4">
        <v>155540.80532119999</v>
      </c>
      <c r="V2819" s="10">
        <v>170283.80532099999</v>
      </c>
      <c r="W2819" s="4">
        <v>0.72538860103626901</v>
      </c>
      <c r="X2819" s="4">
        <v>533.29</v>
      </c>
      <c r="Y2819" s="4">
        <v>407.69</v>
      </c>
      <c r="Z2819" s="4">
        <v>45.618181999999997</v>
      </c>
      <c r="AA2819" s="10">
        <v>31.037575382699998</v>
      </c>
      <c r="AB2819" s="10">
        <v>32.851859586700002</v>
      </c>
      <c r="AC2819" s="4">
        <v>12.368086</v>
      </c>
      <c r="AD2819" s="4">
        <v>11.6559709930381</v>
      </c>
      <c r="AE2819" s="4">
        <v>12.1192589912442</v>
      </c>
      <c r="AF2819" s="4">
        <v>25.049102999999999</v>
      </c>
      <c r="AG2819" s="4">
        <v>24.044140106908198</v>
      </c>
      <c r="AH2819" s="4">
        <v>24.707962031176599</v>
      </c>
      <c r="AI2819" s="4">
        <v>4.580724</v>
      </c>
      <c r="AJ2819" s="4" t="s">
        <v>2924</v>
      </c>
    </row>
    <row r="2820" spans="1:36" x14ac:dyDescent="0.3">
      <c r="A2820" s="1" t="s">
        <v>386</v>
      </c>
      <c r="B2820" s="2">
        <v>4048287</v>
      </c>
      <c r="C2820" s="3" t="s">
        <v>2935</v>
      </c>
      <c r="D2820" s="4">
        <v>161721.48112740001</v>
      </c>
      <c r="E2820" s="3" t="s">
        <v>2930</v>
      </c>
      <c r="F2820" s="3" t="s">
        <v>2953</v>
      </c>
      <c r="G2820" s="3" t="s">
        <v>2954</v>
      </c>
      <c r="H2820" s="3" t="s">
        <v>2955</v>
      </c>
      <c r="I2820" s="3" t="s">
        <v>3001</v>
      </c>
      <c r="J2820" s="4">
        <v>28.625277000000001</v>
      </c>
      <c r="K2820" s="4">
        <v>10.470689</v>
      </c>
      <c r="L2820" s="4">
        <v>2.425818</v>
      </c>
      <c r="M2820" s="4">
        <v>1.5057990000000001</v>
      </c>
      <c r="N2820" s="4">
        <v>25.771405000000001</v>
      </c>
      <c r="O2820" s="4">
        <v>38.304474999999996</v>
      </c>
      <c r="P2820" s="4">
        <v>3.7517649999999998</v>
      </c>
      <c r="Q2820" s="4">
        <v>20.719221999999998</v>
      </c>
      <c r="R2820" s="4">
        <v>30.006036999999999</v>
      </c>
      <c r="S2820" s="3" t="s">
        <v>4131</v>
      </c>
      <c r="T2820" s="4">
        <v>1044.18</v>
      </c>
      <c r="U2820" s="4">
        <v>161721.48112740001</v>
      </c>
      <c r="V2820" s="10">
        <v>163930.48112700001</v>
      </c>
      <c r="W2820" s="4">
        <v>1.95368614606677</v>
      </c>
      <c r="X2820" s="4">
        <v>1082.45</v>
      </c>
      <c r="Y2820" s="4">
        <v>745.55139999999994</v>
      </c>
      <c r="Z2820" s="4">
        <v>25.771405000000001</v>
      </c>
      <c r="AA2820" s="10">
        <v>22.6178949488</v>
      </c>
      <c r="AB2820" s="10">
        <v>24.1765248902</v>
      </c>
      <c r="AC2820" s="4">
        <v>8.4670459999999999</v>
      </c>
      <c r="AD2820" s="4">
        <v>7.1544807653987998</v>
      </c>
      <c r="AE2820" s="4">
        <v>8.0496851017164008</v>
      </c>
      <c r="AF2820" s="4">
        <v>20.719221999999998</v>
      </c>
      <c r="AG2820" s="4">
        <v>16.8164824317155</v>
      </c>
      <c r="AH2820" s="4">
        <v>19.457973977599401</v>
      </c>
      <c r="AI2820" s="4">
        <v>3.7517649999999998</v>
      </c>
      <c r="AJ2820" s="4">
        <v>20.936360000000001</v>
      </c>
    </row>
    <row r="2821" spans="1:36" x14ac:dyDescent="0.3">
      <c r="A2821" s="1" t="s">
        <v>239</v>
      </c>
      <c r="B2821" s="2">
        <v>4024242</v>
      </c>
      <c r="C2821" s="3" t="s">
        <v>2935</v>
      </c>
      <c r="D2821" s="4">
        <v>164027.11012902</v>
      </c>
      <c r="E2821" s="3" t="s">
        <v>3102</v>
      </c>
      <c r="F2821" s="3" t="s">
        <v>3142</v>
      </c>
      <c r="G2821" s="3" t="s">
        <v>3143</v>
      </c>
      <c r="H2821" s="3" t="s">
        <v>3192</v>
      </c>
      <c r="I2821" s="3" t="s">
        <v>3193</v>
      </c>
      <c r="J2821" s="4">
        <v>36.233611000000003</v>
      </c>
      <c r="K2821" s="4">
        <v>4.3835620000000004</v>
      </c>
      <c r="L2821" s="4">
        <v>-1.761925</v>
      </c>
      <c r="M2821" s="4">
        <v>0.48351699999999997</v>
      </c>
      <c r="N2821" s="4">
        <v>22.86</v>
      </c>
      <c r="O2821" s="4">
        <v>8.1294450000000005</v>
      </c>
      <c r="P2821" s="4">
        <v>1.602411</v>
      </c>
      <c r="Q2821" s="4">
        <v>6.5562269999999998</v>
      </c>
      <c r="R2821" s="4">
        <v>14.901149999999999</v>
      </c>
      <c r="S2821" s="3" t="s">
        <v>3986</v>
      </c>
      <c r="T2821" s="4">
        <v>22.86</v>
      </c>
      <c r="U2821" s="4">
        <v>164027.11012902</v>
      </c>
      <c r="V2821" s="10">
        <v>325292.11012899998</v>
      </c>
      <c r="W2821" s="4">
        <v>4.8556430446194199</v>
      </c>
      <c r="X2821" s="4">
        <v>24.03</v>
      </c>
      <c r="Y2821" s="4">
        <v>15.940099999999999</v>
      </c>
      <c r="Z2821" s="4">
        <v>22.86</v>
      </c>
      <c r="AA2821" s="10">
        <v>10.2945149959</v>
      </c>
      <c r="AB2821" s="10">
        <v>10.3042131881</v>
      </c>
      <c r="AC2821" s="4">
        <v>2.6650179999999999</v>
      </c>
      <c r="AD2821" s="4">
        <v>2.6386580470463001</v>
      </c>
      <c r="AE2821" s="4">
        <v>2.6639385592276001</v>
      </c>
      <c r="AF2821" s="4">
        <v>6.5562269999999998</v>
      </c>
      <c r="AG2821" s="4">
        <v>7.1422658266383001</v>
      </c>
      <c r="AH2821" s="4">
        <v>7.2631924900170999</v>
      </c>
      <c r="AI2821" s="4">
        <v>1.602411</v>
      </c>
      <c r="AJ2821" s="4" t="s">
        <v>2924</v>
      </c>
    </row>
    <row r="2822" spans="1:36" x14ac:dyDescent="0.3">
      <c r="A2822" s="1" t="s">
        <v>403</v>
      </c>
      <c r="B2822" s="2">
        <v>4122589</v>
      </c>
      <c r="C2822" s="3" t="s">
        <v>2919</v>
      </c>
      <c r="D2822" s="4">
        <v>166721.05109907</v>
      </c>
      <c r="E2822" s="3" t="s">
        <v>2925</v>
      </c>
      <c r="F2822" s="3" t="s">
        <v>2980</v>
      </c>
      <c r="G2822" s="3" t="s">
        <v>2981</v>
      </c>
      <c r="H2822" s="3" t="s">
        <v>3059</v>
      </c>
      <c r="I2822" s="3" t="s">
        <v>3261</v>
      </c>
      <c r="J2822" s="4">
        <v>42.009517000000002</v>
      </c>
      <c r="K2822" s="4">
        <v>18.579836</v>
      </c>
      <c r="L2822" s="4">
        <v>-3.5564749999999998</v>
      </c>
      <c r="M2822" s="4">
        <v>-0.22184400000000001</v>
      </c>
      <c r="N2822" s="4">
        <v>34.523716999999998</v>
      </c>
      <c r="O2822" s="4">
        <v>20.170456999999999</v>
      </c>
      <c r="P2822" s="4" t="s">
        <v>2924</v>
      </c>
      <c r="Q2822" s="4">
        <v>22.385503</v>
      </c>
      <c r="R2822" s="4">
        <v>21.067011999999998</v>
      </c>
      <c r="S2822" s="3" t="s">
        <v>4148</v>
      </c>
      <c r="T2822" s="4">
        <v>5037.3900000000003</v>
      </c>
      <c r="U2822" s="4">
        <v>166721.05109907</v>
      </c>
      <c r="V2822" s="10">
        <v>167617.051099</v>
      </c>
      <c r="W2822" s="4">
        <v>0.69480425379015698</v>
      </c>
      <c r="X2822" s="4">
        <v>5337.24</v>
      </c>
      <c r="Y2822" s="4">
        <v>3180</v>
      </c>
      <c r="Z2822" s="4">
        <v>34.523716999999998</v>
      </c>
      <c r="AA2822" s="10">
        <v>24.784109090800001</v>
      </c>
      <c r="AB2822" s="10">
        <v>27.5690239449</v>
      </c>
      <c r="AC2822" s="4">
        <v>7.2712589999999997</v>
      </c>
      <c r="AD2822" s="4">
        <v>6.6860890466068996</v>
      </c>
      <c r="AE2822" s="4">
        <v>7.1513157011292998</v>
      </c>
      <c r="AF2822" s="4">
        <v>22.385503</v>
      </c>
      <c r="AG2822" s="4">
        <v>18.785267036955101</v>
      </c>
      <c r="AH2822" s="4">
        <v>20.6861583564339</v>
      </c>
      <c r="AI2822" s="4" t="s">
        <v>2924</v>
      </c>
      <c r="AJ2822" s="4" t="s">
        <v>2924</v>
      </c>
    </row>
    <row r="2823" spans="1:36" x14ac:dyDescent="0.3">
      <c r="A2823" s="1" t="s">
        <v>724</v>
      </c>
      <c r="B2823" s="2">
        <v>4810677</v>
      </c>
      <c r="C2823" s="3" t="s">
        <v>2935</v>
      </c>
      <c r="D2823" s="4">
        <v>166917.78508510001</v>
      </c>
      <c r="E2823" s="3" t="s">
        <v>2920</v>
      </c>
      <c r="F2823" s="3" t="s">
        <v>2921</v>
      </c>
      <c r="G2823" s="3" t="s">
        <v>2922</v>
      </c>
      <c r="H2823" s="3" t="s">
        <v>2922</v>
      </c>
      <c r="I2823" s="3" t="s">
        <v>2923</v>
      </c>
      <c r="J2823" s="4">
        <v>-0.103743</v>
      </c>
      <c r="K2823" s="4">
        <v>-16.09788</v>
      </c>
      <c r="L2823" s="4">
        <v>-3.236612</v>
      </c>
      <c r="M2823" s="4">
        <v>1.1157300000000001</v>
      </c>
      <c r="N2823" s="4">
        <v>43.595548000000001</v>
      </c>
      <c r="O2823" s="4">
        <v>34.135894</v>
      </c>
      <c r="P2823" s="4">
        <v>3.253463</v>
      </c>
      <c r="Q2823" s="4">
        <v>23.488316000000001</v>
      </c>
      <c r="R2823" s="4">
        <v>34.173889000000003</v>
      </c>
      <c r="S2823" s="3" t="s">
        <v>4467</v>
      </c>
      <c r="T2823" s="4">
        <v>231.1</v>
      </c>
      <c r="U2823" s="4">
        <v>166917.78508510001</v>
      </c>
      <c r="V2823" s="10">
        <v>183120.78508500001</v>
      </c>
      <c r="W2823" s="4">
        <v>0.46733016010385098</v>
      </c>
      <c r="X2823" s="5">
        <v>281.7</v>
      </c>
      <c r="Y2823" s="4">
        <v>222.53</v>
      </c>
      <c r="Z2823" s="4">
        <v>44.069412999999997</v>
      </c>
      <c r="AA2823" s="10">
        <v>28.871981309999999</v>
      </c>
      <c r="AB2823" s="10">
        <v>30.813004661200001</v>
      </c>
      <c r="AC2823" s="4">
        <v>7.7129469999999998</v>
      </c>
      <c r="AD2823" s="4">
        <v>7.4635957397136998</v>
      </c>
      <c r="AE2823" s="4">
        <v>7.7150278135228998</v>
      </c>
      <c r="AF2823" s="4">
        <v>23.488316000000001</v>
      </c>
      <c r="AG2823" s="4">
        <v>23.373052003209501</v>
      </c>
      <c r="AH2823" s="4">
        <v>24.639743565228802</v>
      </c>
      <c r="AI2823" s="4">
        <v>3.253463</v>
      </c>
      <c r="AJ2823" s="4" t="s">
        <v>2924</v>
      </c>
    </row>
    <row r="2824" spans="1:36" x14ac:dyDescent="0.3">
      <c r="A2824" s="1" t="s">
        <v>2737</v>
      </c>
      <c r="B2824" s="2">
        <v>4057229</v>
      </c>
      <c r="C2824" s="3" t="s">
        <v>2935</v>
      </c>
      <c r="D2824" s="4">
        <v>168048.28069839999</v>
      </c>
      <c r="E2824" s="3" t="s">
        <v>3102</v>
      </c>
      <c r="F2824" s="3" t="s">
        <v>3142</v>
      </c>
      <c r="G2824" s="3" t="s">
        <v>3143</v>
      </c>
      <c r="H2824" s="3" t="s">
        <v>3192</v>
      </c>
      <c r="I2824" s="3" t="s">
        <v>3409</v>
      </c>
      <c r="J2824" s="4">
        <v>5.8885940000000003</v>
      </c>
      <c r="K2824" s="4">
        <v>-11.071508</v>
      </c>
      <c r="L2824" s="4">
        <v>-10.049572</v>
      </c>
      <c r="M2824" s="4">
        <v>-2.5044E-2</v>
      </c>
      <c r="N2824" s="4">
        <v>19.96</v>
      </c>
      <c r="O2824" s="4">
        <v>12.170731999999999</v>
      </c>
      <c r="P2824" s="4">
        <v>1.7446029999999999</v>
      </c>
      <c r="Q2824" s="4">
        <v>6.3456489999999999</v>
      </c>
      <c r="R2824" s="4">
        <v>31.739339000000001</v>
      </c>
      <c r="S2824" s="3" t="s">
        <v>6475</v>
      </c>
      <c r="T2824" s="4">
        <v>39.92</v>
      </c>
      <c r="U2824" s="4">
        <v>168048.28069839999</v>
      </c>
      <c r="V2824" s="10">
        <v>342733.28069799999</v>
      </c>
      <c r="W2824" s="4">
        <v>6.7885771543086202</v>
      </c>
      <c r="X2824" s="4">
        <v>45.36</v>
      </c>
      <c r="Y2824" s="4">
        <v>37.32</v>
      </c>
      <c r="Z2824" s="4">
        <v>19.96</v>
      </c>
      <c r="AA2824" s="10">
        <v>8.5137239011000005</v>
      </c>
      <c r="AB2824" s="10">
        <v>8.6792042613000007</v>
      </c>
      <c r="AC2824" s="4">
        <v>2.5531950000000001</v>
      </c>
      <c r="AD2824" s="4">
        <v>2.5066367419489999</v>
      </c>
      <c r="AE2824" s="4">
        <v>2.5487866443565999</v>
      </c>
      <c r="AF2824" s="4">
        <v>6.3456489999999999</v>
      </c>
      <c r="AG2824" s="4">
        <v>6.8949078955805003</v>
      </c>
      <c r="AH2824" s="4">
        <v>7.1208894307213004</v>
      </c>
      <c r="AI2824" s="4">
        <v>1.7446029999999999</v>
      </c>
      <c r="AJ2824" s="4" t="s">
        <v>2924</v>
      </c>
    </row>
    <row r="2825" spans="1:36" x14ac:dyDescent="0.3">
      <c r="A2825" s="1" t="s">
        <v>2476</v>
      </c>
      <c r="B2825" s="2">
        <v>4112734</v>
      </c>
      <c r="C2825" s="3" t="s">
        <v>2919</v>
      </c>
      <c r="D2825" s="4">
        <v>174397.57226451999</v>
      </c>
      <c r="E2825" s="3" t="s">
        <v>2945</v>
      </c>
      <c r="F2825" s="3" t="s">
        <v>2990</v>
      </c>
      <c r="G2825" s="3" t="s">
        <v>2990</v>
      </c>
      <c r="H2825" s="3" t="s">
        <v>3029</v>
      </c>
      <c r="I2825" s="3" t="s">
        <v>3030</v>
      </c>
      <c r="J2825" s="18">
        <v>12.155343999999999</v>
      </c>
      <c r="K2825" s="18">
        <v>-8.5875489999999992</v>
      </c>
      <c r="L2825" s="18">
        <v>-4.0212859999999999</v>
      </c>
      <c r="M2825" s="18">
        <v>2.306416</v>
      </c>
      <c r="N2825" s="4">
        <v>35.541922</v>
      </c>
      <c r="O2825" s="4">
        <v>118.671633</v>
      </c>
      <c r="P2825" s="4">
        <v>10.09718</v>
      </c>
      <c r="Q2825" s="4">
        <v>25.657684</v>
      </c>
      <c r="R2825" s="4" t="s">
        <v>2924</v>
      </c>
      <c r="S2825" s="3" t="s">
        <v>6214</v>
      </c>
      <c r="T2825" s="4">
        <v>191.18</v>
      </c>
      <c r="U2825" s="4">
        <v>174397.57226451999</v>
      </c>
      <c r="V2825" s="10">
        <v>180219.57226399999</v>
      </c>
      <c r="W2825" s="4">
        <v>2.8454859294905299</v>
      </c>
      <c r="X2825" s="18">
        <v>220.38499999999999</v>
      </c>
      <c r="Y2825" s="18">
        <v>155.46</v>
      </c>
      <c r="Z2825" s="4">
        <v>35.541922</v>
      </c>
      <c r="AA2825" s="10">
        <v>34.500929384800003</v>
      </c>
      <c r="AB2825" s="10">
        <v>37.010866303599997</v>
      </c>
      <c r="AC2825" s="4">
        <v>11.470917</v>
      </c>
      <c r="AD2825" s="4">
        <v>10.9169341619109</v>
      </c>
      <c r="AE2825" s="4">
        <v>11.6188581986979</v>
      </c>
      <c r="AF2825" s="4">
        <v>25.657684</v>
      </c>
      <c r="AG2825" s="4">
        <v>22.585272736049699</v>
      </c>
      <c r="AH2825" s="4">
        <v>25.824398485898499</v>
      </c>
      <c r="AI2825" s="4">
        <v>10.09718</v>
      </c>
      <c r="AJ2825" s="4">
        <v>13.753957</v>
      </c>
    </row>
    <row r="2826" spans="1:36" x14ac:dyDescent="0.3">
      <c r="A2826" s="1" t="s">
        <v>2133</v>
      </c>
      <c r="B2826" s="2">
        <v>4062496</v>
      </c>
      <c r="C2826" s="3" t="s">
        <v>2919</v>
      </c>
      <c r="D2826" s="4">
        <v>174693.64</v>
      </c>
      <c r="E2826" s="3" t="s">
        <v>2945</v>
      </c>
      <c r="F2826" s="3" t="s">
        <v>2990</v>
      </c>
      <c r="G2826" s="3" t="s">
        <v>2990</v>
      </c>
      <c r="H2826" s="3" t="s">
        <v>3029</v>
      </c>
      <c r="I2826" s="3" t="s">
        <v>3030</v>
      </c>
      <c r="J2826" s="18">
        <v>8.7187999999999999</v>
      </c>
      <c r="K2826" s="18">
        <v>-7.5765589999999996</v>
      </c>
      <c r="L2826" s="18">
        <v>0.53708400000000001</v>
      </c>
      <c r="M2826" s="18">
        <v>2.845183</v>
      </c>
      <c r="N2826" s="4">
        <v>19.655000000000001</v>
      </c>
      <c r="O2826" s="4">
        <v>15.722428000000001</v>
      </c>
      <c r="P2826" s="4">
        <v>6.6610180000000003</v>
      </c>
      <c r="Q2826" s="4">
        <v>14.562599000000001</v>
      </c>
      <c r="R2826" s="4">
        <v>18.900307999999999</v>
      </c>
      <c r="S2826" s="3" t="s">
        <v>5872</v>
      </c>
      <c r="T2826" s="4">
        <v>157.24</v>
      </c>
      <c r="U2826" s="4">
        <v>174693.64</v>
      </c>
      <c r="V2826" s="10">
        <v>176833.64</v>
      </c>
      <c r="W2826" s="4">
        <v>2.16229966929534</v>
      </c>
      <c r="X2826" s="18">
        <v>230.63</v>
      </c>
      <c r="Y2826" s="18">
        <v>134.9409</v>
      </c>
      <c r="Z2826" s="4">
        <v>19.655000000000001</v>
      </c>
      <c r="AA2826" s="10">
        <v>14.0613318739</v>
      </c>
      <c r="AB2826" s="10">
        <v>14.0613318739</v>
      </c>
      <c r="AC2826" s="4">
        <v>4.5386179999999996</v>
      </c>
      <c r="AD2826" s="4">
        <v>4.1566437701009997</v>
      </c>
      <c r="AE2826" s="4">
        <v>4.1566437701009997</v>
      </c>
      <c r="AF2826" s="4">
        <v>14.562599000000001</v>
      </c>
      <c r="AG2826" s="4">
        <v>11.096325441720101</v>
      </c>
      <c r="AH2826" s="4">
        <v>11.096325441720101</v>
      </c>
      <c r="AI2826" s="4">
        <v>6.6610180000000003</v>
      </c>
      <c r="AJ2826" s="4">
        <v>12.297826000000001</v>
      </c>
    </row>
    <row r="2827" spans="1:36" x14ac:dyDescent="0.3">
      <c r="A2827" s="1" t="s">
        <v>510</v>
      </c>
      <c r="B2827" s="2">
        <v>114523</v>
      </c>
      <c r="C2827" s="3" t="s">
        <v>2935</v>
      </c>
      <c r="D2827" s="4">
        <v>176155.31577168001</v>
      </c>
      <c r="E2827" s="3" t="s">
        <v>2936</v>
      </c>
      <c r="F2827" s="3" t="s">
        <v>2937</v>
      </c>
      <c r="G2827" s="3" t="s">
        <v>3044</v>
      </c>
      <c r="H2827" s="3" t="s">
        <v>3099</v>
      </c>
      <c r="I2827" s="3" t="s">
        <v>3314</v>
      </c>
      <c r="J2827" s="4">
        <v>23.401088999999999</v>
      </c>
      <c r="K2827" s="4">
        <v>-6.7045110000000001</v>
      </c>
      <c r="L2827" s="4">
        <v>-9.6210059999999995</v>
      </c>
      <c r="M2827" s="4">
        <v>-0.32236900000000002</v>
      </c>
      <c r="N2827" s="4">
        <v>17.374286000000001</v>
      </c>
      <c r="O2827" s="4">
        <v>18.696387000000001</v>
      </c>
      <c r="P2827" s="4">
        <v>9.0815409999999996</v>
      </c>
      <c r="Q2827" s="4">
        <v>12.988042999999999</v>
      </c>
      <c r="R2827" s="4">
        <v>28.603470000000002</v>
      </c>
      <c r="S2827" s="3" t="s">
        <v>4253</v>
      </c>
      <c r="T2827" s="4">
        <v>364.86</v>
      </c>
      <c r="U2827" s="4">
        <v>176155.31577168001</v>
      </c>
      <c r="V2827" s="10">
        <v>209302.31577099999</v>
      </c>
      <c r="W2827" s="4">
        <v>1.54579838842296</v>
      </c>
      <c r="X2827" s="5">
        <v>418.5</v>
      </c>
      <c r="Y2827" s="5">
        <v>276.94</v>
      </c>
      <c r="Z2827" s="4">
        <v>17.374286000000001</v>
      </c>
      <c r="AA2827" s="10">
        <v>17.1541409059</v>
      </c>
      <c r="AB2827" s="10">
        <v>16.692202573700001</v>
      </c>
      <c r="AC2827" s="4">
        <v>3.1874739999999999</v>
      </c>
      <c r="AD2827" s="4">
        <v>3.2229718785879999</v>
      </c>
      <c r="AE2827" s="4">
        <v>3.2405323718957999</v>
      </c>
      <c r="AF2827" s="4">
        <v>12.988042999999999</v>
      </c>
      <c r="AG2827" s="4">
        <v>13.512493354370401</v>
      </c>
      <c r="AH2827" s="4">
        <v>13.5605503846442</v>
      </c>
      <c r="AI2827" s="4">
        <v>9.0815409999999996</v>
      </c>
      <c r="AJ2827" s="4">
        <v>12.92226</v>
      </c>
    </row>
    <row r="2828" spans="1:36" x14ac:dyDescent="0.3">
      <c r="A2828" s="1" t="s">
        <v>1346</v>
      </c>
      <c r="B2828" s="2">
        <v>4048157</v>
      </c>
      <c r="C2828" s="3" t="s">
        <v>2919</v>
      </c>
      <c r="D2828" s="4">
        <v>178746.46075888001</v>
      </c>
      <c r="E2828" s="3" t="s">
        <v>2945</v>
      </c>
      <c r="F2828" s="3" t="s">
        <v>2946</v>
      </c>
      <c r="G2828" s="3" t="s">
        <v>2947</v>
      </c>
      <c r="H2828" s="3" t="s">
        <v>2989</v>
      </c>
      <c r="I2828" s="3" t="s">
        <v>2949</v>
      </c>
      <c r="J2828" s="4">
        <v>2.166296</v>
      </c>
      <c r="K2828" s="4">
        <v>3.1565509999999999</v>
      </c>
      <c r="L2828" s="5">
        <v>0.37725799999999998</v>
      </c>
      <c r="M2828" s="4">
        <v>-0.74915699999999996</v>
      </c>
      <c r="N2828" s="4">
        <v>62.111662000000003</v>
      </c>
      <c r="O2828" s="4">
        <v>34.759675999999999</v>
      </c>
      <c r="P2828" s="4">
        <v>9.8631510000000002</v>
      </c>
      <c r="Q2828" s="4">
        <v>39.584845999999999</v>
      </c>
      <c r="R2828" s="4">
        <v>38.906393000000001</v>
      </c>
      <c r="S2828" s="3" t="s">
        <v>5088</v>
      </c>
      <c r="T2828" s="5">
        <v>638.57000000000005</v>
      </c>
      <c r="U2828" s="4">
        <v>178746.46075888001</v>
      </c>
      <c r="V2828" s="10">
        <v>182169.460758</v>
      </c>
      <c r="W2828" s="4">
        <v>0.65145559609753001</v>
      </c>
      <c r="X2828" s="4">
        <v>714.78</v>
      </c>
      <c r="Y2828" s="4">
        <v>557.29</v>
      </c>
      <c r="Z2828" s="4">
        <v>62.111662000000003</v>
      </c>
      <c r="AA2828" s="10">
        <v>32.371996349900002</v>
      </c>
      <c r="AB2828" s="10">
        <v>33.101947487399997</v>
      </c>
      <c r="AC2828" s="4">
        <v>10.980679</v>
      </c>
      <c r="AD2828" s="4">
        <v>9.8045073169898007</v>
      </c>
      <c r="AE2828" s="4">
        <v>9.9666163025980996</v>
      </c>
      <c r="AF2828" s="4">
        <v>39.584845999999999</v>
      </c>
      <c r="AG2828" s="4">
        <v>23.622132721171202</v>
      </c>
      <c r="AH2828" s="4">
        <v>24.6138270704839</v>
      </c>
      <c r="AI2828" s="4">
        <v>9.8631510000000002</v>
      </c>
      <c r="AJ2828" s="4" t="s">
        <v>2924</v>
      </c>
    </row>
    <row r="2829" spans="1:36" x14ac:dyDescent="0.3">
      <c r="A2829" s="1" t="s">
        <v>1978</v>
      </c>
      <c r="B2829" s="2">
        <v>5148548</v>
      </c>
      <c r="C2829" s="3" t="s">
        <v>2919</v>
      </c>
      <c r="D2829" s="4">
        <v>180145.90067999999</v>
      </c>
      <c r="E2829" s="3" t="s">
        <v>2945</v>
      </c>
      <c r="F2829" s="3" t="s">
        <v>2946</v>
      </c>
      <c r="G2829" s="3" t="s">
        <v>2947</v>
      </c>
      <c r="H2829" s="3" t="s">
        <v>2989</v>
      </c>
      <c r="I2829" s="3" t="s">
        <v>2949</v>
      </c>
      <c r="J2829" s="4">
        <v>360.570763</v>
      </c>
      <c r="K2829" s="4">
        <v>114.65798100000001</v>
      </c>
      <c r="L2829" s="4">
        <v>19.727478999999999</v>
      </c>
      <c r="M2829" s="4">
        <v>-1.824953</v>
      </c>
      <c r="N2829" s="4" t="s">
        <v>2934</v>
      </c>
      <c r="O2829" s="4">
        <v>179.319728</v>
      </c>
      <c r="P2829" s="4">
        <v>39.899092000000003</v>
      </c>
      <c r="Q2829" s="4" t="s">
        <v>2924</v>
      </c>
      <c r="R2829" s="4">
        <v>223.70000899999999</v>
      </c>
      <c r="S2829" s="3" t="s">
        <v>6648</v>
      </c>
      <c r="T2829" s="4">
        <v>79.08</v>
      </c>
      <c r="U2829" s="4">
        <v>180145.90067999999</v>
      </c>
      <c r="V2829" s="10">
        <v>175929.37568</v>
      </c>
      <c r="W2829" s="4">
        <v>0</v>
      </c>
      <c r="X2829" s="4">
        <v>84.796800000000005</v>
      </c>
      <c r="Y2829" s="4">
        <v>15.664</v>
      </c>
      <c r="Z2829" s="4" t="s">
        <v>2934</v>
      </c>
      <c r="AA2829" s="10">
        <v>173.34502411220001</v>
      </c>
      <c r="AB2829" s="10">
        <v>208.43986399209999</v>
      </c>
      <c r="AC2829" s="4">
        <v>66.480311999999998</v>
      </c>
      <c r="AD2829" s="4">
        <v>53.129629774586803</v>
      </c>
      <c r="AE2829" s="4">
        <v>62.958315900119899</v>
      </c>
      <c r="AF2829" s="4" t="s">
        <v>2924</v>
      </c>
      <c r="AG2829" s="4">
        <v>134.70039883495571</v>
      </c>
      <c r="AH2829" s="4">
        <v>162.118457289182</v>
      </c>
      <c r="AI2829" s="4">
        <v>39.899092000000003</v>
      </c>
      <c r="AJ2829" s="4">
        <v>39.899092000000003</v>
      </c>
    </row>
    <row r="2830" spans="1:36" x14ac:dyDescent="0.3">
      <c r="A2830" s="1" t="s">
        <v>1098</v>
      </c>
      <c r="B2830" s="2">
        <v>114527</v>
      </c>
      <c r="C2830" s="3" t="s">
        <v>2935</v>
      </c>
      <c r="D2830" s="4">
        <v>184076.56420031999</v>
      </c>
      <c r="E2830" s="3" t="s">
        <v>2936</v>
      </c>
      <c r="F2830" s="3" t="s">
        <v>2937</v>
      </c>
      <c r="G2830" s="3" t="s">
        <v>2951</v>
      </c>
      <c r="H2830" s="3" t="s">
        <v>2951</v>
      </c>
      <c r="I2830" s="3" t="s">
        <v>3290</v>
      </c>
      <c r="J2830" s="4">
        <v>33.260204999999999</v>
      </c>
      <c r="K2830" s="4">
        <v>-8.2533180000000002</v>
      </c>
      <c r="L2830" s="4">
        <v>-5.8250279999999997</v>
      </c>
      <c r="M2830" s="4">
        <v>1.01562</v>
      </c>
      <c r="N2830" s="4">
        <v>34.002398999999997</v>
      </c>
      <c r="O2830" s="4">
        <v>38.575640999999997</v>
      </c>
      <c r="P2830" s="4">
        <v>9.752853</v>
      </c>
      <c r="Q2830" s="4">
        <v>19.003360000000001</v>
      </c>
      <c r="R2830" s="4">
        <v>34.987200999999999</v>
      </c>
      <c r="S2830" s="3" t="s">
        <v>4840</v>
      </c>
      <c r="T2830" s="4">
        <v>170.08</v>
      </c>
      <c r="U2830" s="4">
        <v>184076.56420031999</v>
      </c>
      <c r="V2830" s="10">
        <v>189805.56419999999</v>
      </c>
      <c r="W2830" s="4">
        <v>0.65851364063969897</v>
      </c>
      <c r="X2830" s="5">
        <v>194.8</v>
      </c>
      <c r="Y2830" s="4">
        <v>123.65</v>
      </c>
      <c r="Z2830" s="4">
        <v>29.948934999999999</v>
      </c>
      <c r="AA2830" s="10">
        <v>34.9692620844</v>
      </c>
      <c r="AB2830" s="10">
        <v>39.449909423800001</v>
      </c>
      <c r="AC2830" s="4">
        <v>2.71333</v>
      </c>
      <c r="AD2830" s="4">
        <v>4.9457683140099</v>
      </c>
      <c r="AE2830" s="4">
        <v>5.0797318977795003</v>
      </c>
      <c r="AF2830" s="4">
        <v>19.003360000000001</v>
      </c>
      <c r="AG2830" s="4">
        <v>21.276356569534901</v>
      </c>
      <c r="AH2830" s="4">
        <v>23.322994750277999</v>
      </c>
      <c r="AI2830" s="4">
        <v>9.752853</v>
      </c>
      <c r="AJ2830" s="4">
        <v>32.018071999999997</v>
      </c>
    </row>
    <row r="2831" spans="1:36" x14ac:dyDescent="0.3">
      <c r="A2831" s="1" t="s">
        <v>2038</v>
      </c>
      <c r="B2831" s="2">
        <v>4913068</v>
      </c>
      <c r="C2831" s="3" t="s">
        <v>2935</v>
      </c>
      <c r="D2831" s="4">
        <v>188834.51764450001</v>
      </c>
      <c r="E2831" s="3" t="s">
        <v>3006</v>
      </c>
      <c r="F2831" s="3" t="s">
        <v>3007</v>
      </c>
      <c r="G2831" s="3" t="s">
        <v>3107</v>
      </c>
      <c r="H2831" s="3" t="s">
        <v>3107</v>
      </c>
      <c r="I2831" s="3" t="s">
        <v>3108</v>
      </c>
      <c r="J2831" s="4">
        <v>29.092262000000002</v>
      </c>
      <c r="K2831" s="4">
        <v>0.68811100000000003</v>
      </c>
      <c r="L2831" s="4">
        <v>-7.8667879999999997</v>
      </c>
      <c r="M2831" s="4">
        <v>-2.2299150000000001</v>
      </c>
      <c r="N2831" s="4">
        <v>20.241667</v>
      </c>
      <c r="O2831" s="4">
        <v>18.791582999999999</v>
      </c>
      <c r="P2831" s="4" t="s">
        <v>2924</v>
      </c>
      <c r="Q2831" s="4">
        <v>14.264972</v>
      </c>
      <c r="R2831" s="4">
        <v>23.13008</v>
      </c>
      <c r="S2831" s="3" t="s">
        <v>5777</v>
      </c>
      <c r="T2831" s="4">
        <v>121.45</v>
      </c>
      <c r="U2831" s="4">
        <v>188834.51764450001</v>
      </c>
      <c r="V2831" s="10">
        <v>235828.51764400001</v>
      </c>
      <c r="W2831" s="4">
        <v>4.4462741869081901</v>
      </c>
      <c r="X2831" s="4">
        <v>134.15</v>
      </c>
      <c r="Y2831" s="4">
        <v>87.82</v>
      </c>
      <c r="Z2831" s="4">
        <v>20.241667</v>
      </c>
      <c r="AA2831" s="10">
        <v>17.275222963400001</v>
      </c>
      <c r="AB2831" s="10">
        <v>18.6688473888</v>
      </c>
      <c r="AC2831" s="4">
        <v>6.3362400000000001</v>
      </c>
      <c r="AD2831" s="4">
        <v>6.0203073251035004</v>
      </c>
      <c r="AE2831" s="4">
        <v>6.2583521703561997</v>
      </c>
      <c r="AF2831" s="4">
        <v>14.264972</v>
      </c>
      <c r="AG2831" s="4">
        <v>14.8217282159512</v>
      </c>
      <c r="AH2831" s="4">
        <v>14.7650785784133</v>
      </c>
      <c r="AI2831" s="4" t="s">
        <v>2924</v>
      </c>
      <c r="AJ2831" s="4" t="s">
        <v>2924</v>
      </c>
    </row>
    <row r="2832" spans="1:36" x14ac:dyDescent="0.3">
      <c r="A2832" s="1" t="s">
        <v>2513</v>
      </c>
      <c r="B2832" s="2">
        <v>4039450</v>
      </c>
      <c r="C2832" s="3" t="s">
        <v>2935</v>
      </c>
      <c r="D2832" s="4">
        <v>189688.10240556</v>
      </c>
      <c r="E2832" s="3" t="s">
        <v>2930</v>
      </c>
      <c r="F2832" s="3" t="s">
        <v>2953</v>
      </c>
      <c r="G2832" s="3" t="s">
        <v>2954</v>
      </c>
      <c r="H2832" s="3" t="s">
        <v>3244</v>
      </c>
      <c r="I2832" s="3" t="s">
        <v>3155</v>
      </c>
      <c r="J2832" s="4">
        <v>49.358426000000001</v>
      </c>
      <c r="K2832" s="4">
        <v>15.58043</v>
      </c>
      <c r="L2832" s="4">
        <v>-4.831277</v>
      </c>
      <c r="M2832" s="4">
        <v>1.7806040000000001</v>
      </c>
      <c r="N2832" s="4">
        <v>16.9066901408451</v>
      </c>
      <c r="O2832" s="4" t="s">
        <v>2924</v>
      </c>
      <c r="P2832" s="4">
        <v>1.758732</v>
      </c>
      <c r="Q2832" s="4" t="s">
        <v>2934</v>
      </c>
      <c r="R2832" s="4" t="s">
        <v>2934</v>
      </c>
      <c r="S2832" s="3" t="s">
        <v>6251</v>
      </c>
      <c r="T2832" s="4">
        <v>576.17999999999995</v>
      </c>
      <c r="U2832" s="4">
        <v>189688.10240556</v>
      </c>
      <c r="V2832" s="10" t="s">
        <v>2934</v>
      </c>
      <c r="W2832" s="4">
        <v>2.0826824950536298</v>
      </c>
      <c r="X2832" s="4">
        <v>612.72990000000004</v>
      </c>
      <c r="Y2832" s="4">
        <v>372.07</v>
      </c>
      <c r="Z2832" s="4">
        <v>16.916618</v>
      </c>
      <c r="AA2832" s="10">
        <v>14.0389605643</v>
      </c>
      <c r="AB2832" s="10">
        <v>15.633457846300001</v>
      </c>
      <c r="AC2832" s="4" t="s">
        <v>2934</v>
      </c>
      <c r="AD2832" s="4" t="s">
        <v>2934</v>
      </c>
      <c r="AE2832" s="4" t="s">
        <v>2934</v>
      </c>
      <c r="AF2832" s="4" t="s">
        <v>2934</v>
      </c>
      <c r="AG2832" s="4" t="s">
        <v>2934</v>
      </c>
      <c r="AH2832" s="4" t="s">
        <v>2934</v>
      </c>
      <c r="AI2832" s="4">
        <v>1.758732</v>
      </c>
      <c r="AJ2832" s="4">
        <v>1.8776029999999999</v>
      </c>
    </row>
    <row r="2833" spans="1:36" x14ac:dyDescent="0.3">
      <c r="A2833" s="1" t="s">
        <v>1348</v>
      </c>
      <c r="B2833" s="2">
        <v>4410647</v>
      </c>
      <c r="C2833" s="3" t="s">
        <v>2919</v>
      </c>
      <c r="D2833" s="4">
        <v>190513.26154159999</v>
      </c>
      <c r="E2833" s="3" t="s">
        <v>2920</v>
      </c>
      <c r="F2833" s="3" t="s">
        <v>2960</v>
      </c>
      <c r="G2833" s="3" t="s">
        <v>2961</v>
      </c>
      <c r="H2833" s="3" t="s">
        <v>2962</v>
      </c>
      <c r="I2833" s="3" t="s">
        <v>3263</v>
      </c>
      <c r="J2833" s="4">
        <v>58.548730999999997</v>
      </c>
      <c r="K2833" s="4">
        <v>11.624024</v>
      </c>
      <c r="L2833" s="4">
        <v>-0.68145999999999995</v>
      </c>
      <c r="M2833" s="4">
        <v>1.99264</v>
      </c>
      <c r="N2833" s="4">
        <v>86.035065000000003</v>
      </c>
      <c r="O2833" s="4" t="s">
        <v>2924</v>
      </c>
      <c r="P2833" s="4">
        <v>12.226108</v>
      </c>
      <c r="Q2833" s="4">
        <v>73.611028000000005</v>
      </c>
      <c r="R2833" s="4">
        <v>292.342671</v>
      </c>
      <c r="S2833" s="3" t="s">
        <v>5090</v>
      </c>
      <c r="T2833" s="4">
        <v>534.88</v>
      </c>
      <c r="U2833" s="4">
        <v>190513.26154159999</v>
      </c>
      <c r="V2833" s="10">
        <v>186375.76154100001</v>
      </c>
      <c r="W2833" s="4">
        <v>0</v>
      </c>
      <c r="X2833" s="4">
        <v>556.23</v>
      </c>
      <c r="Y2833" s="5">
        <v>320.26</v>
      </c>
      <c r="Z2833" s="4">
        <v>86.035065000000003</v>
      </c>
      <c r="AA2833" s="10">
        <v>71.152260089899997</v>
      </c>
      <c r="AB2833" s="10">
        <v>78.026578751499997</v>
      </c>
      <c r="AC2833" s="4">
        <v>23.691130999999999</v>
      </c>
      <c r="AD2833" s="4">
        <v>20.402070880385299</v>
      </c>
      <c r="AE2833" s="4">
        <v>22.8944729381213</v>
      </c>
      <c r="AF2833" s="4">
        <v>73.611028000000005</v>
      </c>
      <c r="AG2833" s="4">
        <v>48.502985140880099</v>
      </c>
      <c r="AH2833" s="4">
        <v>55.874401975009299</v>
      </c>
      <c r="AI2833" s="4">
        <v>12.226108</v>
      </c>
      <c r="AJ2833" s="4">
        <v>12.526464000000001</v>
      </c>
    </row>
    <row r="2834" spans="1:36" x14ac:dyDescent="0.3">
      <c r="A2834" s="1" t="s">
        <v>82</v>
      </c>
      <c r="B2834" s="2">
        <v>4279124</v>
      </c>
      <c r="C2834" s="3" t="s">
        <v>2935</v>
      </c>
      <c r="D2834" s="4">
        <v>192905.77447064</v>
      </c>
      <c r="E2834" s="3" t="s">
        <v>2925</v>
      </c>
      <c r="F2834" s="3" t="s">
        <v>2926</v>
      </c>
      <c r="G2834" s="3" t="s">
        <v>3081</v>
      </c>
      <c r="H2834" s="3" t="s">
        <v>3081</v>
      </c>
      <c r="I2834" s="3" t="s">
        <v>2929</v>
      </c>
      <c r="J2834" s="4">
        <v>9.7406790000000001</v>
      </c>
      <c r="K2834" s="4">
        <v>-20.749092000000001</v>
      </c>
      <c r="L2834" s="4">
        <v>-1.766948</v>
      </c>
      <c r="M2834" s="4">
        <v>3.3787069999999999</v>
      </c>
      <c r="N2834" s="4">
        <v>17.232364</v>
      </c>
      <c r="O2834" s="4">
        <v>14.160181</v>
      </c>
      <c r="P2834" s="4">
        <v>1.4557850000000001</v>
      </c>
      <c r="Q2834" s="4">
        <v>7.0858020000000002</v>
      </c>
      <c r="R2834" s="4">
        <v>14.506964999999999</v>
      </c>
      <c r="S2834" s="3" t="s">
        <v>3829</v>
      </c>
      <c r="T2834" s="4">
        <v>85.06</v>
      </c>
      <c r="U2834" s="4">
        <v>192905.77447064</v>
      </c>
      <c r="V2834" s="10">
        <v>185605.18283999999</v>
      </c>
      <c r="W2834" s="4">
        <v>1.17564072419469</v>
      </c>
      <c r="X2834" s="4">
        <v>117.82</v>
      </c>
      <c r="Y2834" s="4">
        <v>66.63</v>
      </c>
      <c r="Z2834" s="4">
        <v>17.232364</v>
      </c>
      <c r="AA2834" s="10">
        <v>9.2739817587548004</v>
      </c>
      <c r="AB2834" s="10">
        <v>9.7818706458914004</v>
      </c>
      <c r="AC2834" s="4">
        <v>1.35341</v>
      </c>
      <c r="AD2834" s="4">
        <v>1.3069835445967</v>
      </c>
      <c r="AE2834" s="4">
        <v>1.3547377437360999</v>
      </c>
      <c r="AF2834" s="4">
        <v>7.0858020000000002</v>
      </c>
      <c r="AG2834" s="4">
        <v>6.6263952978415999</v>
      </c>
      <c r="AH2834" s="4">
        <v>6.8837793109911001</v>
      </c>
      <c r="AI2834" s="4">
        <v>1.4557850000000001</v>
      </c>
      <c r="AJ2834" s="4">
        <v>2.0683880000000001</v>
      </c>
    </row>
    <row r="2835" spans="1:36" x14ac:dyDescent="0.3">
      <c r="A2835" s="1" t="s">
        <v>40</v>
      </c>
      <c r="B2835" s="2">
        <v>4047847</v>
      </c>
      <c r="C2835" s="3" t="s">
        <v>2919</v>
      </c>
      <c r="D2835" s="4">
        <v>196540.49600000001</v>
      </c>
      <c r="E2835" s="3" t="s">
        <v>2945</v>
      </c>
      <c r="F2835" s="3" t="s">
        <v>2946</v>
      </c>
      <c r="G2835" s="3" t="s">
        <v>2947</v>
      </c>
      <c r="H2835" s="3" t="s">
        <v>2989</v>
      </c>
      <c r="I2835" s="3" t="s">
        <v>2949</v>
      </c>
      <c r="J2835" s="4">
        <v>-25.162588</v>
      </c>
      <c r="K2835" s="4">
        <v>-13.385581999999999</v>
      </c>
      <c r="L2835" s="4">
        <v>-13.082074</v>
      </c>
      <c r="M2835" s="4">
        <v>-0.154304</v>
      </c>
      <c r="N2835" s="4">
        <v>36.122976999999999</v>
      </c>
      <c r="O2835" s="4" t="s">
        <v>2934</v>
      </c>
      <c r="P2835" s="4">
        <v>13.959479999999999</v>
      </c>
      <c r="Q2835" s="4">
        <v>22.354821999999999</v>
      </c>
      <c r="R2835" s="4" t="s">
        <v>2934</v>
      </c>
      <c r="S2835" s="3" t="s">
        <v>3787</v>
      </c>
      <c r="T2835" s="4">
        <v>446.48</v>
      </c>
      <c r="U2835" s="4">
        <v>196540.49600000001</v>
      </c>
      <c r="V2835" s="10">
        <v>194710.49600000001</v>
      </c>
      <c r="W2835" s="4">
        <v>0</v>
      </c>
      <c r="X2835" s="4">
        <v>638.25</v>
      </c>
      <c r="Y2835" s="4">
        <v>432.47</v>
      </c>
      <c r="Z2835" s="4">
        <v>36.122976999999999</v>
      </c>
      <c r="AA2835" s="10">
        <v>21.850349963799999</v>
      </c>
      <c r="AB2835" s="10">
        <v>21.850349963799999</v>
      </c>
      <c r="AC2835" s="4">
        <v>9.0541970000000003</v>
      </c>
      <c r="AD2835" s="4">
        <v>8.2729917295646</v>
      </c>
      <c r="AE2835" s="4">
        <v>8.2729917295646</v>
      </c>
      <c r="AF2835" s="4">
        <v>22.354821999999999</v>
      </c>
      <c r="AG2835" s="4">
        <v>16.744838919428702</v>
      </c>
      <c r="AH2835" s="4">
        <v>16.744838919428702</v>
      </c>
      <c r="AI2835" s="4">
        <v>13.959479999999999</v>
      </c>
      <c r="AJ2835" s="4" t="s">
        <v>2924</v>
      </c>
    </row>
    <row r="2836" spans="1:36" x14ac:dyDescent="0.3">
      <c r="A2836" s="1" t="s">
        <v>11</v>
      </c>
      <c r="B2836" s="2">
        <v>4004092</v>
      </c>
      <c r="C2836" s="3" t="s">
        <v>2935</v>
      </c>
      <c r="D2836" s="4">
        <v>199445.00494287</v>
      </c>
      <c r="E2836" s="3" t="s">
        <v>2920</v>
      </c>
      <c r="F2836" s="3" t="s">
        <v>2960</v>
      </c>
      <c r="G2836" s="3" t="s">
        <v>2961</v>
      </c>
      <c r="H2836" s="3" t="s">
        <v>2962</v>
      </c>
      <c r="I2836" s="3" t="s">
        <v>2963</v>
      </c>
      <c r="J2836" s="4">
        <v>4.4698830000000003</v>
      </c>
      <c r="K2836" s="4">
        <v>2.2769720000000002</v>
      </c>
      <c r="L2836" s="4">
        <v>-3.3291300000000001</v>
      </c>
      <c r="M2836" s="4">
        <v>0.66532400000000003</v>
      </c>
      <c r="N2836" s="4">
        <v>38.33</v>
      </c>
      <c r="O2836" s="4">
        <v>30.853232999999999</v>
      </c>
      <c r="P2836" s="4">
        <v>5.011768</v>
      </c>
      <c r="Q2836" s="4">
        <v>18.507736999999999</v>
      </c>
      <c r="R2836" s="4">
        <v>30.572679999999998</v>
      </c>
      <c r="S2836" s="3" t="s">
        <v>3758</v>
      </c>
      <c r="T2836" s="4">
        <v>114.99</v>
      </c>
      <c r="U2836" s="4">
        <v>199445.00494287</v>
      </c>
      <c r="V2836" s="10">
        <v>206935.004942</v>
      </c>
      <c r="W2836" s="4">
        <v>2.05235237846769</v>
      </c>
      <c r="X2836" s="4">
        <v>121.64</v>
      </c>
      <c r="Y2836" s="4">
        <v>99.71</v>
      </c>
      <c r="Z2836" s="4">
        <v>38.33</v>
      </c>
      <c r="AA2836" s="10">
        <v>22.763535583399999</v>
      </c>
      <c r="AB2836" s="10">
        <v>24.595686610800001</v>
      </c>
      <c r="AC2836" s="4">
        <v>5.0206229999999996</v>
      </c>
      <c r="AD2836" s="4">
        <v>4.6761535974611004</v>
      </c>
      <c r="AE2836" s="4">
        <v>4.9281470929809004</v>
      </c>
      <c r="AF2836" s="4">
        <v>18.507736999999999</v>
      </c>
      <c r="AG2836" s="4">
        <v>17.698351635256799</v>
      </c>
      <c r="AH2836" s="4">
        <v>19.4288588207319</v>
      </c>
      <c r="AI2836" s="4">
        <v>5.011768</v>
      </c>
      <c r="AJ2836" s="4">
        <v>22.698381000000001</v>
      </c>
    </row>
    <row r="2837" spans="1:36" x14ac:dyDescent="0.3">
      <c r="A2837" s="1" t="s">
        <v>2559</v>
      </c>
      <c r="B2837" s="2">
        <v>4072879</v>
      </c>
      <c r="C2837" s="3" t="s">
        <v>2935</v>
      </c>
      <c r="D2837" s="4">
        <v>201221.91440854999</v>
      </c>
      <c r="E2837" s="3" t="s">
        <v>2920</v>
      </c>
      <c r="F2837" s="3" t="s">
        <v>2921</v>
      </c>
      <c r="G2837" s="3" t="s">
        <v>2922</v>
      </c>
      <c r="H2837" s="3" t="s">
        <v>2922</v>
      </c>
      <c r="I2837" s="3" t="s">
        <v>3217</v>
      </c>
      <c r="J2837" s="4">
        <v>-0.88924099999999995</v>
      </c>
      <c r="K2837" s="4">
        <v>-14.379415</v>
      </c>
      <c r="L2837" s="4">
        <v>0.84537799999999996</v>
      </c>
      <c r="M2837" s="4">
        <v>0.385459</v>
      </c>
      <c r="N2837" s="4">
        <v>35.071333000000003</v>
      </c>
      <c r="O2837" s="4">
        <v>25.914777999999998</v>
      </c>
      <c r="P2837" s="5">
        <v>4.107227</v>
      </c>
      <c r="Q2837" s="4">
        <v>20.972750999999999</v>
      </c>
      <c r="R2837" s="4">
        <v>29.908327</v>
      </c>
      <c r="S2837" s="3" t="s">
        <v>6297</v>
      </c>
      <c r="T2837" s="4">
        <v>526.07000000000005</v>
      </c>
      <c r="U2837" s="4">
        <v>201221.91440854999</v>
      </c>
      <c r="V2837" s="10">
        <v>230196.91440800001</v>
      </c>
      <c r="W2837" s="4">
        <v>0.29653848347178102</v>
      </c>
      <c r="X2837" s="4">
        <v>627.88</v>
      </c>
      <c r="Y2837" s="4">
        <v>493.3</v>
      </c>
      <c r="Z2837" s="4">
        <v>35.071333000000003</v>
      </c>
      <c r="AA2837" s="10">
        <v>23.125785776400001</v>
      </c>
      <c r="AB2837" s="10">
        <v>24.2459856571</v>
      </c>
      <c r="AC2837" s="4">
        <v>5.4330170000000004</v>
      </c>
      <c r="AD2837" s="4">
        <v>5.2045539410151003</v>
      </c>
      <c r="AE2837" s="4">
        <v>5.3769133465793004</v>
      </c>
      <c r="AF2837" s="4">
        <v>20.972750999999999</v>
      </c>
      <c r="AG2837" s="4">
        <v>20.516565232460199</v>
      </c>
      <c r="AH2837" s="4">
        <v>21.349247831943</v>
      </c>
      <c r="AI2837" s="5">
        <v>4.107227</v>
      </c>
      <c r="AJ2837" s="4" t="s">
        <v>2924</v>
      </c>
    </row>
    <row r="2838" spans="1:36" x14ac:dyDescent="0.3">
      <c r="A2838" s="1" t="s">
        <v>1602</v>
      </c>
      <c r="B2838" s="2">
        <v>4062407</v>
      </c>
      <c r="C2838" s="3" t="s">
        <v>2919</v>
      </c>
      <c r="D2838" s="4">
        <v>201405.26981093999</v>
      </c>
      <c r="E2838" s="3" t="s">
        <v>3031</v>
      </c>
      <c r="F2838" s="3" t="s">
        <v>3031</v>
      </c>
      <c r="G2838" s="3" t="s">
        <v>3032</v>
      </c>
      <c r="H2838" s="3" t="s">
        <v>3054</v>
      </c>
      <c r="I2838" s="3" t="s">
        <v>3055</v>
      </c>
      <c r="J2838" s="4">
        <v>2.9875090000000002</v>
      </c>
      <c r="K2838" s="4">
        <v>-11.789118</v>
      </c>
      <c r="L2838" s="4">
        <v>-7.4684980000000003</v>
      </c>
      <c r="M2838" s="4">
        <v>-0.31345000000000001</v>
      </c>
      <c r="N2838" s="4">
        <v>32.536923000000002</v>
      </c>
      <c r="O2838" s="4">
        <v>42.298000000000002</v>
      </c>
      <c r="P2838" s="4">
        <v>5.1414260000000001</v>
      </c>
      <c r="Q2838" s="4">
        <v>16.914873</v>
      </c>
      <c r="R2838" s="4">
        <v>49.157063999999998</v>
      </c>
      <c r="S2838" s="3" t="s">
        <v>5343</v>
      </c>
      <c r="T2838" s="4">
        <v>422.98</v>
      </c>
      <c r="U2838" s="4">
        <v>201405.26981093999</v>
      </c>
      <c r="V2838" s="10">
        <v>219910.26981</v>
      </c>
      <c r="W2838" s="4">
        <v>1.3144829542768</v>
      </c>
      <c r="X2838" s="4">
        <v>487.49</v>
      </c>
      <c r="Y2838" s="5">
        <v>396.07</v>
      </c>
      <c r="Z2838" s="4">
        <v>32.536923000000002</v>
      </c>
      <c r="AA2838" s="10">
        <v>25.652097446100001</v>
      </c>
      <c r="AB2838" s="10">
        <v>27.336845282199999</v>
      </c>
      <c r="AC2838" s="4">
        <v>6.6589029999999996</v>
      </c>
      <c r="AD2838" s="4">
        <v>6.4243458673684</v>
      </c>
      <c r="AE2838" s="4">
        <v>6.6177687177208</v>
      </c>
      <c r="AF2838" s="4">
        <v>16.914873</v>
      </c>
      <c r="AG2838" s="4">
        <v>16.474144166226601</v>
      </c>
      <c r="AH2838" s="4">
        <v>17.215093754369001</v>
      </c>
      <c r="AI2838" s="4">
        <v>5.1414260000000001</v>
      </c>
      <c r="AJ2838" s="4" t="s">
        <v>2924</v>
      </c>
    </row>
    <row r="2839" spans="1:36" x14ac:dyDescent="0.3">
      <c r="A2839" s="1" t="s">
        <v>2554</v>
      </c>
      <c r="B2839" s="2">
        <v>4097175</v>
      </c>
      <c r="C2839" s="3" t="s">
        <v>2935</v>
      </c>
      <c r="D2839" s="4">
        <v>202010.27958430001</v>
      </c>
      <c r="E2839" s="3" t="s">
        <v>3102</v>
      </c>
      <c r="F2839" s="3" t="s">
        <v>3103</v>
      </c>
      <c r="G2839" s="3" t="s">
        <v>3196</v>
      </c>
      <c r="H2839" s="3" t="s">
        <v>3197</v>
      </c>
      <c r="I2839" s="3" t="s">
        <v>3570</v>
      </c>
      <c r="J2839" s="4">
        <v>23.546351000000001</v>
      </c>
      <c r="K2839" s="4">
        <v>16.185814000000001</v>
      </c>
      <c r="L2839" s="4">
        <v>-5.144558</v>
      </c>
      <c r="M2839" s="4">
        <v>-0.42845699999999998</v>
      </c>
      <c r="N2839" s="4">
        <v>55.774999999999999</v>
      </c>
      <c r="O2839" s="4">
        <v>23.784648000000001</v>
      </c>
      <c r="P2839" s="4">
        <v>2.0073059999999998</v>
      </c>
      <c r="Q2839" s="4">
        <v>12.928697</v>
      </c>
      <c r="R2839" s="4">
        <v>28.026226999999999</v>
      </c>
      <c r="S2839" s="3" t="s">
        <v>6292</v>
      </c>
      <c r="T2839" s="4">
        <v>111.55</v>
      </c>
      <c r="U2839" s="4">
        <v>202010.27958430001</v>
      </c>
      <c r="V2839" s="10">
        <v>250351.279584</v>
      </c>
      <c r="W2839" s="4">
        <v>0.89645898700134496</v>
      </c>
      <c r="X2839" s="4">
        <v>123.74</v>
      </c>
      <c r="Y2839" s="4">
        <v>83.91</v>
      </c>
      <c r="Z2839" s="4">
        <v>55.774999999999999</v>
      </c>
      <c r="AA2839" s="10">
        <v>20.556528148799998</v>
      </c>
      <c r="AB2839" s="10">
        <v>20.556528148799998</v>
      </c>
      <c r="AC2839" s="4">
        <v>2.7402419999999998</v>
      </c>
      <c r="AD2839" s="4">
        <v>2.6393148864936999</v>
      </c>
      <c r="AE2839" s="4">
        <v>2.6393148864936999</v>
      </c>
      <c r="AF2839" s="4">
        <v>12.928697</v>
      </c>
      <c r="AG2839" s="4">
        <v>12.979088813023001</v>
      </c>
      <c r="AH2839" s="4">
        <v>12.979088813023001</v>
      </c>
      <c r="AI2839" s="4">
        <v>2.0073059999999998</v>
      </c>
      <c r="AJ2839" s="4">
        <v>12.154064</v>
      </c>
    </row>
    <row r="2840" spans="1:36" x14ac:dyDescent="0.3">
      <c r="A2840" s="1" t="s">
        <v>48</v>
      </c>
      <c r="B2840" s="2">
        <v>4066743</v>
      </c>
      <c r="C2840" s="3" t="s">
        <v>2919</v>
      </c>
      <c r="D2840" s="4">
        <v>203159.25164574001</v>
      </c>
      <c r="E2840" s="3" t="s">
        <v>2945</v>
      </c>
      <c r="F2840" s="3" t="s">
        <v>2990</v>
      </c>
      <c r="G2840" s="3" t="s">
        <v>2990</v>
      </c>
      <c r="H2840" s="3" t="s">
        <v>3029</v>
      </c>
      <c r="I2840" s="3" t="s">
        <v>3030</v>
      </c>
      <c r="J2840" s="18">
        <v>-15.073604</v>
      </c>
      <c r="K2840" s="18">
        <v>-23.827197999999999</v>
      </c>
      <c r="L2840" s="18">
        <v>-8.1106870000000004</v>
      </c>
      <c r="M2840" s="18">
        <v>5.0163580000000003</v>
      </c>
      <c r="N2840" s="4">
        <v>125.19</v>
      </c>
      <c r="O2840" s="4">
        <v>130.27055200000001</v>
      </c>
      <c r="P2840" s="4">
        <v>3.5655489999999999</v>
      </c>
      <c r="Q2840" s="4">
        <v>42.823571000000001</v>
      </c>
      <c r="R2840" s="4">
        <v>87.944064999999995</v>
      </c>
      <c r="S2840" s="3" t="s">
        <v>3795</v>
      </c>
      <c r="T2840" s="4">
        <v>125.19</v>
      </c>
      <c r="U2840" s="4">
        <v>203159.25164574001</v>
      </c>
      <c r="V2840" s="10">
        <v>200853.25164500001</v>
      </c>
      <c r="W2840" s="4">
        <v>0</v>
      </c>
      <c r="X2840" s="19">
        <v>227.3</v>
      </c>
      <c r="Y2840" s="18">
        <v>117.9</v>
      </c>
      <c r="Z2840" s="4">
        <v>125.19</v>
      </c>
      <c r="AA2840" s="10">
        <v>27.742936287999999</v>
      </c>
      <c r="AB2840" s="10">
        <v>37.668687658899998</v>
      </c>
      <c r="AC2840" s="4">
        <v>8.2672670000000004</v>
      </c>
      <c r="AD2840" s="4">
        <v>6.5432654145777001</v>
      </c>
      <c r="AE2840" s="4">
        <v>7.8275340276550001</v>
      </c>
      <c r="AF2840" s="4">
        <v>42.823571000000001</v>
      </c>
      <c r="AG2840" s="4">
        <v>24.598080683313199</v>
      </c>
      <c r="AH2840" s="4">
        <v>36.613850875758203</v>
      </c>
      <c r="AI2840" s="4">
        <v>3.5655489999999999</v>
      </c>
      <c r="AJ2840" s="4">
        <v>16.159804000000001</v>
      </c>
    </row>
    <row r="2841" spans="1:36" x14ac:dyDescent="0.3">
      <c r="A2841" s="1" t="s">
        <v>1761</v>
      </c>
      <c r="B2841" s="2">
        <v>103042</v>
      </c>
      <c r="C2841" s="3" t="s">
        <v>2935</v>
      </c>
      <c r="D2841" s="4">
        <v>204214.86999404</v>
      </c>
      <c r="E2841" s="3" t="s">
        <v>2930</v>
      </c>
      <c r="F2841" s="3" t="s">
        <v>2953</v>
      </c>
      <c r="G2841" s="3" t="s">
        <v>2954</v>
      </c>
      <c r="H2841" s="3" t="s">
        <v>3244</v>
      </c>
      <c r="I2841" s="3" t="s">
        <v>3591</v>
      </c>
      <c r="J2841" s="4">
        <v>35.935656999999999</v>
      </c>
      <c r="K2841" s="4">
        <v>21.755835000000001</v>
      </c>
      <c r="L2841" s="4">
        <v>-3.3915099999999998</v>
      </c>
      <c r="M2841" s="4">
        <v>2.6895660000000001</v>
      </c>
      <c r="N2841" s="4">
        <v>19.293759512937601</v>
      </c>
      <c r="O2841" s="4" t="s">
        <v>2924</v>
      </c>
      <c r="P2841" s="4">
        <v>2.1762869999999999</v>
      </c>
      <c r="Q2841" s="4" t="s">
        <v>2934</v>
      </c>
      <c r="R2841" s="4" t="s">
        <v>2934</v>
      </c>
      <c r="S2841" s="3" t="s">
        <v>5502</v>
      </c>
      <c r="T2841" s="4">
        <v>126.76</v>
      </c>
      <c r="U2841" s="4">
        <v>204214.86999404</v>
      </c>
      <c r="V2841" s="10" t="s">
        <v>2934</v>
      </c>
      <c r="W2841" s="4">
        <v>2.91890186178605</v>
      </c>
      <c r="X2841" s="4">
        <v>136.24</v>
      </c>
      <c r="Y2841" s="4">
        <v>83.09</v>
      </c>
      <c r="Z2841" s="4">
        <v>19.305513000000001</v>
      </c>
      <c r="AA2841" s="10">
        <v>16.319909362400001</v>
      </c>
      <c r="AB2841" s="10">
        <v>17.3178152447</v>
      </c>
      <c r="AC2841" s="4" t="s">
        <v>2934</v>
      </c>
      <c r="AD2841" s="4" t="s">
        <v>2934</v>
      </c>
      <c r="AE2841" s="4" t="s">
        <v>2934</v>
      </c>
      <c r="AF2841" s="4" t="s">
        <v>2934</v>
      </c>
      <c r="AG2841" s="4" t="s">
        <v>2934</v>
      </c>
      <c r="AH2841" s="4" t="s">
        <v>2934</v>
      </c>
      <c r="AI2841" s="4">
        <v>2.1762869999999999</v>
      </c>
      <c r="AJ2841" s="4">
        <v>2.896776</v>
      </c>
    </row>
    <row r="2842" spans="1:36" x14ac:dyDescent="0.3">
      <c r="A2842" s="1" t="s">
        <v>1337</v>
      </c>
      <c r="B2842" s="2">
        <v>4000193</v>
      </c>
      <c r="C2842" s="3" t="s">
        <v>2935</v>
      </c>
      <c r="D2842" s="4">
        <v>205992.44696256</v>
      </c>
      <c r="E2842" s="3" t="s">
        <v>2945</v>
      </c>
      <c r="F2842" s="3" t="s">
        <v>2946</v>
      </c>
      <c r="G2842" s="3" t="s">
        <v>2984</v>
      </c>
      <c r="H2842" s="3" t="s">
        <v>2985</v>
      </c>
      <c r="I2842" s="3" t="s">
        <v>3262</v>
      </c>
      <c r="J2842" s="4">
        <v>36.215224999999997</v>
      </c>
      <c r="K2842" s="4">
        <v>0.87846400000000002</v>
      </c>
      <c r="L2842" s="4">
        <v>-1.8244320000000001</v>
      </c>
      <c r="M2842" s="4">
        <v>-0.25967099999999999</v>
      </c>
      <c r="N2842" s="4">
        <v>37.130000000000003</v>
      </c>
      <c r="O2842" s="4">
        <v>17.217714000000001</v>
      </c>
      <c r="P2842" s="4">
        <v>8.4258699999999997</v>
      </c>
      <c r="Q2842" s="4">
        <v>15.779427</v>
      </c>
      <c r="R2842" s="4">
        <v>22.013334</v>
      </c>
      <c r="S2842" s="3" t="s">
        <v>5079</v>
      </c>
      <c r="T2842" s="4">
        <v>222.78</v>
      </c>
      <c r="U2842" s="4">
        <v>205992.44696256</v>
      </c>
      <c r="V2842" s="10">
        <v>252498.44696199999</v>
      </c>
      <c r="W2842" s="4">
        <v>2.9984738306849801</v>
      </c>
      <c r="X2842" s="4">
        <v>239.35</v>
      </c>
      <c r="Y2842" s="4">
        <v>157.88499999999999</v>
      </c>
      <c r="Z2842" s="4">
        <v>37.130000000000003</v>
      </c>
      <c r="AA2842" s="10">
        <v>21.401809902499998</v>
      </c>
      <c r="AB2842" s="10">
        <v>21.811025934700002</v>
      </c>
      <c r="AC2842" s="4">
        <v>4.0348110000000004</v>
      </c>
      <c r="AD2842" s="4">
        <v>3.9123395735600002</v>
      </c>
      <c r="AE2842" s="4">
        <v>4.0191305954835004</v>
      </c>
      <c r="AF2842" s="4">
        <v>15.779427</v>
      </c>
      <c r="AG2842" s="4">
        <v>14.619458507906399</v>
      </c>
      <c r="AH2842" s="4">
        <v>15.7940126966578</v>
      </c>
      <c r="AI2842" s="4">
        <v>8.4258699999999997</v>
      </c>
      <c r="AJ2842" s="4" t="s">
        <v>2924</v>
      </c>
    </row>
    <row r="2843" spans="1:36" x14ac:dyDescent="0.3">
      <c r="A2843" s="1" t="s">
        <v>1687</v>
      </c>
      <c r="B2843" s="2">
        <v>4095638</v>
      </c>
      <c r="C2843" s="3" t="s">
        <v>2935</v>
      </c>
      <c r="D2843" s="4">
        <v>210413.87220332</v>
      </c>
      <c r="E2843" s="3" t="s">
        <v>2925</v>
      </c>
      <c r="F2843" s="3" t="s">
        <v>2980</v>
      </c>
      <c r="G2843" s="3" t="s">
        <v>2981</v>
      </c>
      <c r="H2843" s="3" t="s">
        <v>3163</v>
      </c>
      <c r="I2843" s="3" t="s">
        <v>3175</v>
      </c>
      <c r="J2843" s="4">
        <v>-0.97467199999999998</v>
      </c>
      <c r="K2843" s="4">
        <v>-3.3158810000000001</v>
      </c>
      <c r="L2843" s="4">
        <v>-0.49478100000000003</v>
      </c>
      <c r="M2843" s="4">
        <v>0.32117000000000001</v>
      </c>
      <c r="N2843" s="4">
        <v>26.692727000000001</v>
      </c>
      <c r="O2843" s="4">
        <v>32.145828999999999</v>
      </c>
      <c r="P2843" s="4" t="s">
        <v>2924</v>
      </c>
      <c r="Q2843" s="4">
        <v>16.811900999999999</v>
      </c>
      <c r="R2843" s="4">
        <v>31.916692999999999</v>
      </c>
      <c r="S2843" s="3" t="s">
        <v>5428</v>
      </c>
      <c r="T2843" s="4">
        <v>293.62</v>
      </c>
      <c r="U2843" s="4">
        <v>210413.87220332</v>
      </c>
      <c r="V2843" s="10">
        <v>262638.87220300001</v>
      </c>
      <c r="W2843" s="4">
        <v>2.4112798855663802</v>
      </c>
      <c r="X2843" s="5">
        <v>317.89999999999998</v>
      </c>
      <c r="Y2843" s="4">
        <v>243.53</v>
      </c>
      <c r="Z2843" s="4">
        <v>26.692727000000001</v>
      </c>
      <c r="AA2843" s="10">
        <v>23.8475033299</v>
      </c>
      <c r="AB2843" s="10">
        <v>24.867856165799999</v>
      </c>
      <c r="AC2843" s="4">
        <v>10.125368</v>
      </c>
      <c r="AD2843" s="4">
        <v>9.8709807293303999</v>
      </c>
      <c r="AE2843" s="4">
        <v>10.0759053273476</v>
      </c>
      <c r="AF2843" s="4">
        <v>16.811900999999999</v>
      </c>
      <c r="AG2843" s="4">
        <v>18.1131560838962</v>
      </c>
      <c r="AH2843" s="4">
        <v>18.716701283008899</v>
      </c>
      <c r="AI2843" s="4" t="s">
        <v>2924</v>
      </c>
      <c r="AJ2843" s="4" t="s">
        <v>2924</v>
      </c>
    </row>
    <row r="2844" spans="1:36" x14ac:dyDescent="0.3">
      <c r="A2844" s="1" t="s">
        <v>127</v>
      </c>
      <c r="B2844" s="2">
        <v>102700</v>
      </c>
      <c r="C2844" s="3" t="s">
        <v>2935</v>
      </c>
      <c r="D2844" s="4">
        <v>212073.1341345</v>
      </c>
      <c r="E2844" s="3" t="s">
        <v>2930</v>
      </c>
      <c r="F2844" s="3" t="s">
        <v>2953</v>
      </c>
      <c r="G2844" s="3" t="s">
        <v>3101</v>
      </c>
      <c r="H2844" s="3" t="s">
        <v>3101</v>
      </c>
      <c r="I2844" s="3" t="s">
        <v>3041</v>
      </c>
      <c r="J2844" s="4">
        <v>60.697127999999999</v>
      </c>
      <c r="K2844" s="4">
        <v>11.063971</v>
      </c>
      <c r="L2844" s="4">
        <v>-1.0517669999999999</v>
      </c>
      <c r="M2844" s="4">
        <v>0.803616</v>
      </c>
      <c r="N2844" s="4">
        <v>22.176796</v>
      </c>
      <c r="O2844" s="4">
        <v>16.377434000000001</v>
      </c>
      <c r="P2844" s="4">
        <v>7.1343930000000002</v>
      </c>
      <c r="Q2844" s="4" t="s">
        <v>2934</v>
      </c>
      <c r="R2844" s="4" t="s">
        <v>2934</v>
      </c>
      <c r="S2844" s="3" t="s">
        <v>3874</v>
      </c>
      <c r="T2844" s="5">
        <v>301.05</v>
      </c>
      <c r="U2844" s="4">
        <v>212073.1341345</v>
      </c>
      <c r="V2844" s="10" t="s">
        <v>2934</v>
      </c>
      <c r="W2844" s="4">
        <v>0.93007806012290295</v>
      </c>
      <c r="X2844" s="4">
        <v>307.82</v>
      </c>
      <c r="Y2844" s="4">
        <v>177.81</v>
      </c>
      <c r="Z2844" s="4">
        <v>22.176796</v>
      </c>
      <c r="AA2844" s="10">
        <v>20.907556722199999</v>
      </c>
      <c r="AB2844" s="10">
        <v>22.1321074721</v>
      </c>
      <c r="AC2844" s="4" t="s">
        <v>2934</v>
      </c>
      <c r="AD2844" s="4" t="s">
        <v>2934</v>
      </c>
      <c r="AE2844" s="4" t="s">
        <v>2934</v>
      </c>
      <c r="AF2844" s="4" t="s">
        <v>2934</v>
      </c>
      <c r="AG2844" s="4" t="s">
        <v>2934</v>
      </c>
      <c r="AH2844" s="4" t="s">
        <v>2934</v>
      </c>
      <c r="AI2844" s="4">
        <v>7.1343930000000002</v>
      </c>
      <c r="AJ2844" s="4">
        <v>7.1343930000000002</v>
      </c>
    </row>
    <row r="2845" spans="1:36" x14ac:dyDescent="0.3">
      <c r="A2845" s="1" t="s">
        <v>2024</v>
      </c>
      <c r="B2845" s="2">
        <v>4004166</v>
      </c>
      <c r="C2845" s="3" t="s">
        <v>2919</v>
      </c>
      <c r="D2845" s="4">
        <v>212200.51633392999</v>
      </c>
      <c r="E2845" s="3" t="s">
        <v>3006</v>
      </c>
      <c r="F2845" s="3" t="s">
        <v>3007</v>
      </c>
      <c r="G2845" s="3" t="s">
        <v>3283</v>
      </c>
      <c r="H2845" s="3" t="s">
        <v>3321</v>
      </c>
      <c r="I2845" s="3" t="s">
        <v>3349</v>
      </c>
      <c r="J2845" s="4">
        <v>-9.9799810000000004</v>
      </c>
      <c r="K2845" s="4">
        <v>-10.064705999999999</v>
      </c>
      <c r="L2845" s="4">
        <v>-6.0410519999999996</v>
      </c>
      <c r="M2845" s="4">
        <v>6.5448999999999993E-2</v>
      </c>
      <c r="N2845" s="4">
        <v>22.560130000000001</v>
      </c>
      <c r="O2845" s="4">
        <v>33.870182</v>
      </c>
      <c r="P2845" s="4">
        <v>10.791219999999999</v>
      </c>
      <c r="Q2845" s="4">
        <v>13.578537000000001</v>
      </c>
      <c r="R2845" s="4">
        <v>37.565196999999998</v>
      </c>
      <c r="S2845" s="3" t="s">
        <v>5763</v>
      </c>
      <c r="T2845" s="4">
        <v>152.88999999999999</v>
      </c>
      <c r="U2845" s="4">
        <v>212200.51633392999</v>
      </c>
      <c r="V2845" s="10">
        <v>249315.51633300001</v>
      </c>
      <c r="W2845" s="4">
        <v>3.5450323762182001</v>
      </c>
      <c r="X2845" s="4">
        <v>183.41</v>
      </c>
      <c r="Y2845" s="4">
        <v>149.7056</v>
      </c>
      <c r="Z2845" s="4">
        <v>22.560130000000001</v>
      </c>
      <c r="AA2845" s="10">
        <v>18.040117994100001</v>
      </c>
      <c r="AB2845" s="10">
        <v>18.757990150400001</v>
      </c>
      <c r="AC2845" s="4">
        <v>2.71231</v>
      </c>
      <c r="AD2845" s="4">
        <v>2.6591629516643001</v>
      </c>
      <c r="AE2845" s="4">
        <v>2.7033738319534</v>
      </c>
      <c r="AF2845" s="4">
        <v>13.578537000000001</v>
      </c>
      <c r="AG2845" s="4">
        <v>13.352017014123801</v>
      </c>
      <c r="AH2845" s="4">
        <v>14.096378796799</v>
      </c>
      <c r="AI2845" s="4">
        <v>10.791219999999999</v>
      </c>
      <c r="AJ2845" s="4" t="s">
        <v>2924</v>
      </c>
    </row>
    <row r="2846" spans="1:36" x14ac:dyDescent="0.3">
      <c r="A2846" s="1" t="s">
        <v>25</v>
      </c>
      <c r="B2846" s="2">
        <v>4142760</v>
      </c>
      <c r="C2846" s="3" t="s">
        <v>2935</v>
      </c>
      <c r="D2846" s="4">
        <v>222783.44396065999</v>
      </c>
      <c r="E2846" s="3" t="s">
        <v>2945</v>
      </c>
      <c r="F2846" s="3" t="s">
        <v>2946</v>
      </c>
      <c r="G2846" s="3" t="s">
        <v>2984</v>
      </c>
      <c r="H2846" s="3" t="s">
        <v>2985</v>
      </c>
      <c r="I2846" s="3" t="s">
        <v>2986</v>
      </c>
      <c r="J2846" s="4">
        <v>1.5018100000000001</v>
      </c>
      <c r="K2846" s="4">
        <v>1.8530169999999999</v>
      </c>
      <c r="L2846" s="4">
        <v>-1.6512039999999999</v>
      </c>
      <c r="M2846" s="4">
        <v>-2.7813409999999998</v>
      </c>
      <c r="N2846" s="4">
        <v>29.860831999999998</v>
      </c>
      <c r="O2846" s="4">
        <v>24.67304</v>
      </c>
      <c r="P2846" s="4">
        <v>7.6264909999999997</v>
      </c>
      <c r="Q2846" s="4">
        <v>18.185697000000001</v>
      </c>
      <c r="R2846" s="4">
        <v>27.426034999999999</v>
      </c>
      <c r="S2846" s="3" t="s">
        <v>3772</v>
      </c>
      <c r="T2846" s="4">
        <v>356.18</v>
      </c>
      <c r="U2846" s="4">
        <v>222783.44396065999</v>
      </c>
      <c r="V2846" s="10">
        <v>223530.56396</v>
      </c>
      <c r="W2846" s="4">
        <v>1.55539334044584</v>
      </c>
      <c r="X2846" s="4">
        <v>387.51</v>
      </c>
      <c r="Y2846" s="4">
        <v>278.69</v>
      </c>
      <c r="Z2846" s="4">
        <v>29.860831999999998</v>
      </c>
      <c r="AA2846" s="10">
        <v>27.556380797599999</v>
      </c>
      <c r="AB2846" s="10">
        <v>27.941669078899999</v>
      </c>
      <c r="AC2846" s="4">
        <v>3.3683670000000001</v>
      </c>
      <c r="AD2846" s="4">
        <v>3.2094666262280001</v>
      </c>
      <c r="AE2846" s="4">
        <v>3.2502419694203999</v>
      </c>
      <c r="AF2846" s="4">
        <v>18.185697000000001</v>
      </c>
      <c r="AG2846" s="4">
        <v>16.5782304242876</v>
      </c>
      <c r="AH2846" s="4">
        <v>16.853469722528502</v>
      </c>
      <c r="AI2846" s="4">
        <v>7.6264909999999997</v>
      </c>
      <c r="AJ2846" s="4">
        <v>39.890245</v>
      </c>
    </row>
    <row r="2847" spans="1:36" x14ac:dyDescent="0.3">
      <c r="A2847" s="1" t="s">
        <v>2285</v>
      </c>
      <c r="B2847" s="2">
        <v>4587650</v>
      </c>
      <c r="C2847" s="3" t="s">
        <v>2935</v>
      </c>
      <c r="D2847" s="4">
        <v>223123.58282000001</v>
      </c>
      <c r="E2847" s="3" t="s">
        <v>2945</v>
      </c>
      <c r="F2847" s="3" t="s">
        <v>2946</v>
      </c>
      <c r="G2847" s="3" t="s">
        <v>2947</v>
      </c>
      <c r="H2847" s="3" t="s">
        <v>2948</v>
      </c>
      <c r="I2847" s="3" t="s">
        <v>2949</v>
      </c>
      <c r="J2847" s="4">
        <v>53.075060999999998</v>
      </c>
      <c r="K2847" s="4">
        <v>22.643713000000002</v>
      </c>
      <c r="L2847" s="4">
        <v>3.8467449999999999</v>
      </c>
      <c r="M2847" s="4">
        <v>-0.89713600000000004</v>
      </c>
      <c r="N2847" s="4">
        <v>168.29442900000001</v>
      </c>
      <c r="O2847" s="4">
        <v>66.306560000000005</v>
      </c>
      <c r="P2847" s="4">
        <v>24.017499999999998</v>
      </c>
      <c r="Q2847" s="4">
        <v>110.61104</v>
      </c>
      <c r="R2847" s="4">
        <v>62.743242000000002</v>
      </c>
      <c r="S2847" s="3" t="s">
        <v>6024</v>
      </c>
      <c r="T2847" s="5">
        <v>1081.46</v>
      </c>
      <c r="U2847" s="4">
        <v>223123.58282000001</v>
      </c>
      <c r="V2847" s="10">
        <v>216244.58282000001</v>
      </c>
      <c r="W2847" s="4">
        <v>0</v>
      </c>
      <c r="X2847" s="4">
        <v>1157.9000000000001</v>
      </c>
      <c r="Y2847" s="4">
        <v>637.99</v>
      </c>
      <c r="Z2847" s="4">
        <v>168.29442900000001</v>
      </c>
      <c r="AA2847" s="10">
        <v>69.103316954099995</v>
      </c>
      <c r="AB2847" s="10">
        <v>77.770650435500002</v>
      </c>
      <c r="AC2847" s="4">
        <v>20.665576000000001</v>
      </c>
      <c r="AD2847" s="4">
        <v>17.147499173430202</v>
      </c>
      <c r="AE2847" s="4">
        <v>19.685855348223299</v>
      </c>
      <c r="AF2847" s="4">
        <v>110.61104</v>
      </c>
      <c r="AG2847" s="4">
        <v>47.526649617157503</v>
      </c>
      <c r="AH2847" s="4">
        <v>56.946069609822601</v>
      </c>
      <c r="AI2847" s="4">
        <v>24.017499999999998</v>
      </c>
      <c r="AJ2847" s="4">
        <v>28.660854</v>
      </c>
    </row>
    <row r="2848" spans="1:36" x14ac:dyDescent="0.3">
      <c r="A2848" s="1" t="s">
        <v>2815</v>
      </c>
      <c r="B2848" s="2">
        <v>100382</v>
      </c>
      <c r="C2848" s="3" t="s">
        <v>2935</v>
      </c>
      <c r="D2848" s="4">
        <v>236760.08076149001</v>
      </c>
      <c r="E2848" s="3" t="s">
        <v>2930</v>
      </c>
      <c r="F2848" s="3" t="s">
        <v>2931</v>
      </c>
      <c r="G2848" s="3" t="s">
        <v>2931</v>
      </c>
      <c r="H2848" s="3" t="s">
        <v>3225</v>
      </c>
      <c r="I2848" s="3" t="s">
        <v>2933</v>
      </c>
      <c r="J2848" s="4">
        <v>44.473790999999999</v>
      </c>
      <c r="K2848" s="4">
        <v>27.209302000000001</v>
      </c>
      <c r="L2848" s="4">
        <v>-7.900531</v>
      </c>
      <c r="M2848" s="4">
        <v>1.0946830000000001</v>
      </c>
      <c r="N2848" s="4">
        <v>14.7837837837838</v>
      </c>
      <c r="O2848" s="4">
        <v>22.249687000000002</v>
      </c>
      <c r="P2848" s="4">
        <v>1.4447970000000001</v>
      </c>
      <c r="Q2848" s="4" t="s">
        <v>2934</v>
      </c>
      <c r="R2848" s="4" t="s">
        <v>2934</v>
      </c>
      <c r="S2848" s="3" t="s">
        <v>6553</v>
      </c>
      <c r="T2848" s="4">
        <v>71.11</v>
      </c>
      <c r="U2848" s="4">
        <v>236760.08076149001</v>
      </c>
      <c r="V2848" s="10" t="s">
        <v>2934</v>
      </c>
      <c r="W2848" s="4">
        <v>2.25003515679933</v>
      </c>
      <c r="X2848" s="4">
        <v>78.13</v>
      </c>
      <c r="Y2848" s="4">
        <v>46.12</v>
      </c>
      <c r="Z2848" s="4">
        <v>17.7775</v>
      </c>
      <c r="AA2848" s="10">
        <v>13.343466186200001</v>
      </c>
      <c r="AB2848" s="10">
        <v>13.1430356327</v>
      </c>
      <c r="AC2848" s="4" t="s">
        <v>2934</v>
      </c>
      <c r="AD2848" s="4" t="s">
        <v>2934</v>
      </c>
      <c r="AE2848" s="4" t="s">
        <v>2934</v>
      </c>
      <c r="AF2848" s="4" t="s">
        <v>2934</v>
      </c>
      <c r="AG2848" s="4" t="s">
        <v>2934</v>
      </c>
      <c r="AH2848" s="4" t="s">
        <v>2934</v>
      </c>
      <c r="AI2848" s="4">
        <v>1.4447970000000001</v>
      </c>
      <c r="AJ2848" s="4">
        <v>1.705562</v>
      </c>
    </row>
    <row r="2849" spans="1:36" x14ac:dyDescent="0.3">
      <c r="A2849" s="1" t="s">
        <v>571</v>
      </c>
      <c r="B2849" s="2">
        <v>4047857</v>
      </c>
      <c r="C2849" s="3" t="s">
        <v>2919</v>
      </c>
      <c r="D2849" s="4">
        <v>237412.21987860001</v>
      </c>
      <c r="E2849" s="3" t="s">
        <v>2945</v>
      </c>
      <c r="F2849" s="3" t="s">
        <v>3021</v>
      </c>
      <c r="G2849" s="3" t="s">
        <v>3022</v>
      </c>
      <c r="H2849" s="3" t="s">
        <v>3022</v>
      </c>
      <c r="I2849" s="3" t="s">
        <v>3160</v>
      </c>
      <c r="J2849" s="4">
        <v>17.992874</v>
      </c>
      <c r="K2849" s="4">
        <v>12.429271999999999</v>
      </c>
      <c r="L2849" s="4">
        <v>0.53971999999999998</v>
      </c>
      <c r="M2849" s="4">
        <v>1.862611</v>
      </c>
      <c r="N2849" s="4">
        <v>29.805</v>
      </c>
      <c r="O2849" s="4">
        <v>21.019041000000001</v>
      </c>
      <c r="P2849" s="4">
        <v>5.2321600000000004</v>
      </c>
      <c r="Q2849" s="4">
        <v>16.783276999999998</v>
      </c>
      <c r="R2849" s="4">
        <v>18.087401</v>
      </c>
      <c r="S2849" s="3" t="s">
        <v>4314</v>
      </c>
      <c r="T2849" s="4">
        <v>59.61</v>
      </c>
      <c r="U2849" s="4">
        <v>237412.21987860001</v>
      </c>
      <c r="V2849" s="10">
        <v>251279.219878</v>
      </c>
      <c r="W2849" s="4">
        <v>2.6841134037913101</v>
      </c>
      <c r="X2849" s="4">
        <v>60.23</v>
      </c>
      <c r="Y2849" s="4">
        <v>44.5</v>
      </c>
      <c r="Z2849" s="4">
        <v>29.805</v>
      </c>
      <c r="AA2849" s="10">
        <v>16.154909347099998</v>
      </c>
      <c r="AB2849" s="10">
        <v>16.317246023300001</v>
      </c>
      <c r="AC2849" s="4">
        <v>4.7432650000000001</v>
      </c>
      <c r="AD2849" s="4">
        <v>4.4412693388314999</v>
      </c>
      <c r="AE2849" s="4">
        <v>4.4811734285015996</v>
      </c>
      <c r="AF2849" s="4">
        <v>16.783276999999998</v>
      </c>
      <c r="AG2849" s="4">
        <v>11.9903139205438</v>
      </c>
      <c r="AH2849" s="4">
        <v>11.9781900334842</v>
      </c>
      <c r="AI2849" s="4">
        <v>5.2321600000000004</v>
      </c>
      <c r="AJ2849" s="4" t="s">
        <v>2924</v>
      </c>
    </row>
    <row r="2850" spans="1:36" x14ac:dyDescent="0.3">
      <c r="A2850" s="1" t="s">
        <v>1698</v>
      </c>
      <c r="B2850" s="2">
        <v>4004265</v>
      </c>
      <c r="C2850" s="3" t="s">
        <v>2935</v>
      </c>
      <c r="D2850" s="4">
        <v>252204.67380650001</v>
      </c>
      <c r="E2850" s="3" t="s">
        <v>2920</v>
      </c>
      <c r="F2850" s="3" t="s">
        <v>2921</v>
      </c>
      <c r="G2850" s="3" t="s">
        <v>3109</v>
      </c>
      <c r="H2850" s="3" t="s">
        <v>3109</v>
      </c>
      <c r="I2850" s="3" t="s">
        <v>3048</v>
      </c>
      <c r="J2850" s="4">
        <v>-8.5488900000000001</v>
      </c>
      <c r="K2850" s="4">
        <v>-12.305391999999999</v>
      </c>
      <c r="L2850" s="4">
        <v>-3.3165239999999998</v>
      </c>
      <c r="M2850" s="4">
        <v>1.6828149999999999</v>
      </c>
      <c r="N2850" s="4">
        <v>24.925000000000001</v>
      </c>
      <c r="O2850" s="4">
        <v>17.025272999999999</v>
      </c>
      <c r="P2850" s="4">
        <v>5.6725079999999997</v>
      </c>
      <c r="Q2850" s="4">
        <v>11.853726999999999</v>
      </c>
      <c r="R2850" s="4">
        <v>18.631719</v>
      </c>
      <c r="S2850" s="3" t="s">
        <v>5439</v>
      </c>
      <c r="T2850" s="4">
        <v>99.7</v>
      </c>
      <c r="U2850" s="4">
        <v>252204.67380650001</v>
      </c>
      <c r="V2850" s="10">
        <v>275800.67380599998</v>
      </c>
      <c r="W2850" s="4">
        <v>3.2497492477432299</v>
      </c>
      <c r="X2850" s="4">
        <v>134.63</v>
      </c>
      <c r="Y2850" s="4">
        <v>94.48</v>
      </c>
      <c r="Z2850" s="4">
        <v>24.925000000000001</v>
      </c>
      <c r="AA2850" s="10">
        <v>11.073840412199999</v>
      </c>
      <c r="AB2850" s="10">
        <v>12.884549525300001</v>
      </c>
      <c r="AC2850" s="4">
        <v>4.3657310000000003</v>
      </c>
      <c r="AD2850" s="4">
        <v>4.1223423471940004</v>
      </c>
      <c r="AE2850" s="4">
        <v>4.3102564276526003</v>
      </c>
      <c r="AF2850" s="4">
        <v>11.853726999999999</v>
      </c>
      <c r="AG2850" s="4">
        <v>9.0703137524034005</v>
      </c>
      <c r="AH2850" s="4">
        <v>10.2455251792186</v>
      </c>
      <c r="AI2850" s="4">
        <v>5.6725079999999997</v>
      </c>
      <c r="AJ2850" s="4">
        <v>43.556137999999997</v>
      </c>
    </row>
    <row r="2851" spans="1:36" x14ac:dyDescent="0.3">
      <c r="A2851" s="1" t="s">
        <v>552</v>
      </c>
      <c r="B2851" s="2">
        <v>4004170</v>
      </c>
      <c r="C2851" s="3" t="s">
        <v>2935</v>
      </c>
      <c r="D2851" s="4">
        <v>258781.1508</v>
      </c>
      <c r="E2851" s="3" t="s">
        <v>3093</v>
      </c>
      <c r="F2851" s="3" t="s">
        <v>3093</v>
      </c>
      <c r="G2851" s="3" t="s">
        <v>3094</v>
      </c>
      <c r="H2851" s="3" t="s">
        <v>3336</v>
      </c>
      <c r="I2851" s="3" t="s">
        <v>3300</v>
      </c>
      <c r="J2851" s="4">
        <v>-3.4593729999999998</v>
      </c>
      <c r="K2851" s="4">
        <v>-1.024125</v>
      </c>
      <c r="L2851" s="4">
        <v>-11.171427</v>
      </c>
      <c r="M2851" s="4">
        <v>0.80503999999999998</v>
      </c>
      <c r="N2851" s="4">
        <v>16</v>
      </c>
      <c r="O2851" s="4">
        <v>14.067995</v>
      </c>
      <c r="P2851" s="4">
        <v>1.6567149999999999</v>
      </c>
      <c r="Q2851" s="4">
        <v>6.4037579999999998</v>
      </c>
      <c r="R2851" s="4">
        <v>19.794449</v>
      </c>
      <c r="S2851" s="3" t="s">
        <v>4295</v>
      </c>
      <c r="T2851" s="4">
        <v>144</v>
      </c>
      <c r="U2851" s="4">
        <v>258781.1508</v>
      </c>
      <c r="V2851" s="10">
        <v>280747.1508</v>
      </c>
      <c r="W2851" s="4">
        <v>4.5277777777777803</v>
      </c>
      <c r="X2851" s="5">
        <v>167.11</v>
      </c>
      <c r="Y2851" s="4">
        <v>135.3672</v>
      </c>
      <c r="Z2851" s="4">
        <v>16</v>
      </c>
      <c r="AA2851" s="10">
        <v>14.266183201500001</v>
      </c>
      <c r="AB2851" s="10">
        <v>13.812340174899999</v>
      </c>
      <c r="AC2851" s="4">
        <v>1.4645969999999999</v>
      </c>
      <c r="AD2851" s="4">
        <v>1.4514260087569999</v>
      </c>
      <c r="AE2851" s="4">
        <v>1.419674952007</v>
      </c>
      <c r="AF2851" s="4">
        <v>6.4037579999999998</v>
      </c>
      <c r="AG2851" s="4">
        <v>6.0088980408373001</v>
      </c>
      <c r="AH2851" s="4">
        <v>6.1917837590309004</v>
      </c>
      <c r="AI2851" s="4">
        <v>1.6567149999999999</v>
      </c>
      <c r="AJ2851" s="4">
        <v>1.7083470000000001</v>
      </c>
    </row>
    <row r="2852" spans="1:36" x14ac:dyDescent="0.3">
      <c r="A2852" s="1" t="s">
        <v>2568</v>
      </c>
      <c r="B2852" s="2">
        <v>4091145</v>
      </c>
      <c r="C2852" s="3" t="s">
        <v>2919</v>
      </c>
      <c r="D2852" s="4">
        <v>258811.73223696</v>
      </c>
      <c r="E2852" s="3" t="s">
        <v>3102</v>
      </c>
      <c r="F2852" s="3" t="s">
        <v>3142</v>
      </c>
      <c r="G2852" s="3" t="s">
        <v>3476</v>
      </c>
      <c r="H2852" s="3" t="s">
        <v>3476</v>
      </c>
      <c r="I2852" s="3" t="s">
        <v>3135</v>
      </c>
      <c r="J2852" s="4">
        <v>39.100605000000002</v>
      </c>
      <c r="K2852" s="4">
        <v>8.6948050000000006</v>
      </c>
      <c r="L2852" s="4">
        <v>-9.4151100000000003</v>
      </c>
      <c r="M2852" s="4">
        <v>1.2300850000000001</v>
      </c>
      <c r="N2852" s="4">
        <v>27.877500000000001</v>
      </c>
      <c r="O2852" s="4">
        <v>26.176055999999999</v>
      </c>
      <c r="P2852" s="4">
        <v>4.0425610000000001</v>
      </c>
      <c r="Q2852" s="4">
        <v>10.503348000000001</v>
      </c>
      <c r="R2852" s="4">
        <v>32.321275999999997</v>
      </c>
      <c r="S2852" s="3" t="s">
        <v>6306</v>
      </c>
      <c r="T2852" s="4">
        <v>223.02</v>
      </c>
      <c r="U2852" s="4">
        <v>258811.73223696</v>
      </c>
      <c r="V2852" s="10">
        <v>366167.73223600001</v>
      </c>
      <c r="W2852" s="4">
        <v>1.5783337817236101</v>
      </c>
      <c r="X2852" s="4">
        <v>248.15</v>
      </c>
      <c r="Y2852" s="4">
        <v>158.37</v>
      </c>
      <c r="Z2852" s="4">
        <v>27.877500000000001</v>
      </c>
      <c r="AA2852" s="10">
        <v>21.185925447399999</v>
      </c>
      <c r="AB2852" s="10">
        <v>23.391358979</v>
      </c>
      <c r="AC2852" s="5">
        <v>4.5767530000000001</v>
      </c>
      <c r="AD2852" s="4">
        <v>4.3745212256077997</v>
      </c>
      <c r="AE2852" s="4">
        <v>4.5268201692463004</v>
      </c>
      <c r="AF2852" s="4">
        <v>10.503348000000001</v>
      </c>
      <c r="AG2852" s="4">
        <v>11.0391379504075</v>
      </c>
      <c r="AH2852" s="4">
        <v>11.540793486933801</v>
      </c>
      <c r="AI2852" s="4">
        <v>4.0425610000000001</v>
      </c>
      <c r="AJ2852" s="4" t="s">
        <v>2924</v>
      </c>
    </row>
    <row r="2853" spans="1:36" x14ac:dyDescent="0.3">
      <c r="A2853" s="1" t="s">
        <v>2503</v>
      </c>
      <c r="B2853" s="2">
        <v>4202062</v>
      </c>
      <c r="C2853" s="3" t="s">
        <v>2935</v>
      </c>
      <c r="D2853" s="4">
        <v>269021.93126809999</v>
      </c>
      <c r="E2853" s="3" t="s">
        <v>3006</v>
      </c>
      <c r="F2853" s="3" t="s">
        <v>3007</v>
      </c>
      <c r="G2853" s="3" t="s">
        <v>3283</v>
      </c>
      <c r="H2853" s="3" t="s">
        <v>3321</v>
      </c>
      <c r="I2853" s="3" t="s">
        <v>3349</v>
      </c>
      <c r="J2853" s="4">
        <v>5.9731889999999996</v>
      </c>
      <c r="K2853" s="4">
        <v>-13.010168999999999</v>
      </c>
      <c r="L2853" s="4">
        <v>-3.0731030000000001</v>
      </c>
      <c r="M2853" s="4">
        <v>-0.15987199999999999</v>
      </c>
      <c r="N2853" s="4">
        <v>31.225000000000001</v>
      </c>
      <c r="O2853" s="4">
        <v>78.950694999999996</v>
      </c>
      <c r="P2853" s="4">
        <v>10.149521</v>
      </c>
      <c r="Q2853" s="4">
        <v>17.602487</v>
      </c>
      <c r="R2853" s="4">
        <v>19.917529999999999</v>
      </c>
      <c r="S2853" s="3" t="s">
        <v>6241</v>
      </c>
      <c r="T2853" s="4">
        <v>62.45</v>
      </c>
      <c r="U2853" s="4">
        <v>269021.93126809999</v>
      </c>
      <c r="V2853" s="10">
        <v>299611.93126799999</v>
      </c>
      <c r="W2853" s="4">
        <v>3.1064851881505202</v>
      </c>
      <c r="X2853" s="4">
        <v>73.53</v>
      </c>
      <c r="Y2853" s="4">
        <v>57.93</v>
      </c>
      <c r="Z2853" s="4">
        <v>31.225000000000001</v>
      </c>
      <c r="AA2853" s="10">
        <v>21.4472147812</v>
      </c>
      <c r="AB2853" s="10">
        <v>21.887168056299998</v>
      </c>
      <c r="AC2853" s="4">
        <v>6.4618890000000002</v>
      </c>
      <c r="AD2853" s="4">
        <v>6.3449511341531997</v>
      </c>
      <c r="AE2853" s="4">
        <v>6.4840090129218</v>
      </c>
      <c r="AF2853" s="4">
        <v>17.602487</v>
      </c>
      <c r="AG2853" s="4">
        <v>18.860740392694101</v>
      </c>
      <c r="AH2853" s="4">
        <v>19.831582522303901</v>
      </c>
      <c r="AI2853" s="4">
        <v>10.149521</v>
      </c>
      <c r="AJ2853" s="4" t="s">
        <v>2924</v>
      </c>
    </row>
    <row r="2854" spans="1:36" x14ac:dyDescent="0.3">
      <c r="A2854" s="1" t="s">
        <v>12</v>
      </c>
      <c r="B2854" s="2">
        <v>4558282</v>
      </c>
      <c r="C2854" s="3" t="s">
        <v>2935</v>
      </c>
      <c r="D2854" s="4">
        <v>314568.64889722998</v>
      </c>
      <c r="E2854" s="3" t="s">
        <v>2920</v>
      </c>
      <c r="F2854" s="3" t="s">
        <v>2921</v>
      </c>
      <c r="G2854" s="3" t="s">
        <v>2941</v>
      </c>
      <c r="H2854" s="3" t="s">
        <v>2941</v>
      </c>
      <c r="I2854" s="3" t="s">
        <v>2942</v>
      </c>
      <c r="J2854" s="4">
        <v>14.867394000000001</v>
      </c>
      <c r="K2854" s="4">
        <v>-8.6144049999999996</v>
      </c>
      <c r="L2854" s="4">
        <v>-2.7692809999999999</v>
      </c>
      <c r="M2854" s="4">
        <v>1.383985</v>
      </c>
      <c r="N2854" s="4">
        <v>89.004999999999995</v>
      </c>
      <c r="O2854" s="4">
        <v>22.251249999999999</v>
      </c>
      <c r="P2854" s="4">
        <v>52.156461</v>
      </c>
      <c r="Q2854" s="4">
        <v>14.599793999999999</v>
      </c>
      <c r="R2854" s="4">
        <v>19.510023</v>
      </c>
      <c r="S2854" s="3" t="s">
        <v>3759</v>
      </c>
      <c r="T2854" s="4">
        <v>178.01</v>
      </c>
      <c r="U2854" s="4">
        <v>314568.64889722998</v>
      </c>
      <c r="V2854" s="10">
        <v>378645.64889700001</v>
      </c>
      <c r="W2854" s="4">
        <v>3.6851862254929499</v>
      </c>
      <c r="X2854" s="4">
        <v>207.32</v>
      </c>
      <c r="Y2854" s="4">
        <v>153.58000000000001</v>
      </c>
      <c r="Z2854" s="4">
        <v>89.004999999999995</v>
      </c>
      <c r="AA2854" s="10">
        <v>14.839607856200001</v>
      </c>
      <c r="AB2854" s="10">
        <v>16.273563344399999</v>
      </c>
      <c r="AC2854" s="4">
        <v>6.81839</v>
      </c>
      <c r="AD2854" s="4">
        <v>6.4842639729106999</v>
      </c>
      <c r="AE2854" s="4">
        <v>6.7561877793354999</v>
      </c>
      <c r="AF2854" s="4">
        <v>14.599793999999999</v>
      </c>
      <c r="AG2854" s="4">
        <v>13.6138176899854</v>
      </c>
      <c r="AH2854" s="4">
        <v>14.647318939058099</v>
      </c>
      <c r="AI2854" s="4">
        <v>52.156461</v>
      </c>
      <c r="AJ2854" s="4" t="s">
        <v>2924</v>
      </c>
    </row>
    <row r="2855" spans="1:36" x14ac:dyDescent="0.3">
      <c r="A2855" s="1" t="s">
        <v>1381</v>
      </c>
      <c r="B2855" s="2">
        <v>5721768</v>
      </c>
      <c r="C2855" s="3" t="s">
        <v>2940</v>
      </c>
      <c r="D2855" s="4">
        <v>320329.28000000003</v>
      </c>
      <c r="E2855" s="3" t="s">
        <v>2930</v>
      </c>
      <c r="F2855" s="3" t="s">
        <v>2953</v>
      </c>
      <c r="G2855" s="3" t="s">
        <v>2954</v>
      </c>
      <c r="H2855" s="3" t="s">
        <v>2955</v>
      </c>
      <c r="I2855" s="3" t="s">
        <v>3254</v>
      </c>
      <c r="J2855" s="4">
        <v>27.603048000000001</v>
      </c>
      <c r="K2855" s="4">
        <v>7.3569589999999998</v>
      </c>
      <c r="L2855" s="4">
        <v>3.4157929999999999</v>
      </c>
      <c r="M2855" s="4">
        <v>0.751938</v>
      </c>
      <c r="N2855" s="4">
        <v>5.7293219999999998</v>
      </c>
      <c r="O2855" s="4" t="s">
        <v>2934</v>
      </c>
      <c r="P2855" s="4">
        <v>1.458329</v>
      </c>
      <c r="Q2855" s="4" t="s">
        <v>2934</v>
      </c>
      <c r="R2855" s="4" t="s">
        <v>2934</v>
      </c>
      <c r="S2855" s="3" t="s">
        <v>5123</v>
      </c>
      <c r="T2855" s="4">
        <v>522.55999999999995</v>
      </c>
      <c r="U2855" s="4">
        <v>320329.28000000003</v>
      </c>
      <c r="V2855" s="10">
        <v>319899.06756</v>
      </c>
      <c r="W2855" s="4">
        <v>0.63897416267942597</v>
      </c>
      <c r="X2855" s="4">
        <v>539.15</v>
      </c>
      <c r="Y2855" s="4">
        <v>395.34</v>
      </c>
      <c r="Z2855" s="4">
        <v>5.7293219999999998</v>
      </c>
      <c r="AA2855" s="10" t="s">
        <v>2934</v>
      </c>
      <c r="AB2855" s="10" t="s">
        <v>2934</v>
      </c>
      <c r="AC2855" s="4">
        <v>209.45622700000001</v>
      </c>
      <c r="AD2855" s="4" t="s">
        <v>2934</v>
      </c>
      <c r="AE2855" s="4" t="s">
        <v>2934</v>
      </c>
      <c r="AF2855" s="4" t="s">
        <v>2934</v>
      </c>
      <c r="AG2855" s="4" t="s">
        <v>2934</v>
      </c>
      <c r="AH2855" s="4" t="s">
        <v>2934</v>
      </c>
      <c r="AI2855" s="4">
        <v>1.458329</v>
      </c>
      <c r="AJ2855" s="4">
        <v>1.458329</v>
      </c>
    </row>
    <row r="2856" spans="1:36" x14ac:dyDescent="0.3">
      <c r="A2856" s="1" t="s">
        <v>2246</v>
      </c>
      <c r="B2856" s="2">
        <v>4205848</v>
      </c>
      <c r="C2856" s="3" t="s">
        <v>2935</v>
      </c>
      <c r="D2856" s="4">
        <v>323896.65000000002</v>
      </c>
      <c r="E2856" s="3" t="s">
        <v>2945</v>
      </c>
      <c r="F2856" s="3" t="s">
        <v>2946</v>
      </c>
      <c r="G2856" s="3" t="s">
        <v>2947</v>
      </c>
      <c r="H2856" s="3" t="s">
        <v>2989</v>
      </c>
      <c r="I2856" s="3" t="s">
        <v>2949</v>
      </c>
      <c r="J2856" s="4">
        <v>28.619745999999999</v>
      </c>
      <c r="K2856" s="4">
        <v>22.343116999999999</v>
      </c>
      <c r="L2856" s="4">
        <v>2.5574979999999998</v>
      </c>
      <c r="M2856" s="4">
        <v>-1.5131680000000001</v>
      </c>
      <c r="N2856" s="4">
        <v>55.748640999999999</v>
      </c>
      <c r="O2856" s="4">
        <v>27.484976</v>
      </c>
      <c r="P2856" s="4">
        <v>5.5285120000000001</v>
      </c>
      <c r="Q2856" s="4">
        <v>31.420569</v>
      </c>
      <c r="R2856" s="4">
        <v>24.461563000000002</v>
      </c>
      <c r="S2856" s="3" t="s">
        <v>5985</v>
      </c>
      <c r="T2856" s="5">
        <v>338.45</v>
      </c>
      <c r="U2856" s="4">
        <v>323896.65000000002</v>
      </c>
      <c r="V2856" s="10">
        <v>323317.65000000002</v>
      </c>
      <c r="W2856" s="4">
        <v>0.47274338897917001</v>
      </c>
      <c r="X2856" s="4">
        <v>369</v>
      </c>
      <c r="Y2856" s="4">
        <v>212</v>
      </c>
      <c r="Z2856" s="4">
        <v>55.748640999999999</v>
      </c>
      <c r="AA2856" s="10">
        <v>31.3716584479</v>
      </c>
      <c r="AB2856" s="10">
        <v>33.721041451600001</v>
      </c>
      <c r="AC2856" s="4">
        <v>8.6939050000000009</v>
      </c>
      <c r="AD2856" s="4">
        <v>8.0018944620360006</v>
      </c>
      <c r="AE2856" s="4">
        <v>8.5205010747878003</v>
      </c>
      <c r="AF2856" s="4">
        <v>31.420569</v>
      </c>
      <c r="AG2856" s="4">
        <v>20.932805671554799</v>
      </c>
      <c r="AH2856" s="4">
        <v>22.879613311061199</v>
      </c>
      <c r="AI2856" s="4">
        <v>5.5285120000000001</v>
      </c>
      <c r="AJ2856" s="4">
        <v>60.894207000000002</v>
      </c>
    </row>
    <row r="2857" spans="1:36" x14ac:dyDescent="0.3">
      <c r="A2857" s="1" t="s">
        <v>298</v>
      </c>
      <c r="B2857" s="2">
        <v>100369</v>
      </c>
      <c r="C2857" s="3" t="s">
        <v>2935</v>
      </c>
      <c r="D2857" s="4">
        <v>340215.48141965998</v>
      </c>
      <c r="E2857" s="3" t="s">
        <v>2930</v>
      </c>
      <c r="F2857" s="3" t="s">
        <v>2931</v>
      </c>
      <c r="G2857" s="3" t="s">
        <v>2931</v>
      </c>
      <c r="H2857" s="3" t="s">
        <v>3225</v>
      </c>
      <c r="I2857" s="3" t="s">
        <v>2933</v>
      </c>
      <c r="J2857" s="4">
        <v>31.689931999999999</v>
      </c>
      <c r="K2857" s="4">
        <v>12.538071</v>
      </c>
      <c r="L2857" s="4">
        <v>-7.1802390000000003</v>
      </c>
      <c r="M2857" s="4">
        <v>0.38487700000000002</v>
      </c>
      <c r="N2857" s="4">
        <v>16.1236363636364</v>
      </c>
      <c r="O2857" s="4" t="s">
        <v>2924</v>
      </c>
      <c r="P2857" s="4">
        <v>1.2535689999999999</v>
      </c>
      <c r="Q2857" s="4" t="s">
        <v>2934</v>
      </c>
      <c r="R2857" s="4" t="s">
        <v>2934</v>
      </c>
      <c r="S2857" s="3" t="s">
        <v>4043</v>
      </c>
      <c r="T2857" s="4">
        <v>44.34</v>
      </c>
      <c r="U2857" s="4">
        <v>340215.48141965998</v>
      </c>
      <c r="V2857" s="10" t="s">
        <v>2934</v>
      </c>
      <c r="W2857" s="4">
        <v>2.3455119530897601</v>
      </c>
      <c r="X2857" s="4">
        <v>48.08</v>
      </c>
      <c r="Y2857" s="4">
        <v>31.27</v>
      </c>
      <c r="Z2857" s="4">
        <v>22.17</v>
      </c>
      <c r="AA2857" s="10">
        <v>12.6087698344</v>
      </c>
      <c r="AB2857" s="10">
        <v>13.7143917602</v>
      </c>
      <c r="AC2857" s="4" t="s">
        <v>2934</v>
      </c>
      <c r="AD2857" s="4" t="s">
        <v>2934</v>
      </c>
      <c r="AE2857" s="4" t="s">
        <v>2934</v>
      </c>
      <c r="AF2857" s="4" t="s">
        <v>2934</v>
      </c>
      <c r="AG2857" s="4" t="s">
        <v>2934</v>
      </c>
      <c r="AH2857" s="4" t="s">
        <v>2934</v>
      </c>
      <c r="AI2857" s="4">
        <v>1.2535689999999999</v>
      </c>
      <c r="AJ2857" s="4">
        <v>1.6799269999999999</v>
      </c>
    </row>
    <row r="2858" spans="1:36" x14ac:dyDescent="0.3">
      <c r="A2858" s="1" t="s">
        <v>1486</v>
      </c>
      <c r="B2858" s="2">
        <v>4044333</v>
      </c>
      <c r="C2858" s="3" t="s">
        <v>2935</v>
      </c>
      <c r="D2858" s="4">
        <v>349225.71208859998</v>
      </c>
      <c r="E2858" s="3" t="s">
        <v>2920</v>
      </c>
      <c r="F2858" s="3" t="s">
        <v>2921</v>
      </c>
      <c r="G2858" s="3" t="s">
        <v>3109</v>
      </c>
      <c r="H2858" s="3" t="s">
        <v>3109</v>
      </c>
      <c r="I2858" s="3" t="s">
        <v>3048</v>
      </c>
      <c r="J2858" s="4">
        <v>-7.4582110000000004</v>
      </c>
      <c r="K2858" s="4">
        <v>-10.130112</v>
      </c>
      <c r="L2858" s="4">
        <v>-6.6602319999999997</v>
      </c>
      <c r="M2858" s="4">
        <v>0.40146700000000002</v>
      </c>
      <c r="N2858" s="4">
        <v>23.872613999999999</v>
      </c>
      <c r="O2858" s="4">
        <v>18.35379</v>
      </c>
      <c r="P2858" s="4">
        <v>4.9770110000000001</v>
      </c>
      <c r="Q2858" s="4">
        <v>12.054731</v>
      </c>
      <c r="R2858" s="4">
        <v>17.873718</v>
      </c>
      <c r="S2858" s="3" t="s">
        <v>5227</v>
      </c>
      <c r="T2858" s="4">
        <v>145.05000000000001</v>
      </c>
      <c r="U2858" s="4">
        <v>349225.71208859998</v>
      </c>
      <c r="V2858" s="10">
        <v>364679.71208799997</v>
      </c>
      <c r="W2858" s="4">
        <v>3.41951051361599</v>
      </c>
      <c r="X2858" s="4">
        <v>168.85</v>
      </c>
      <c r="Y2858" s="4">
        <v>142.75</v>
      </c>
      <c r="Z2858" s="4">
        <v>24.006951000000001</v>
      </c>
      <c r="AA2858" s="10">
        <v>14.423794039500001</v>
      </c>
      <c r="AB2858" s="10">
        <v>14.563881774</v>
      </c>
      <c r="AC2858" s="4">
        <v>4.1584529999999997</v>
      </c>
      <c r="AD2858" s="4">
        <v>4.0246487936920996</v>
      </c>
      <c r="AE2858" s="4">
        <v>4.1075484620502003</v>
      </c>
      <c r="AF2858" s="4">
        <v>12.054731</v>
      </c>
      <c r="AG2858" s="4">
        <v>11.623707403399999</v>
      </c>
      <c r="AH2858" s="4">
        <v>11.986191717702299</v>
      </c>
      <c r="AI2858" s="4">
        <v>4.9770110000000001</v>
      </c>
      <c r="AJ2858" s="4" t="s">
        <v>2924</v>
      </c>
    </row>
    <row r="2859" spans="1:36" x14ac:dyDescent="0.3">
      <c r="A2859" s="1" t="s">
        <v>1814</v>
      </c>
      <c r="B2859" s="2">
        <v>4104060</v>
      </c>
      <c r="C2859" s="3" t="s">
        <v>2919</v>
      </c>
      <c r="D2859" s="4">
        <v>387939.61136069999</v>
      </c>
      <c r="E2859" s="3" t="s">
        <v>3102</v>
      </c>
      <c r="F2859" s="3" t="s">
        <v>3103</v>
      </c>
      <c r="G2859" s="3" t="s">
        <v>3196</v>
      </c>
      <c r="H2859" s="3" t="s">
        <v>3197</v>
      </c>
      <c r="I2859" s="3" t="s">
        <v>3562</v>
      </c>
      <c r="J2859" s="4">
        <v>86.401167000000001</v>
      </c>
      <c r="K2859" s="4">
        <v>28.302820000000001</v>
      </c>
      <c r="L2859" s="4">
        <v>3.4433630000000002</v>
      </c>
      <c r="M2859" s="4">
        <v>-0.16500699999999999</v>
      </c>
      <c r="N2859" s="4">
        <v>51.410525</v>
      </c>
      <c r="O2859" s="4">
        <v>54.963056999999999</v>
      </c>
      <c r="P2859" s="4">
        <v>17.074294999999999</v>
      </c>
      <c r="Q2859" s="4">
        <v>37.339204000000002</v>
      </c>
      <c r="R2859" s="4">
        <v>17.985638000000002</v>
      </c>
      <c r="S2859" s="3" t="s">
        <v>5555</v>
      </c>
      <c r="T2859" s="4">
        <v>907.55</v>
      </c>
      <c r="U2859" s="4">
        <v>387939.61136069999</v>
      </c>
      <c r="V2859" s="10">
        <v>397224.33236</v>
      </c>
      <c r="W2859" s="4">
        <v>0</v>
      </c>
      <c r="X2859" s="4">
        <v>941.75</v>
      </c>
      <c r="Y2859" s="4">
        <v>461.86</v>
      </c>
      <c r="Z2859" s="4">
        <v>51.410525</v>
      </c>
      <c r="AA2859" s="10">
        <v>39.834875432300002</v>
      </c>
      <c r="AB2859" s="10">
        <v>45.751011255800002</v>
      </c>
      <c r="AC2859" s="4">
        <v>10.568053000000001</v>
      </c>
      <c r="AD2859" s="4">
        <v>9.3455217342109993</v>
      </c>
      <c r="AE2859" s="4">
        <v>10.215219709109</v>
      </c>
      <c r="AF2859" s="4">
        <v>37.339204000000002</v>
      </c>
      <c r="AG2859" s="4">
        <v>31.696993481751399</v>
      </c>
      <c r="AH2859" s="4">
        <v>36.346206624882498</v>
      </c>
      <c r="AI2859" s="4">
        <v>17.074294999999999</v>
      </c>
      <c r="AJ2859" s="4">
        <v>37.255747</v>
      </c>
    </row>
    <row r="2860" spans="1:36" x14ac:dyDescent="0.3">
      <c r="A2860" s="1" t="s">
        <v>2522</v>
      </c>
      <c r="B2860" s="2">
        <v>4004135</v>
      </c>
      <c r="C2860" s="3" t="s">
        <v>2935</v>
      </c>
      <c r="D2860" s="4">
        <v>390252.43575031997</v>
      </c>
      <c r="E2860" s="3" t="s">
        <v>2925</v>
      </c>
      <c r="F2860" s="3" t="s">
        <v>2926</v>
      </c>
      <c r="G2860" s="3" t="s">
        <v>2927</v>
      </c>
      <c r="H2860" s="3" t="s">
        <v>3243</v>
      </c>
      <c r="I2860" s="3" t="s">
        <v>3178</v>
      </c>
      <c r="J2860" s="4">
        <v>13.363151</v>
      </c>
      <c r="K2860" s="4">
        <v>-1.669462</v>
      </c>
      <c r="L2860" s="4">
        <v>-8.0362369999999999</v>
      </c>
      <c r="M2860" s="4">
        <v>6.6225000000000006E-2</v>
      </c>
      <c r="N2860" s="4">
        <v>28.061429</v>
      </c>
      <c r="O2860" s="4">
        <v>23.387308000000001</v>
      </c>
      <c r="P2860" s="4">
        <v>67.420627999999994</v>
      </c>
      <c r="Q2860" s="4">
        <v>16.924354999999998</v>
      </c>
      <c r="R2860" s="4">
        <v>34.008856999999999</v>
      </c>
      <c r="S2860" s="3" t="s">
        <v>6260</v>
      </c>
      <c r="T2860" s="4">
        <v>392.86</v>
      </c>
      <c r="U2860" s="4">
        <v>390252.43575031997</v>
      </c>
      <c r="V2860" s="10">
        <v>452853.43575</v>
      </c>
      <c r="W2860" s="4">
        <v>2.29089242987324</v>
      </c>
      <c r="X2860" s="4">
        <v>439.37</v>
      </c>
      <c r="Y2860" s="4">
        <v>323.77</v>
      </c>
      <c r="Z2860" s="4">
        <v>28.061429</v>
      </c>
      <c r="AA2860" s="10">
        <v>25.19399233</v>
      </c>
      <c r="AB2860" s="10">
        <v>25.9933597373</v>
      </c>
      <c r="AC2860" s="4">
        <v>2.9292699999999998</v>
      </c>
      <c r="AD2860" s="4">
        <v>2.7518577212398001</v>
      </c>
      <c r="AE2860" s="4">
        <v>2.8596540059605999</v>
      </c>
      <c r="AF2860" s="4">
        <v>16.924354999999998</v>
      </c>
      <c r="AG2860" s="4">
        <v>17.4375166554745</v>
      </c>
      <c r="AH2860" s="4">
        <v>17.980797339057499</v>
      </c>
      <c r="AI2860" s="4">
        <v>67.420627999999994</v>
      </c>
      <c r="AJ2860" s="4" t="s">
        <v>2924</v>
      </c>
    </row>
    <row r="2861" spans="1:36" x14ac:dyDescent="0.3">
      <c r="A2861" s="1" t="s">
        <v>2538</v>
      </c>
      <c r="B2861" s="2">
        <v>4004124</v>
      </c>
      <c r="C2861" s="3" t="s">
        <v>2935</v>
      </c>
      <c r="D2861" s="4">
        <v>399250.22431736998</v>
      </c>
      <c r="E2861" s="3" t="s">
        <v>3006</v>
      </c>
      <c r="F2861" s="3" t="s">
        <v>3235</v>
      </c>
      <c r="G2861" s="3" t="s">
        <v>3326</v>
      </c>
      <c r="H2861" s="3" t="s">
        <v>3326</v>
      </c>
      <c r="I2861" s="3" t="s">
        <v>3690</v>
      </c>
      <c r="J2861" s="4">
        <v>15.688549</v>
      </c>
      <c r="K2861" s="4">
        <v>-2.316335</v>
      </c>
      <c r="L2861" s="4">
        <v>-5.4805979999999996</v>
      </c>
      <c r="M2861" s="4">
        <v>0.87468800000000002</v>
      </c>
      <c r="N2861" s="4">
        <v>29.244437000000001</v>
      </c>
      <c r="O2861" s="4">
        <v>25.227678999999998</v>
      </c>
      <c r="P2861" s="4">
        <v>7.8210920000000002</v>
      </c>
      <c r="Q2861" s="4">
        <v>17.403036</v>
      </c>
      <c r="R2861" s="4">
        <v>30.636479999999999</v>
      </c>
      <c r="S2861" s="3" t="s">
        <v>6276</v>
      </c>
      <c r="T2861" s="4">
        <v>169.53</v>
      </c>
      <c r="U2861" s="4">
        <v>399250.22431736998</v>
      </c>
      <c r="V2861" s="10">
        <v>424338.22431700001</v>
      </c>
      <c r="W2861" s="4">
        <v>2.3748009201911202</v>
      </c>
      <c r="X2861" s="4">
        <v>180.43</v>
      </c>
      <c r="Y2861" s="5">
        <v>145.72999999999999</v>
      </c>
      <c r="Z2861" s="4">
        <v>29.244437000000001</v>
      </c>
      <c r="AA2861" s="10">
        <v>24.0795977501</v>
      </c>
      <c r="AB2861" s="10">
        <v>24.412405931599999</v>
      </c>
      <c r="AC2861" s="4">
        <v>5.0573649999999999</v>
      </c>
      <c r="AD2861" s="4">
        <v>4.9129935047832998</v>
      </c>
      <c r="AE2861" s="4">
        <v>4.9567889926455999</v>
      </c>
      <c r="AF2861" s="4">
        <v>17.403036</v>
      </c>
      <c r="AG2861" s="4">
        <v>17.195490147839301</v>
      </c>
      <c r="AH2861" s="4">
        <v>17.5414233188216</v>
      </c>
      <c r="AI2861" s="4">
        <v>7.8210920000000002</v>
      </c>
      <c r="AJ2861" s="4" t="s">
        <v>2924</v>
      </c>
    </row>
    <row r="2862" spans="1:36" x14ac:dyDescent="0.3">
      <c r="A2862" s="1" t="s">
        <v>669</v>
      </c>
      <c r="B2862" s="2">
        <v>4126080</v>
      </c>
      <c r="C2862" s="3" t="s">
        <v>2919</v>
      </c>
      <c r="D2862" s="4">
        <v>417131.76813899999</v>
      </c>
      <c r="E2862" s="3" t="s">
        <v>3006</v>
      </c>
      <c r="F2862" s="3" t="s">
        <v>3070</v>
      </c>
      <c r="G2862" s="3" t="s">
        <v>3070</v>
      </c>
      <c r="H2862" s="3" t="s">
        <v>3250</v>
      </c>
      <c r="I2862" s="3" t="s">
        <v>3251</v>
      </c>
      <c r="J2862" s="4">
        <v>42.361531999999997</v>
      </c>
      <c r="K2862" s="4">
        <v>6.1064569999999998</v>
      </c>
      <c r="L2862" s="4">
        <v>-2.272373</v>
      </c>
      <c r="M2862" s="4">
        <v>-1.5061789999999999</v>
      </c>
      <c r="N2862" s="4">
        <v>55.214759999999998</v>
      </c>
      <c r="O2862" s="4">
        <v>83.203470999999993</v>
      </c>
      <c r="P2862" s="4">
        <v>17.061568000000001</v>
      </c>
      <c r="Q2862" s="4">
        <v>33.825712000000003</v>
      </c>
      <c r="R2862" s="4">
        <v>127.460717</v>
      </c>
      <c r="S2862" s="3" t="s">
        <v>4412</v>
      </c>
      <c r="T2862" s="5">
        <v>939.7</v>
      </c>
      <c r="U2862" s="4">
        <v>417131.76813899999</v>
      </c>
      <c r="V2862" s="10">
        <v>413434.76813899999</v>
      </c>
      <c r="W2862" s="4">
        <v>0.49377460891774</v>
      </c>
      <c r="X2862" s="5">
        <v>1008.25</v>
      </c>
      <c r="Y2862" s="4">
        <v>640.51009999999997</v>
      </c>
      <c r="Z2862" s="4">
        <v>55.214759999999998</v>
      </c>
      <c r="AA2862" s="10">
        <v>50.932249322399997</v>
      </c>
      <c r="AB2862" s="10">
        <v>51.943471882399997</v>
      </c>
      <c r="AC2862" s="4">
        <v>1.5974759999999999</v>
      </c>
      <c r="AD2862" s="4">
        <v>1.4964439336033</v>
      </c>
      <c r="AE2862" s="4">
        <v>1.5167464044956001</v>
      </c>
      <c r="AF2862" s="4">
        <v>33.825712000000003</v>
      </c>
      <c r="AG2862" s="4">
        <v>31.424836500193599</v>
      </c>
      <c r="AH2862" s="4">
        <v>32.268829763596102</v>
      </c>
      <c r="AI2862" s="4">
        <v>17.061568000000001</v>
      </c>
      <c r="AJ2862" s="4">
        <v>17.061568000000001</v>
      </c>
    </row>
    <row r="2863" spans="1:36" x14ac:dyDescent="0.3">
      <c r="A2863" s="1" t="s">
        <v>942</v>
      </c>
      <c r="B2863" s="2">
        <v>3007562</v>
      </c>
      <c r="C2863" s="3" t="s">
        <v>2935</v>
      </c>
      <c r="D2863" s="4">
        <v>467989.66619328002</v>
      </c>
      <c r="E2863" s="3" t="s">
        <v>3093</v>
      </c>
      <c r="F2863" s="3" t="s">
        <v>3093</v>
      </c>
      <c r="G2863" s="3" t="s">
        <v>3094</v>
      </c>
      <c r="H2863" s="3" t="s">
        <v>3336</v>
      </c>
      <c r="I2863" s="3" t="s">
        <v>3253</v>
      </c>
      <c r="J2863" s="4">
        <v>6.5012999999999996</v>
      </c>
      <c r="K2863" s="4">
        <v>-8.0642379999999996</v>
      </c>
      <c r="L2863" s="4">
        <v>-9.5019550000000006</v>
      </c>
      <c r="M2863" s="4">
        <v>0.57617799999999997</v>
      </c>
      <c r="N2863" s="4">
        <v>13.31</v>
      </c>
      <c r="O2863" s="4">
        <v>13.640789</v>
      </c>
      <c r="P2863" s="4">
        <v>1.742375</v>
      </c>
      <c r="Q2863" s="4">
        <v>6.0438780000000003</v>
      </c>
      <c r="R2863" s="4">
        <v>16.704581999999998</v>
      </c>
      <c r="S2863" s="3" t="s">
        <v>4684</v>
      </c>
      <c r="T2863" s="4">
        <v>106.48</v>
      </c>
      <c r="U2863" s="4">
        <v>467989.66619328002</v>
      </c>
      <c r="V2863" s="10">
        <v>491421.66619299998</v>
      </c>
      <c r="W2863" s="4">
        <v>3.71900826446281</v>
      </c>
      <c r="X2863" s="4">
        <v>126.34</v>
      </c>
      <c r="Y2863" s="4">
        <v>95.77</v>
      </c>
      <c r="Z2863" s="4">
        <v>13.31</v>
      </c>
      <c r="AA2863" s="10">
        <v>13.946299934500001</v>
      </c>
      <c r="AB2863" s="10">
        <v>13.3575696448</v>
      </c>
      <c r="AC2863" s="4">
        <v>1.429308</v>
      </c>
      <c r="AD2863" s="4">
        <v>1.4235680740587</v>
      </c>
      <c r="AE2863" s="4">
        <v>1.3864891571597</v>
      </c>
      <c r="AF2863" s="4">
        <v>6.0438780000000003</v>
      </c>
      <c r="AG2863" s="4">
        <v>6.6777592510470001</v>
      </c>
      <c r="AH2863" s="4">
        <v>6.5952375159949002</v>
      </c>
      <c r="AI2863" s="4">
        <v>1.742375</v>
      </c>
      <c r="AJ2863" s="4">
        <v>1.742375</v>
      </c>
    </row>
    <row r="2864" spans="1:36" x14ac:dyDescent="0.3">
      <c r="A2864" s="1" t="s">
        <v>2655</v>
      </c>
      <c r="B2864" s="2">
        <v>111568</v>
      </c>
      <c r="C2864" s="3" t="s">
        <v>2935</v>
      </c>
      <c r="D2864" s="4">
        <v>469335.80749665998</v>
      </c>
      <c r="E2864" s="3" t="s">
        <v>2920</v>
      </c>
      <c r="F2864" s="3" t="s">
        <v>2960</v>
      </c>
      <c r="G2864" s="3" t="s">
        <v>2973</v>
      </c>
      <c r="H2864" s="3" t="s">
        <v>3087</v>
      </c>
      <c r="I2864" s="3" t="s">
        <v>3324</v>
      </c>
      <c r="J2864" s="5">
        <v>-3.1302829999999999</v>
      </c>
      <c r="K2864" s="4">
        <v>-12.350262000000001</v>
      </c>
      <c r="L2864" s="4">
        <v>-16.172457999999999</v>
      </c>
      <c r="M2864" s="4">
        <v>1.971487</v>
      </c>
      <c r="N2864" s="4">
        <v>33.224104234527701</v>
      </c>
      <c r="O2864" s="4">
        <v>36.082952322653597</v>
      </c>
      <c r="P2864" s="4">
        <v>4.9793500000000002</v>
      </c>
      <c r="Q2864" s="4">
        <v>14.405538999999999</v>
      </c>
      <c r="R2864" s="4" t="s">
        <v>2924</v>
      </c>
      <c r="S2864" s="3" t="s">
        <v>6393</v>
      </c>
      <c r="T2864" s="4">
        <v>509.99</v>
      </c>
      <c r="U2864" s="4">
        <v>469335.80749665998</v>
      </c>
      <c r="V2864" s="10">
        <v>524865.80749599996</v>
      </c>
      <c r="W2864" s="4">
        <v>1.6470911194337099</v>
      </c>
      <c r="X2864" s="4">
        <v>630.73</v>
      </c>
      <c r="Y2864" s="4">
        <v>436.38</v>
      </c>
      <c r="Z2864" s="4">
        <v>33.999333</v>
      </c>
      <c r="AA2864" s="10">
        <v>17.495968986899999</v>
      </c>
      <c r="AB2864" s="10">
        <v>18.461016085200001</v>
      </c>
      <c r="AC2864" s="4">
        <v>1.332492</v>
      </c>
      <c r="AD2864" s="4">
        <v>1.2204980310097999</v>
      </c>
      <c r="AE2864" s="4">
        <v>1.3081830952132001</v>
      </c>
      <c r="AF2864" s="4">
        <v>14.405538999999999</v>
      </c>
      <c r="AG2864" s="4">
        <v>12.6374476367351</v>
      </c>
      <c r="AH2864" s="4">
        <v>13.7037332231371</v>
      </c>
      <c r="AI2864" s="4">
        <v>4.9793500000000002</v>
      </c>
      <c r="AJ2864" s="4" t="s">
        <v>2924</v>
      </c>
    </row>
    <row r="2865" spans="1:36" x14ac:dyDescent="0.3">
      <c r="A2865" s="1" t="s">
        <v>1944</v>
      </c>
      <c r="B2865" s="2">
        <v>4041363</v>
      </c>
      <c r="C2865" s="3" t="s">
        <v>2935</v>
      </c>
      <c r="D2865" s="4">
        <v>472573.68576000002</v>
      </c>
      <c r="E2865" s="3" t="s">
        <v>2945</v>
      </c>
      <c r="F2865" s="3" t="s">
        <v>2946</v>
      </c>
      <c r="G2865" s="3" t="s">
        <v>2947</v>
      </c>
      <c r="H2865" s="3" t="s">
        <v>2948</v>
      </c>
      <c r="I2865" s="3" t="s">
        <v>2949</v>
      </c>
      <c r="J2865" s="4">
        <v>60.257990999999997</v>
      </c>
      <c r="K2865" s="4">
        <v>0.13037799999999999</v>
      </c>
      <c r="L2865" s="5">
        <v>-7.5205260000000003</v>
      </c>
      <c r="M2865" s="4">
        <v>-0.41259000000000001</v>
      </c>
      <c r="N2865" s="4">
        <v>41.300415999999998</v>
      </c>
      <c r="O2865" s="4">
        <v>48.931364000000002</v>
      </c>
      <c r="P2865" s="4">
        <v>34.369405999999998</v>
      </c>
      <c r="Q2865" s="4">
        <v>23.848431999999999</v>
      </c>
      <c r="R2865" s="4">
        <v>49.326875999999999</v>
      </c>
      <c r="S2865" s="3" t="s">
        <v>5684</v>
      </c>
      <c r="T2865" s="4">
        <v>168.96</v>
      </c>
      <c r="U2865" s="4">
        <v>472573.68576000002</v>
      </c>
      <c r="V2865" s="10">
        <v>561296.68576000002</v>
      </c>
      <c r="W2865" s="4">
        <v>0.94696969696969702</v>
      </c>
      <c r="X2865" s="5">
        <v>198.3099</v>
      </c>
      <c r="Y2865" s="4">
        <v>101.74</v>
      </c>
      <c r="Z2865" s="4">
        <v>41.300415999999998</v>
      </c>
      <c r="AA2865" s="10">
        <v>25.9994460345</v>
      </c>
      <c r="AB2865" s="10">
        <v>27.433203008300001</v>
      </c>
      <c r="AC2865" s="4">
        <v>10.217841</v>
      </c>
      <c r="AD2865" s="4">
        <v>9.1940880776790994</v>
      </c>
      <c r="AE2865" s="4">
        <v>9.7268077511209992</v>
      </c>
      <c r="AF2865" s="4">
        <v>23.848431999999999</v>
      </c>
      <c r="AG2865" s="4">
        <v>17.342784689570699</v>
      </c>
      <c r="AH2865" s="4">
        <v>18.4734320094739</v>
      </c>
      <c r="AI2865" s="4">
        <v>34.369405999999998</v>
      </c>
      <c r="AJ2865" s="4" t="s">
        <v>2924</v>
      </c>
    </row>
    <row r="2866" spans="1:36" x14ac:dyDescent="0.3">
      <c r="A2866" s="1" t="s">
        <v>1675</v>
      </c>
      <c r="B2866" s="2">
        <v>4073702</v>
      </c>
      <c r="C2866" s="3" t="s">
        <v>2935</v>
      </c>
      <c r="D2866" s="4">
        <v>488469.67310160003</v>
      </c>
      <c r="E2866" s="3" t="s">
        <v>2930</v>
      </c>
      <c r="F2866" s="3" t="s">
        <v>2953</v>
      </c>
      <c r="G2866" s="3" t="s">
        <v>2953</v>
      </c>
      <c r="H2866" s="3" t="s">
        <v>3040</v>
      </c>
      <c r="I2866" s="3" t="s">
        <v>3211</v>
      </c>
      <c r="J2866" s="4">
        <v>24.780193000000001</v>
      </c>
      <c r="K2866" s="4">
        <v>7.8113609999999998</v>
      </c>
      <c r="L2866" s="4">
        <v>-3.381E-2</v>
      </c>
      <c r="M2866" s="4">
        <v>0.78972799999999999</v>
      </c>
      <c r="N2866" s="4">
        <v>40.232838999999998</v>
      </c>
      <c r="O2866" s="4">
        <v>38.467654000000003</v>
      </c>
      <c r="P2866" s="4">
        <v>65.809324000000004</v>
      </c>
      <c r="Q2866" s="4">
        <v>29.510169000000001</v>
      </c>
      <c r="R2866" s="4">
        <v>35.488427000000001</v>
      </c>
      <c r="S2866" s="3" t="s">
        <v>5416</v>
      </c>
      <c r="T2866" s="4">
        <v>532.20000000000005</v>
      </c>
      <c r="U2866" s="4">
        <v>488469.67310160003</v>
      </c>
      <c r="V2866" s="10">
        <v>495298.67310100002</v>
      </c>
      <c r="W2866" s="4">
        <v>0.57121382938744802</v>
      </c>
      <c r="X2866" s="4">
        <v>537.70000000000005</v>
      </c>
      <c r="Y2866" s="4">
        <v>416.53</v>
      </c>
      <c r="Z2866" s="4">
        <v>40.232838999999998</v>
      </c>
      <c r="AA2866" s="10">
        <v>33.945872852800001</v>
      </c>
      <c r="AB2866" s="10">
        <v>36.747164730400002</v>
      </c>
      <c r="AC2866" s="4">
        <v>18.192121</v>
      </c>
      <c r="AD2866" s="4">
        <v>16.220483613688199</v>
      </c>
      <c r="AE2866" s="4">
        <v>17.639020631763898</v>
      </c>
      <c r="AF2866" s="4">
        <v>29.510169000000001</v>
      </c>
      <c r="AG2866" s="4">
        <v>26.103713091639602</v>
      </c>
      <c r="AH2866" s="4">
        <v>28.6692472840598</v>
      </c>
      <c r="AI2866" s="4">
        <v>65.809324000000004</v>
      </c>
      <c r="AJ2866" s="4" t="s">
        <v>2924</v>
      </c>
    </row>
    <row r="2867" spans="1:36" x14ac:dyDescent="0.3">
      <c r="A2867" s="1" t="s">
        <v>2771</v>
      </c>
      <c r="B2867" s="2">
        <v>4163620</v>
      </c>
      <c r="C2867" s="3" t="s">
        <v>2935</v>
      </c>
      <c r="D2867" s="4">
        <v>624490.72928039997</v>
      </c>
      <c r="E2867" s="3" t="s">
        <v>2930</v>
      </c>
      <c r="F2867" s="3" t="s">
        <v>2953</v>
      </c>
      <c r="G2867" s="3" t="s">
        <v>2953</v>
      </c>
      <c r="H2867" s="3" t="s">
        <v>3040</v>
      </c>
      <c r="I2867" s="3" t="s">
        <v>3211</v>
      </c>
      <c r="J2867" s="4">
        <v>22.396774000000001</v>
      </c>
      <c r="K2867" s="4">
        <v>15.804774999999999</v>
      </c>
      <c r="L2867" s="4">
        <v>1.2583409999999999</v>
      </c>
      <c r="M2867" s="4">
        <v>0.29901499999999998</v>
      </c>
      <c r="N2867" s="4">
        <v>32.750256999999998</v>
      </c>
      <c r="O2867" s="4">
        <v>32.080942</v>
      </c>
      <c r="P2867" s="4">
        <v>16.440180000000002</v>
      </c>
      <c r="Q2867" s="4">
        <v>25.133219</v>
      </c>
      <c r="R2867" s="4">
        <v>46.791753</v>
      </c>
      <c r="S2867" s="3" t="s">
        <v>6509</v>
      </c>
      <c r="T2867" s="4">
        <v>318.66000000000003</v>
      </c>
      <c r="U2867" s="4">
        <v>624490.72928039997</v>
      </c>
      <c r="V2867" s="10">
        <v>632150.72927999997</v>
      </c>
      <c r="W2867" s="4">
        <v>0.74060126780894997</v>
      </c>
      <c r="X2867" s="4">
        <v>321.61500000000001</v>
      </c>
      <c r="Y2867" s="4">
        <v>252.7</v>
      </c>
      <c r="Z2867" s="4">
        <v>32.750256999999998</v>
      </c>
      <c r="AA2867" s="10">
        <v>28.419103744899999</v>
      </c>
      <c r="AB2867" s="10">
        <v>28.419103744899999</v>
      </c>
      <c r="AC2867" s="4">
        <v>17.595911999999998</v>
      </c>
      <c r="AD2867" s="4">
        <v>16.0472196871827</v>
      </c>
      <c r="AE2867" s="4">
        <v>16.0472196871827</v>
      </c>
      <c r="AF2867" s="4">
        <v>25.133219</v>
      </c>
      <c r="AG2867" s="4">
        <v>22.711545423844299</v>
      </c>
      <c r="AH2867" s="4">
        <v>22.711545423844299</v>
      </c>
      <c r="AI2867" s="4">
        <v>16.440180000000002</v>
      </c>
      <c r="AJ2867" s="4" t="s">
        <v>2924</v>
      </c>
    </row>
    <row r="2868" spans="1:36" x14ac:dyDescent="0.3">
      <c r="A2868" s="1" t="s">
        <v>1491</v>
      </c>
      <c r="B2868" s="2">
        <v>100201</v>
      </c>
      <c r="C2868" s="3" t="s">
        <v>2935</v>
      </c>
      <c r="D2868" s="4">
        <v>678975.64957373997</v>
      </c>
      <c r="E2868" s="3" t="s">
        <v>2930</v>
      </c>
      <c r="F2868" s="3" t="s">
        <v>2931</v>
      </c>
      <c r="G2868" s="3" t="s">
        <v>2931</v>
      </c>
      <c r="H2868" s="3" t="s">
        <v>3225</v>
      </c>
      <c r="I2868" s="3" t="s">
        <v>2933</v>
      </c>
      <c r="J2868" s="4">
        <v>41.781305000000003</v>
      </c>
      <c r="K2868" s="4">
        <v>14.570071</v>
      </c>
      <c r="L2868" s="4">
        <v>-3.4508990000000002</v>
      </c>
      <c r="M2868" s="4">
        <v>1.5025250000000001</v>
      </c>
      <c r="N2868" s="4">
        <v>13.4207011686144</v>
      </c>
      <c r="O2868" s="4" t="s">
        <v>2924</v>
      </c>
      <c r="P2868" s="4">
        <v>2.0971299999999999</v>
      </c>
      <c r="Q2868" s="4" t="s">
        <v>2934</v>
      </c>
      <c r="R2868" s="4" t="s">
        <v>2934</v>
      </c>
      <c r="S2868" s="3" t="s">
        <v>5232</v>
      </c>
      <c r="T2868" s="4">
        <v>241.17</v>
      </c>
      <c r="U2868" s="4">
        <v>678975.64957373997</v>
      </c>
      <c r="V2868" s="10" t="s">
        <v>2934</v>
      </c>
      <c r="W2868" s="4">
        <v>2.07322635485342</v>
      </c>
      <c r="X2868" s="4">
        <v>254.31</v>
      </c>
      <c r="Y2868" s="4">
        <v>164.3</v>
      </c>
      <c r="Z2868" s="4">
        <v>13.424436</v>
      </c>
      <c r="AA2868" s="10">
        <v>14.348268415</v>
      </c>
      <c r="AB2868" s="10">
        <v>13.2022361195</v>
      </c>
      <c r="AC2868" s="4" t="s">
        <v>2934</v>
      </c>
      <c r="AD2868" s="4" t="s">
        <v>2934</v>
      </c>
      <c r="AE2868" s="4" t="s">
        <v>2934</v>
      </c>
      <c r="AF2868" s="4" t="s">
        <v>2934</v>
      </c>
      <c r="AG2868" s="4" t="s">
        <v>2934</v>
      </c>
      <c r="AH2868" s="4" t="s">
        <v>2934</v>
      </c>
      <c r="AI2868" s="4">
        <v>2.0971299999999999</v>
      </c>
      <c r="AJ2868" s="4">
        <v>2.5386320000000002</v>
      </c>
    </row>
    <row r="2869" spans="1:36" x14ac:dyDescent="0.3">
      <c r="A2869" s="1" t="s">
        <v>852</v>
      </c>
      <c r="B2869" s="2">
        <v>4059821</v>
      </c>
      <c r="C2869" s="3" t="s">
        <v>2935</v>
      </c>
      <c r="D2869" s="4">
        <v>705191.36389947997</v>
      </c>
      <c r="E2869" s="3" t="s">
        <v>2920</v>
      </c>
      <c r="F2869" s="3" t="s">
        <v>2921</v>
      </c>
      <c r="G2869" s="3" t="s">
        <v>3109</v>
      </c>
      <c r="H2869" s="3" t="s">
        <v>3109</v>
      </c>
      <c r="I2869" s="3" t="s">
        <v>3048</v>
      </c>
      <c r="J2869" s="4">
        <v>34.352913000000001</v>
      </c>
      <c r="K2869" s="4">
        <v>-10.779344</v>
      </c>
      <c r="L2869" s="4">
        <v>-0.63690199999999997</v>
      </c>
      <c r="M2869" s="4">
        <v>2.0071379999999999</v>
      </c>
      <c r="N2869" s="4">
        <v>84.676181</v>
      </c>
      <c r="O2869" s="4" t="s">
        <v>2924</v>
      </c>
      <c r="P2869" s="4">
        <v>49.489415000000001</v>
      </c>
      <c r="Q2869" s="4">
        <v>43.759402999999999</v>
      </c>
      <c r="R2869" s="4" t="s">
        <v>2924</v>
      </c>
      <c r="S2869" s="3" t="s">
        <v>4595</v>
      </c>
      <c r="T2869" s="5">
        <v>783.17</v>
      </c>
      <c r="U2869" s="4">
        <v>705191.36389947997</v>
      </c>
      <c r="V2869" s="10">
        <v>732431.76389900001</v>
      </c>
      <c r="W2869" s="4">
        <v>0.76611719039288995</v>
      </c>
      <c r="X2869" s="4">
        <v>972.53</v>
      </c>
      <c r="Y2869" s="4">
        <v>579.04999999999995</v>
      </c>
      <c r="Z2869" s="4">
        <v>84.676181</v>
      </c>
      <c r="AA2869" s="10">
        <v>35.6399463013</v>
      </c>
      <c r="AB2869" s="10">
        <v>59.610688928599998</v>
      </c>
      <c r="AC2869" s="4">
        <v>17.923950000000001</v>
      </c>
      <c r="AD2869" s="4">
        <v>13.0561918010974</v>
      </c>
      <c r="AE2869" s="4">
        <v>16.062120441424099</v>
      </c>
      <c r="AF2869" s="4">
        <v>43.759402999999999</v>
      </c>
      <c r="AG2869" s="4">
        <v>30.719156349765601</v>
      </c>
      <c r="AH2869" s="4">
        <v>45.459528259822598</v>
      </c>
      <c r="AI2869" s="4">
        <v>49.489415000000001</v>
      </c>
      <c r="AJ2869" s="4" t="s">
        <v>2924</v>
      </c>
    </row>
    <row r="2870" spans="1:36" x14ac:dyDescent="0.3">
      <c r="A2870" s="1" t="s">
        <v>2793</v>
      </c>
      <c r="B2870" s="2">
        <v>3005566</v>
      </c>
      <c r="C2870" s="3" t="s">
        <v>2935</v>
      </c>
      <c r="D2870" s="4">
        <v>736340.1804669</v>
      </c>
      <c r="E2870" s="3" t="s">
        <v>3006</v>
      </c>
      <c r="F2870" s="3" t="s">
        <v>3070</v>
      </c>
      <c r="G2870" s="3" t="s">
        <v>3070</v>
      </c>
      <c r="H2870" s="3" t="s">
        <v>3250</v>
      </c>
      <c r="I2870" s="3" t="s">
        <v>3399</v>
      </c>
      <c r="J2870" s="4">
        <v>74.424357999999998</v>
      </c>
      <c r="K2870" s="4">
        <v>14.89095</v>
      </c>
      <c r="L2870" s="4">
        <v>-0.23944299999999999</v>
      </c>
      <c r="M2870" s="4">
        <v>-0.62879399999999996</v>
      </c>
      <c r="N2870" s="4">
        <v>37.876033</v>
      </c>
      <c r="O2870" s="4">
        <v>43.399621000000003</v>
      </c>
      <c r="P2870" s="4">
        <v>8.3578010000000003</v>
      </c>
      <c r="Q2870" s="4">
        <v>17.602577</v>
      </c>
      <c r="R2870" s="4">
        <v>57.706434999999999</v>
      </c>
      <c r="S2870" s="3" t="s">
        <v>6531</v>
      </c>
      <c r="T2870" s="4">
        <v>91.66</v>
      </c>
      <c r="U2870" s="4">
        <v>736340.1804669</v>
      </c>
      <c r="V2870" s="10">
        <v>796226.18046599999</v>
      </c>
      <c r="W2870" s="4">
        <v>0.90552040148374402</v>
      </c>
      <c r="X2870" s="4">
        <v>96.18</v>
      </c>
      <c r="Y2870" s="4">
        <v>51.866666000000002</v>
      </c>
      <c r="Z2870" s="4">
        <v>37.876033</v>
      </c>
      <c r="AA2870" s="10">
        <v>34.592595388100001</v>
      </c>
      <c r="AB2870" s="10">
        <v>36.9681741367</v>
      </c>
      <c r="AC2870" s="4">
        <v>1.181662</v>
      </c>
      <c r="AD2870" s="4">
        <v>1.1457126416323</v>
      </c>
      <c r="AE2870" s="4">
        <v>1.1763501611310001</v>
      </c>
      <c r="AF2870" s="4">
        <v>17.602577</v>
      </c>
      <c r="AG2870" s="4">
        <v>17.750031570164101</v>
      </c>
      <c r="AH2870" s="4">
        <v>18.814307078738899</v>
      </c>
      <c r="AI2870" s="4">
        <v>8.3578010000000003</v>
      </c>
      <c r="AJ2870" s="4">
        <v>12.239284</v>
      </c>
    </row>
    <row r="2871" spans="1:36" x14ac:dyDescent="0.3">
      <c r="A2871" s="1" t="s">
        <v>323</v>
      </c>
      <c r="B2871" s="2">
        <v>103462</v>
      </c>
      <c r="C2871" s="3" t="s">
        <v>2935</v>
      </c>
      <c r="D2871" s="4">
        <v>984502.62852366001</v>
      </c>
      <c r="E2871" s="3" t="s">
        <v>2930</v>
      </c>
      <c r="F2871" s="3" t="s">
        <v>2953</v>
      </c>
      <c r="G2871" s="3" t="s">
        <v>2953</v>
      </c>
      <c r="H2871" s="3" t="s">
        <v>3239</v>
      </c>
      <c r="I2871" s="3" t="s">
        <v>3119</v>
      </c>
      <c r="J2871" s="4">
        <v>26.221325</v>
      </c>
      <c r="K2871" s="4">
        <v>-0.18565200000000001</v>
      </c>
      <c r="L2871" s="4">
        <v>-5.3404119999999997</v>
      </c>
      <c r="M2871" s="4">
        <v>0.35289399999999999</v>
      </c>
      <c r="N2871" s="4">
        <v>9.2212519999999998</v>
      </c>
      <c r="O2871" s="4">
        <v>46.853225000000002</v>
      </c>
      <c r="P2871" s="4">
        <v>1.5657000000000001</v>
      </c>
      <c r="Q2871" s="4">
        <v>5.1481519999999996</v>
      </c>
      <c r="R2871" s="4">
        <v>7.9096599999999997</v>
      </c>
      <c r="S2871" s="3" t="s">
        <v>4068</v>
      </c>
      <c r="T2871" s="4">
        <v>684908.5</v>
      </c>
      <c r="U2871" s="4">
        <v>984502.62852366001</v>
      </c>
      <c r="V2871" s="10">
        <v>786534.62852300005</v>
      </c>
      <c r="W2871" s="4">
        <v>0</v>
      </c>
      <c r="X2871" s="4">
        <v>741971.39</v>
      </c>
      <c r="Y2871" s="4">
        <v>539496.01</v>
      </c>
      <c r="Z2871" s="4">
        <v>9.2212519999999998</v>
      </c>
      <c r="AA2871" s="10">
        <v>23.627532106299999</v>
      </c>
      <c r="AB2871" s="10">
        <v>23.1017199333</v>
      </c>
      <c r="AC2871" s="4">
        <v>2.1263839999999998</v>
      </c>
      <c r="AD2871" s="4">
        <v>2.1542345914770999</v>
      </c>
      <c r="AE2871" s="4">
        <v>2.1141753811038</v>
      </c>
      <c r="AF2871" s="4">
        <v>5.1481519999999996</v>
      </c>
      <c r="AG2871" s="4" t="s">
        <v>2934</v>
      </c>
      <c r="AH2871" s="4" t="s">
        <v>2934</v>
      </c>
      <c r="AI2871" s="4">
        <v>1.5657000000000001</v>
      </c>
      <c r="AJ2871" s="4">
        <v>1.9380170000000001</v>
      </c>
    </row>
    <row r="2872" spans="1:36" x14ac:dyDescent="0.3">
      <c r="A2872" s="1" t="s">
        <v>428</v>
      </c>
      <c r="B2872" s="2">
        <v>4970473</v>
      </c>
      <c r="C2872" s="3" t="s">
        <v>2919</v>
      </c>
      <c r="D2872" s="4">
        <v>1133168.3507129999</v>
      </c>
      <c r="E2872" s="3" t="s">
        <v>2945</v>
      </c>
      <c r="F2872" s="3" t="s">
        <v>2990</v>
      </c>
      <c r="G2872" s="3" t="s">
        <v>2990</v>
      </c>
      <c r="H2872" s="3" t="s">
        <v>3029</v>
      </c>
      <c r="I2872" s="3" t="s">
        <v>3030</v>
      </c>
      <c r="J2872" s="18">
        <v>116.573348</v>
      </c>
      <c r="K2872" s="18">
        <v>39.990735000000001</v>
      </c>
      <c r="L2872" s="18">
        <v>51.406025</v>
      </c>
      <c r="M2872" s="18">
        <v>9.4931839999999994</v>
      </c>
      <c r="N2872" s="4">
        <v>187.40310099999999</v>
      </c>
      <c r="O2872" s="4">
        <v>57.573231999999997</v>
      </c>
      <c r="P2872" s="4">
        <v>16.738212000000001</v>
      </c>
      <c r="Q2872" s="4">
        <v>46.680613000000001</v>
      </c>
      <c r="R2872" s="4">
        <v>38.742817000000002</v>
      </c>
      <c r="S2872" s="3" t="s">
        <v>4171</v>
      </c>
      <c r="T2872" s="4">
        <v>241.75</v>
      </c>
      <c r="U2872" s="4">
        <v>1133168.3507129999</v>
      </c>
      <c r="V2872" s="10">
        <v>1192736.3507129999</v>
      </c>
      <c r="W2872" s="4">
        <v>0.97621509824198505</v>
      </c>
      <c r="X2872" s="18">
        <v>251.88</v>
      </c>
      <c r="Y2872" s="18">
        <v>104.151</v>
      </c>
      <c r="Z2872" s="4">
        <v>196.06650400000001</v>
      </c>
      <c r="AA2872" s="10">
        <v>38.139818127799998</v>
      </c>
      <c r="AB2872" s="10">
        <v>38.139818127799998</v>
      </c>
      <c r="AC2872" s="4">
        <v>23.126698999999999</v>
      </c>
      <c r="AD2872" s="4">
        <v>19.504151275954602</v>
      </c>
      <c r="AE2872" s="4">
        <v>19.504151275954602</v>
      </c>
      <c r="AF2872" s="4">
        <v>46.680613000000001</v>
      </c>
      <c r="AG2872" s="4">
        <v>29.575305398935299</v>
      </c>
      <c r="AH2872" s="4">
        <v>29.575305398935299</v>
      </c>
      <c r="AI2872" s="4">
        <v>16.738212000000001</v>
      </c>
      <c r="AJ2872" s="4" t="s">
        <v>2924</v>
      </c>
    </row>
    <row r="2873" spans="1:36" x14ac:dyDescent="0.3">
      <c r="A2873" s="1" t="s">
        <v>2472</v>
      </c>
      <c r="B2873" s="2">
        <v>4574287</v>
      </c>
      <c r="C2873" s="3" t="s">
        <v>2919</v>
      </c>
      <c r="D2873" s="4">
        <v>1385654.3524039399</v>
      </c>
      <c r="E2873" s="3" t="s">
        <v>2925</v>
      </c>
      <c r="F2873" s="3" t="s">
        <v>3011</v>
      </c>
      <c r="G2873" s="3" t="s">
        <v>3443</v>
      </c>
      <c r="H2873" s="3" t="s">
        <v>3444</v>
      </c>
      <c r="I2873" s="3" t="s">
        <v>3445</v>
      </c>
      <c r="J2873" s="4">
        <v>73.720219</v>
      </c>
      <c r="K2873" s="4">
        <v>65.729862999999995</v>
      </c>
      <c r="L2873" s="4">
        <v>29.670462000000001</v>
      </c>
      <c r="M2873" s="4">
        <v>2.5174560000000001</v>
      </c>
      <c r="N2873" s="4">
        <v>118.327851</v>
      </c>
      <c r="O2873" s="4" t="s">
        <v>2924</v>
      </c>
      <c r="P2873" s="4">
        <v>19.795469000000001</v>
      </c>
      <c r="Q2873" s="4">
        <v>93.128628000000006</v>
      </c>
      <c r="R2873" s="4" t="s">
        <v>2924</v>
      </c>
      <c r="S2873" s="3" t="s">
        <v>6210</v>
      </c>
      <c r="T2873" s="4">
        <v>431.66</v>
      </c>
      <c r="U2873" s="4">
        <v>1385654.3524039399</v>
      </c>
      <c r="V2873" s="10">
        <v>1365568.352403</v>
      </c>
      <c r="W2873" s="4">
        <v>0</v>
      </c>
      <c r="X2873" s="4">
        <v>488.53989999999999</v>
      </c>
      <c r="Y2873" s="4">
        <v>138.80250000000001</v>
      </c>
      <c r="Z2873" s="4">
        <v>118.327851</v>
      </c>
      <c r="AA2873" s="10">
        <v>138.37030388509999</v>
      </c>
      <c r="AB2873" s="10">
        <v>173.6831728583</v>
      </c>
      <c r="AC2873" s="4">
        <v>14.056288</v>
      </c>
      <c r="AD2873" s="4">
        <v>12.2818393231714</v>
      </c>
      <c r="AE2873" s="4">
        <v>13.693923839216399</v>
      </c>
      <c r="AF2873" s="4">
        <v>93.128628000000006</v>
      </c>
      <c r="AG2873" s="4">
        <v>69.423886406132596</v>
      </c>
      <c r="AH2873" s="4">
        <v>85.224772303163903</v>
      </c>
      <c r="AI2873" s="4">
        <v>19.795469000000001</v>
      </c>
      <c r="AJ2873" s="4">
        <v>19.912354000000001</v>
      </c>
    </row>
    <row r="2874" spans="1:36" x14ac:dyDescent="0.3">
      <c r="A2874" s="1" t="s">
        <v>1706</v>
      </c>
      <c r="B2874" s="2">
        <v>4144156</v>
      </c>
      <c r="C2874" s="3" t="s">
        <v>2919</v>
      </c>
      <c r="D2874" s="4">
        <v>1514213.4669787299</v>
      </c>
      <c r="E2874" s="3" t="s">
        <v>3102</v>
      </c>
      <c r="F2874" s="3" t="s">
        <v>3103</v>
      </c>
      <c r="G2874" s="3" t="s">
        <v>3104</v>
      </c>
      <c r="H2874" s="3" t="s">
        <v>3104</v>
      </c>
      <c r="I2874" s="3" t="s">
        <v>3205</v>
      </c>
      <c r="J2874" s="4">
        <v>69.457001000000005</v>
      </c>
      <c r="K2874" s="4">
        <v>5.7194729999999998</v>
      </c>
      <c r="L2874" s="4">
        <v>5.3777229999999996</v>
      </c>
      <c r="M2874" s="4">
        <v>2.4878260000000001</v>
      </c>
      <c r="N2874" s="4">
        <v>28.562380999999998</v>
      </c>
      <c r="O2874" s="4">
        <v>29.279019999999999</v>
      </c>
      <c r="P2874" s="4">
        <v>9.2015159999999998</v>
      </c>
      <c r="Q2874" s="4">
        <v>18.138687000000001</v>
      </c>
      <c r="R2874" s="4">
        <v>37.821133000000003</v>
      </c>
      <c r="S2874" s="3" t="s">
        <v>5447</v>
      </c>
      <c r="T2874" s="4">
        <v>599.80999999999995</v>
      </c>
      <c r="U2874" s="4">
        <v>1514213.4669787299</v>
      </c>
      <c r="V2874" s="10">
        <v>1492360.466978</v>
      </c>
      <c r="W2874" s="4">
        <v>0.33343892232540301</v>
      </c>
      <c r="X2874" s="4">
        <v>638.4</v>
      </c>
      <c r="Y2874" s="4">
        <v>340.01</v>
      </c>
      <c r="Z2874" s="4">
        <v>28.562380999999998</v>
      </c>
      <c r="AA2874" s="10">
        <v>24.543750818300001</v>
      </c>
      <c r="AB2874" s="10">
        <v>26.508057024500001</v>
      </c>
      <c r="AC2874" s="4">
        <v>9.5525129999999994</v>
      </c>
      <c r="AD2874" s="4">
        <v>8.2757869169267</v>
      </c>
      <c r="AE2874" s="4">
        <v>9.1568950684844008</v>
      </c>
      <c r="AF2874" s="4">
        <v>18.138687000000001</v>
      </c>
      <c r="AG2874" s="4">
        <v>13.5181463528329</v>
      </c>
      <c r="AH2874" s="4">
        <v>15.1843498115123</v>
      </c>
      <c r="AI2874" s="4">
        <v>9.2015159999999998</v>
      </c>
      <c r="AJ2874" s="4">
        <v>10.594168</v>
      </c>
    </row>
    <row r="2875" spans="1:36" x14ac:dyDescent="0.3">
      <c r="A2875" s="1" t="s">
        <v>110</v>
      </c>
      <c r="B2875" s="2">
        <v>3001792</v>
      </c>
      <c r="C2875" s="3" t="s">
        <v>2919</v>
      </c>
      <c r="D2875" s="4">
        <v>2352733.7130399998</v>
      </c>
      <c r="E2875" s="3" t="s">
        <v>2925</v>
      </c>
      <c r="F2875" s="3" t="s">
        <v>2926</v>
      </c>
      <c r="G2875" s="3" t="s">
        <v>3081</v>
      </c>
      <c r="H2875" s="3" t="s">
        <v>3081</v>
      </c>
      <c r="I2875" s="3" t="s">
        <v>3112</v>
      </c>
      <c r="J2875" s="4">
        <v>47.262076999999998</v>
      </c>
      <c r="K2875" s="4">
        <v>19.034952000000001</v>
      </c>
      <c r="L2875" s="4">
        <v>8.7537669999999999</v>
      </c>
      <c r="M2875" s="4">
        <v>-0.52018500000000001</v>
      </c>
      <c r="N2875" s="4">
        <v>47.840496000000002</v>
      </c>
      <c r="O2875" s="4">
        <v>54.308252000000003</v>
      </c>
      <c r="P2875" s="4">
        <v>9.0752380000000006</v>
      </c>
      <c r="Q2875" s="4">
        <v>19.311893000000001</v>
      </c>
      <c r="R2875" s="4">
        <v>43.332585000000002</v>
      </c>
      <c r="S2875" s="3" t="s">
        <v>3857</v>
      </c>
      <c r="T2875" s="5">
        <v>223.75</v>
      </c>
      <c r="U2875" s="4">
        <v>2352733.7130399998</v>
      </c>
      <c r="V2875" s="10">
        <v>2423217.7130399998</v>
      </c>
      <c r="W2875" s="4">
        <v>0</v>
      </c>
      <c r="X2875" s="5">
        <v>233</v>
      </c>
      <c r="Y2875" s="4">
        <v>144.05000000000001</v>
      </c>
      <c r="Z2875" s="4">
        <v>47.840496000000002</v>
      </c>
      <c r="AA2875" s="10">
        <v>38.199542459100002</v>
      </c>
      <c r="AB2875" s="10">
        <v>43.620576045</v>
      </c>
      <c r="AC2875" s="4">
        <v>3.9076089999999999</v>
      </c>
      <c r="AD2875" s="4">
        <v>3.5363071327214</v>
      </c>
      <c r="AE2875" s="4">
        <v>3.7996013518386</v>
      </c>
      <c r="AF2875" s="4">
        <v>19.311893000000001</v>
      </c>
      <c r="AG2875" s="4">
        <v>15.2880018696449</v>
      </c>
      <c r="AH2875" s="4">
        <v>17.104276804257101</v>
      </c>
      <c r="AI2875" s="4">
        <v>9.0752380000000006</v>
      </c>
      <c r="AJ2875" s="4">
        <v>9.9625990000000009</v>
      </c>
    </row>
    <row r="2876" spans="1:36" x14ac:dyDescent="0.3">
      <c r="A2876" s="1" t="s">
        <v>101</v>
      </c>
      <c r="B2876" s="2">
        <v>4633618</v>
      </c>
      <c r="C2876" s="3" t="s">
        <v>2919</v>
      </c>
      <c r="D2876" s="4">
        <v>2366658.6800000002</v>
      </c>
      <c r="E2876" s="3" t="s">
        <v>3102</v>
      </c>
      <c r="F2876" s="3" t="s">
        <v>3103</v>
      </c>
      <c r="G2876" s="3" t="s">
        <v>3104</v>
      </c>
      <c r="H2876" s="3" t="s">
        <v>3104</v>
      </c>
      <c r="I2876" s="3" t="s">
        <v>3105</v>
      </c>
      <c r="J2876" s="4">
        <v>37.991266000000003</v>
      </c>
      <c r="K2876" s="4">
        <v>17.572431000000002</v>
      </c>
      <c r="L2876" s="4">
        <v>13.904154</v>
      </c>
      <c r="M2876" s="4">
        <v>0.70529200000000003</v>
      </c>
      <c r="N2876" s="4">
        <v>27.537143</v>
      </c>
      <c r="O2876" s="4">
        <v>42.759538999999997</v>
      </c>
      <c r="P2876" s="4">
        <v>7.7103999999999999</v>
      </c>
      <c r="Q2876" s="4">
        <v>18.0242</v>
      </c>
      <c r="R2876" s="4">
        <v>55.780186999999998</v>
      </c>
      <c r="S2876" s="3" t="s">
        <v>3848</v>
      </c>
      <c r="T2876" s="4">
        <v>192.76</v>
      </c>
      <c r="U2876" s="4">
        <v>2366658.6800000002</v>
      </c>
      <c r="V2876" s="10">
        <v>2302717.6800000002</v>
      </c>
      <c r="W2876" s="4">
        <v>0.41502386387217299</v>
      </c>
      <c r="X2876" s="4">
        <v>201.42</v>
      </c>
      <c r="Y2876" s="5">
        <v>130.66499999999999</v>
      </c>
      <c r="Z2876" s="4">
        <v>27.537143</v>
      </c>
      <c r="AA2876" s="10">
        <v>22.4316901736</v>
      </c>
      <c r="AB2876" s="10">
        <v>24.167108610300001</v>
      </c>
      <c r="AC2876" s="4">
        <v>6.7755089999999996</v>
      </c>
      <c r="AD2876" s="4">
        <v>6.0637088571552997</v>
      </c>
      <c r="AE2876" s="4">
        <v>6.5761802595791004</v>
      </c>
      <c r="AF2876" s="4">
        <v>18.0242</v>
      </c>
      <c r="AG2876" s="4">
        <v>13.9115859282598</v>
      </c>
      <c r="AH2876" s="4">
        <v>15.3125286896163</v>
      </c>
      <c r="AI2876" s="4">
        <v>7.7103999999999999</v>
      </c>
      <c r="AJ2876" s="4">
        <v>8.3808699999999998</v>
      </c>
    </row>
    <row r="2877" spans="1:36" x14ac:dyDescent="0.3">
      <c r="A2877" s="1" t="s">
        <v>1720</v>
      </c>
      <c r="B2877" s="2">
        <v>4004214</v>
      </c>
      <c r="C2877" s="3" t="s">
        <v>2919</v>
      </c>
      <c r="D2877" s="4">
        <v>3200939.2204912798</v>
      </c>
      <c r="E2877" s="3" t="s">
        <v>2945</v>
      </c>
      <c r="F2877" s="3" t="s">
        <v>2946</v>
      </c>
      <c r="G2877" s="3" t="s">
        <v>2947</v>
      </c>
      <c r="H2877" s="3" t="s">
        <v>2948</v>
      </c>
      <c r="I2877" s="3" t="s">
        <v>2949</v>
      </c>
      <c r="J2877" s="4">
        <v>14.49048</v>
      </c>
      <c r="K2877" s="4">
        <v>0.58642099999999997</v>
      </c>
      <c r="L2877" s="4">
        <v>1.782548</v>
      </c>
      <c r="M2877" s="4">
        <v>-1.3902890000000001</v>
      </c>
      <c r="N2877" s="4">
        <v>35.877499999999998</v>
      </c>
      <c r="O2877" s="4">
        <v>44.034979999999997</v>
      </c>
      <c r="P2877" s="4">
        <v>11.126818999999999</v>
      </c>
      <c r="Q2877" s="4">
        <v>23.222929000000001</v>
      </c>
      <c r="R2877" s="4">
        <v>50.954977999999997</v>
      </c>
      <c r="S2877" s="3" t="s">
        <v>5461</v>
      </c>
      <c r="T2877" s="4">
        <v>430.53</v>
      </c>
      <c r="U2877" s="4">
        <v>3200939.2204912798</v>
      </c>
      <c r="V2877" s="10">
        <v>3219348.220491</v>
      </c>
      <c r="W2877" s="4">
        <v>0.77109239637865301</v>
      </c>
      <c r="X2877" s="4">
        <v>468.35</v>
      </c>
      <c r="Y2877" s="5">
        <v>366.5</v>
      </c>
      <c r="Z2877" s="4">
        <v>35.877499999999998</v>
      </c>
      <c r="AA2877" s="10">
        <v>32.655491504799997</v>
      </c>
      <c r="AB2877" s="10">
        <v>33.012205613699997</v>
      </c>
      <c r="AC2877" s="4">
        <v>12.665125</v>
      </c>
      <c r="AD2877" s="4">
        <v>11.227119122646799</v>
      </c>
      <c r="AE2877" s="4">
        <v>11.553637269129901</v>
      </c>
      <c r="AF2877" s="4">
        <v>23.222929000000001</v>
      </c>
      <c r="AG2877" s="4">
        <v>20.8971694475491</v>
      </c>
      <c r="AH2877" s="4">
        <v>21.366842031249401</v>
      </c>
      <c r="AI2877" s="4">
        <v>11.126818999999999</v>
      </c>
      <c r="AJ2877" s="4">
        <v>22.609494999999999</v>
      </c>
    </row>
    <row r="2878" spans="1:36" x14ac:dyDescent="0.3">
      <c r="A2878" s="1" t="s">
        <v>1898</v>
      </c>
      <c r="B2878" s="2">
        <v>4094286</v>
      </c>
      <c r="C2878" s="3" t="s">
        <v>2919</v>
      </c>
      <c r="D2878" s="4">
        <v>3355374.9</v>
      </c>
      <c r="E2878" s="3" t="s">
        <v>2945</v>
      </c>
      <c r="F2878" s="3" t="s">
        <v>2990</v>
      </c>
      <c r="G2878" s="3" t="s">
        <v>2990</v>
      </c>
      <c r="H2878" s="3" t="s">
        <v>3029</v>
      </c>
      <c r="I2878" s="3" t="s">
        <v>3030</v>
      </c>
      <c r="J2878" s="18">
        <v>176.664917</v>
      </c>
      <c r="K2878" s="18">
        <v>12.858320000000001</v>
      </c>
      <c r="L2878" s="18">
        <v>1.2339290000000001</v>
      </c>
      <c r="M2878" s="18">
        <v>1.7149220000000001</v>
      </c>
      <c r="N2878" s="4">
        <v>68.504999999999995</v>
      </c>
      <c r="O2878" s="4">
        <v>59.595475999999998</v>
      </c>
      <c r="P2878" s="4">
        <v>50.952027000000001</v>
      </c>
      <c r="Q2878" s="4">
        <v>45.531357999999997</v>
      </c>
      <c r="R2878" s="4">
        <v>79.389694000000006</v>
      </c>
      <c r="S2878" s="3" t="s">
        <v>5638</v>
      </c>
      <c r="T2878" s="4">
        <v>137.01</v>
      </c>
      <c r="U2878" s="4">
        <v>3355374.9</v>
      </c>
      <c r="V2878" s="10">
        <v>3327112.9</v>
      </c>
      <c r="W2878" s="4">
        <v>2.9177912320373499E-2</v>
      </c>
      <c r="X2878" s="18">
        <v>152.88999999999999</v>
      </c>
      <c r="Y2878" s="18">
        <v>47.32</v>
      </c>
      <c r="Z2878" s="4">
        <v>68.504999999999995</v>
      </c>
      <c r="AA2878" s="10">
        <v>34.737963033299998</v>
      </c>
      <c r="AB2878" s="10">
        <v>46.3898153007</v>
      </c>
      <c r="AC2878" s="4">
        <v>29.373552</v>
      </c>
      <c r="AD2878" s="4">
        <v>18.725074360462401</v>
      </c>
      <c r="AE2878" s="4">
        <v>25.766451263343299</v>
      </c>
      <c r="AF2878" s="4">
        <v>45.531357999999997</v>
      </c>
      <c r="AG2878" s="4">
        <v>28.945631343740299</v>
      </c>
      <c r="AH2878" s="4">
        <v>39.569077474383299</v>
      </c>
      <c r="AI2878" s="4">
        <v>50.952027000000001</v>
      </c>
      <c r="AJ2878" s="4">
        <v>55.649878000000001</v>
      </c>
    </row>
    <row r="2879" spans="1:36" x14ac:dyDescent="0.3">
      <c r="A2879" s="1" t="s">
        <v>173</v>
      </c>
      <c r="B2879" s="2">
        <v>4004205</v>
      </c>
      <c r="C2879" s="3" t="s">
        <v>2919</v>
      </c>
      <c r="D2879" s="4">
        <v>3863453.2005699999</v>
      </c>
      <c r="E2879" s="3" t="s">
        <v>2945</v>
      </c>
      <c r="F2879" s="3" t="s">
        <v>3021</v>
      </c>
      <c r="G2879" s="3" t="s">
        <v>3157</v>
      </c>
      <c r="H2879" s="3" t="s">
        <v>3157</v>
      </c>
      <c r="I2879" s="3" t="s">
        <v>3158</v>
      </c>
      <c r="J2879" s="4">
        <v>32.753337000000002</v>
      </c>
      <c r="K2879" s="4">
        <v>12.204223000000001</v>
      </c>
      <c r="L2879" s="4">
        <v>8.7941090000000006</v>
      </c>
      <c r="M2879" s="4">
        <v>0.43223699999999998</v>
      </c>
      <c r="N2879" s="4">
        <v>42.037829000000002</v>
      </c>
      <c r="O2879" s="4">
        <v>36.044280999999998</v>
      </c>
      <c r="P2879" s="4">
        <v>67.849748000000005</v>
      </c>
      <c r="Q2879" s="4">
        <v>25.427600999999999</v>
      </c>
      <c r="R2879" s="4">
        <v>34.515112999999999</v>
      </c>
      <c r="S2879" s="3" t="s">
        <v>3920</v>
      </c>
      <c r="T2879" s="4">
        <v>255.59</v>
      </c>
      <c r="U2879" s="4">
        <v>3863453.2005699999</v>
      </c>
      <c r="V2879" s="10">
        <v>3825862.2005699999</v>
      </c>
      <c r="W2879" s="4">
        <v>0.39115978877371399</v>
      </c>
      <c r="X2879" s="4">
        <v>260.10000000000002</v>
      </c>
      <c r="Y2879" s="4">
        <v>164.07499999999999</v>
      </c>
      <c r="Z2879" s="4">
        <v>42.037829000000002</v>
      </c>
      <c r="AA2879" s="10">
        <v>34.568432214200001</v>
      </c>
      <c r="AB2879" s="10">
        <v>34.568432214200001</v>
      </c>
      <c r="AC2879" s="4">
        <v>9.7839379999999991</v>
      </c>
      <c r="AD2879" s="4">
        <v>9.2316926751430994</v>
      </c>
      <c r="AE2879" s="4">
        <v>9.2316926751430994</v>
      </c>
      <c r="AF2879" s="4">
        <v>25.427600999999999</v>
      </c>
      <c r="AG2879" s="4">
        <v>26.4285629402189</v>
      </c>
      <c r="AH2879" s="4">
        <v>26.4285629402189</v>
      </c>
      <c r="AI2879" s="4">
        <v>67.849748000000005</v>
      </c>
      <c r="AJ2879" s="4">
        <v>67.849748000000005</v>
      </c>
    </row>
    <row r="2880" spans="1:36" x14ac:dyDescent="0.3">
      <c r="A2880" s="1" t="s">
        <v>121</v>
      </c>
      <c r="B2880" s="2">
        <v>4065191</v>
      </c>
      <c r="C2880" s="3" t="s">
        <v>2919</v>
      </c>
      <c r="D2880" s="4" t="s">
        <v>2934</v>
      </c>
      <c r="E2880" s="3" t="s">
        <v>2936</v>
      </c>
      <c r="F2880" s="3" t="s">
        <v>3056</v>
      </c>
      <c r="G2880" s="3" t="s">
        <v>3064</v>
      </c>
      <c r="H2880" s="3" t="s">
        <v>3064</v>
      </c>
      <c r="I2880" s="3" t="s">
        <v>3124</v>
      </c>
      <c r="J2880" s="4">
        <v>26.273654000000001</v>
      </c>
      <c r="K2880" s="4">
        <v>50.086505000000002</v>
      </c>
      <c r="L2880" s="4">
        <v>18.510929000000001</v>
      </c>
      <c r="M2880" s="4">
        <v>2.7843599999999999</v>
      </c>
      <c r="N2880" s="4" t="s">
        <v>2934</v>
      </c>
      <c r="O2880" s="4" t="s">
        <v>2934</v>
      </c>
      <c r="P2880" s="4" t="s">
        <v>2934</v>
      </c>
      <c r="Q2880" s="4" t="s">
        <v>2934</v>
      </c>
      <c r="R2880" s="4" t="s">
        <v>2934</v>
      </c>
      <c r="S2880" s="3" t="s">
        <v>3868</v>
      </c>
      <c r="T2880" s="4">
        <v>17.350000000000001</v>
      </c>
      <c r="U2880" s="4" t="s">
        <v>2934</v>
      </c>
      <c r="V2880" s="10" t="s">
        <v>2934</v>
      </c>
      <c r="W2880" s="4">
        <v>0</v>
      </c>
      <c r="X2880" s="4">
        <v>18.204999999999998</v>
      </c>
      <c r="Y2880" s="5">
        <v>9.07</v>
      </c>
      <c r="Z2880" s="4" t="s">
        <v>2934</v>
      </c>
      <c r="AA2880" s="10">
        <v>7.2749381524999999</v>
      </c>
      <c r="AB2880" s="10">
        <v>10.4491634646</v>
      </c>
      <c r="AC2880" s="4" t="s">
        <v>2934</v>
      </c>
      <c r="AD2880" s="4">
        <v>0.74830925880569998</v>
      </c>
      <c r="AE2880" s="4">
        <v>0.77315035953019995</v>
      </c>
      <c r="AF2880" s="4" t="s">
        <v>2934</v>
      </c>
      <c r="AG2880" s="4">
        <v>5.9540010081867001</v>
      </c>
      <c r="AH2880" s="4">
        <v>6.5775027573367</v>
      </c>
      <c r="AI2880" s="4" t="s">
        <v>2934</v>
      </c>
      <c r="AJ2880" s="4" t="s">
        <v>2934</v>
      </c>
    </row>
    <row r="2881" spans="1:36" x14ac:dyDescent="0.3">
      <c r="A2881" s="1" t="s">
        <v>198</v>
      </c>
      <c r="B2881" s="2">
        <v>110377489</v>
      </c>
      <c r="C2881" s="3" t="s">
        <v>2935</v>
      </c>
      <c r="D2881" s="4" t="s">
        <v>2934</v>
      </c>
      <c r="E2881" s="3" t="s">
        <v>2930</v>
      </c>
      <c r="F2881" s="3" t="s">
        <v>2953</v>
      </c>
      <c r="G2881" s="3" t="s">
        <v>2954</v>
      </c>
      <c r="H2881" s="3" t="s">
        <v>2955</v>
      </c>
      <c r="I2881" s="3" t="s">
        <v>2971</v>
      </c>
      <c r="J2881" s="4">
        <v>4.9808430000000001</v>
      </c>
      <c r="K2881" s="4">
        <v>1.2013039999999999</v>
      </c>
      <c r="L2881" s="4">
        <v>0.55045900000000003</v>
      </c>
      <c r="M2881" s="4">
        <v>9.1324000000000002E-2</v>
      </c>
      <c r="N2881" s="4" t="s">
        <v>2934</v>
      </c>
      <c r="O2881" s="4" t="s">
        <v>2934</v>
      </c>
      <c r="P2881" s="4" t="s">
        <v>2934</v>
      </c>
      <c r="Q2881" s="4" t="s">
        <v>2934</v>
      </c>
      <c r="R2881" s="4" t="s">
        <v>2934</v>
      </c>
      <c r="S2881" s="3" t="s">
        <v>3945</v>
      </c>
      <c r="T2881" s="5">
        <v>10.96</v>
      </c>
      <c r="U2881" s="4" t="s">
        <v>2934</v>
      </c>
      <c r="V2881" s="10" t="s">
        <v>2934</v>
      </c>
      <c r="W2881" s="4">
        <v>0</v>
      </c>
      <c r="X2881" s="4">
        <v>11</v>
      </c>
      <c r="Y2881" s="4">
        <v>10.42</v>
      </c>
      <c r="Z2881" s="4" t="s">
        <v>2934</v>
      </c>
      <c r="AA2881" s="10" t="s">
        <v>2934</v>
      </c>
      <c r="AB2881" s="10" t="s">
        <v>2934</v>
      </c>
      <c r="AC2881" s="4" t="s">
        <v>2934</v>
      </c>
      <c r="AD2881" s="4" t="s">
        <v>2934</v>
      </c>
      <c r="AE2881" s="4" t="s">
        <v>2934</v>
      </c>
      <c r="AF2881" s="4" t="s">
        <v>2934</v>
      </c>
      <c r="AG2881" s="4" t="s">
        <v>2934</v>
      </c>
      <c r="AH2881" s="4" t="s">
        <v>2934</v>
      </c>
      <c r="AI2881" s="4" t="s">
        <v>2934</v>
      </c>
      <c r="AJ2881" s="4" t="s">
        <v>2934</v>
      </c>
    </row>
    <row r="2882" spans="1:36" x14ac:dyDescent="0.3">
      <c r="A2882" s="1" t="s">
        <v>353</v>
      </c>
      <c r="B2882" s="2">
        <v>4161153</v>
      </c>
      <c r="C2882" s="3" t="s">
        <v>2935</v>
      </c>
      <c r="D2882" s="4" t="s">
        <v>2934</v>
      </c>
      <c r="E2882" s="3" t="s">
        <v>3093</v>
      </c>
      <c r="F2882" s="3" t="s">
        <v>3093</v>
      </c>
      <c r="G2882" s="3" t="s">
        <v>3094</v>
      </c>
      <c r="H2882" s="3" t="s">
        <v>3147</v>
      </c>
      <c r="I2882" s="3" t="s">
        <v>3253</v>
      </c>
      <c r="J2882" s="4">
        <v>-11.340852</v>
      </c>
      <c r="K2882" s="4">
        <v>-5.6666670000000003</v>
      </c>
      <c r="L2882" s="4">
        <v>-8.0571800000000007</v>
      </c>
      <c r="M2882" s="4">
        <v>1.071429</v>
      </c>
      <c r="N2882" s="4" t="s">
        <v>2934</v>
      </c>
      <c r="O2882" s="4" t="s">
        <v>2934</v>
      </c>
      <c r="P2882" s="4" t="s">
        <v>2934</v>
      </c>
      <c r="Q2882" s="4" t="s">
        <v>2934</v>
      </c>
      <c r="R2882" s="4" t="s">
        <v>2934</v>
      </c>
      <c r="S2882" s="3" t="s">
        <v>4098</v>
      </c>
      <c r="T2882" s="4">
        <v>14.15</v>
      </c>
      <c r="U2882" s="4" t="s">
        <v>2934</v>
      </c>
      <c r="V2882" s="10" t="s">
        <v>2934</v>
      </c>
      <c r="W2882" s="4">
        <v>10.6007067137809</v>
      </c>
      <c r="X2882" s="4">
        <v>16.920000000000002</v>
      </c>
      <c r="Y2882" s="4">
        <v>13.78</v>
      </c>
      <c r="Z2882" s="4" t="s">
        <v>2934</v>
      </c>
      <c r="AA2882" s="10">
        <v>10.719696969599999</v>
      </c>
      <c r="AB2882" s="10">
        <v>9.4966442952999994</v>
      </c>
      <c r="AC2882" s="4" t="s">
        <v>2934</v>
      </c>
      <c r="AD2882" s="4">
        <v>7.1648178137830003</v>
      </c>
      <c r="AE2882" s="4">
        <v>6.8463936681034996</v>
      </c>
      <c r="AF2882" s="4" t="s">
        <v>2934</v>
      </c>
      <c r="AG2882" s="4">
        <v>9.1262753548595992</v>
      </c>
      <c r="AH2882" s="4">
        <v>8.4944175352315003</v>
      </c>
      <c r="AI2882" s="4" t="s">
        <v>2934</v>
      </c>
      <c r="AJ2882" s="4" t="s">
        <v>2934</v>
      </c>
    </row>
    <row r="2883" spans="1:36" x14ac:dyDescent="0.3">
      <c r="A2883" s="1" t="s">
        <v>487</v>
      </c>
      <c r="B2883" s="2">
        <v>4810335</v>
      </c>
      <c r="C2883" s="3" t="s">
        <v>2956</v>
      </c>
      <c r="D2883" s="4" t="s">
        <v>2934</v>
      </c>
      <c r="E2883" s="3" t="s">
        <v>2920</v>
      </c>
      <c r="F2883" s="3" t="s">
        <v>2921</v>
      </c>
      <c r="G2883" s="3" t="s">
        <v>2941</v>
      </c>
      <c r="H2883" s="3" t="s">
        <v>2941</v>
      </c>
      <c r="I2883" s="3" t="s">
        <v>2942</v>
      </c>
      <c r="J2883" s="4">
        <v>187.93456</v>
      </c>
      <c r="K2883" s="4">
        <v>41.507537999999997</v>
      </c>
      <c r="L2883" s="4">
        <v>-26.050419999999999</v>
      </c>
      <c r="M2883" s="4">
        <v>7.7276210000000001</v>
      </c>
      <c r="N2883" s="4" t="s">
        <v>2934</v>
      </c>
      <c r="O2883" s="4" t="s">
        <v>2934</v>
      </c>
      <c r="P2883" s="4" t="s">
        <v>2934</v>
      </c>
      <c r="Q2883" s="4" t="s">
        <v>2934</v>
      </c>
      <c r="R2883" s="4" t="s">
        <v>2934</v>
      </c>
      <c r="S2883" s="3" t="s">
        <v>4230</v>
      </c>
      <c r="T2883" s="4">
        <v>14.08</v>
      </c>
      <c r="U2883" s="4" t="s">
        <v>2934</v>
      </c>
      <c r="V2883" s="10" t="s">
        <v>2934</v>
      </c>
      <c r="W2883" s="4">
        <v>0</v>
      </c>
      <c r="X2883" s="4">
        <v>23.4</v>
      </c>
      <c r="Y2883" s="5">
        <v>3.52</v>
      </c>
      <c r="Z2883" s="4" t="s">
        <v>2934</v>
      </c>
      <c r="AA2883" s="10" t="s">
        <v>2924</v>
      </c>
      <c r="AB2883" s="10" t="s">
        <v>2924</v>
      </c>
      <c r="AC2883" s="4" t="s">
        <v>2934</v>
      </c>
      <c r="AD2883" s="4">
        <v>34.015650824679298</v>
      </c>
      <c r="AE2883" s="4">
        <v>26.548512679094301</v>
      </c>
      <c r="AF2883" s="4" t="s">
        <v>2934</v>
      </c>
      <c r="AG2883" s="4" t="s">
        <v>2924</v>
      </c>
      <c r="AH2883" s="4" t="s">
        <v>2924</v>
      </c>
      <c r="AI2883" s="4" t="s">
        <v>2934</v>
      </c>
      <c r="AJ2883" s="4" t="s">
        <v>2934</v>
      </c>
    </row>
    <row r="2884" spans="1:36" x14ac:dyDescent="0.3">
      <c r="A2884" s="1" t="s">
        <v>549</v>
      </c>
      <c r="B2884" s="2">
        <v>4149886</v>
      </c>
      <c r="C2884" s="3" t="s">
        <v>2935</v>
      </c>
      <c r="D2884" s="4" t="s">
        <v>2934</v>
      </c>
      <c r="E2884" s="3" t="s">
        <v>3093</v>
      </c>
      <c r="F2884" s="3" t="s">
        <v>3093</v>
      </c>
      <c r="G2884" s="3" t="s">
        <v>3094</v>
      </c>
      <c r="H2884" s="3" t="s">
        <v>3145</v>
      </c>
      <c r="I2884" s="3" t="s">
        <v>3334</v>
      </c>
      <c r="J2884" s="4">
        <v>7.4312110000000002</v>
      </c>
      <c r="K2884" s="4">
        <v>10.791218000000001</v>
      </c>
      <c r="L2884" s="4">
        <v>-6.2237030000000004</v>
      </c>
      <c r="M2884" s="5">
        <v>2.4320179999999998</v>
      </c>
      <c r="N2884" s="4">
        <v>11.5529157667387</v>
      </c>
      <c r="O2884" s="4" t="s">
        <v>2934</v>
      </c>
      <c r="P2884" s="4" t="s">
        <v>2934</v>
      </c>
      <c r="Q2884" s="4" t="s">
        <v>2934</v>
      </c>
      <c r="R2884" s="4" t="s">
        <v>2934</v>
      </c>
      <c r="S2884" s="3" t="s">
        <v>4292</v>
      </c>
      <c r="T2884" s="4">
        <v>53.49</v>
      </c>
      <c r="U2884" s="4" t="s">
        <v>2934</v>
      </c>
      <c r="V2884" s="10" t="s">
        <v>2934</v>
      </c>
      <c r="W2884" s="4">
        <v>6.0572077361461396</v>
      </c>
      <c r="X2884" s="4">
        <v>59.4</v>
      </c>
      <c r="Y2884" s="4">
        <v>45.51</v>
      </c>
      <c r="Z2884" s="4" t="s">
        <v>2934</v>
      </c>
      <c r="AA2884" s="10">
        <v>12.4545962559</v>
      </c>
      <c r="AB2884" s="10">
        <v>12.8483515005</v>
      </c>
      <c r="AC2884" s="4" t="s">
        <v>2934</v>
      </c>
      <c r="AD2884" s="4">
        <v>4.1318743285644999</v>
      </c>
      <c r="AE2884" s="4">
        <v>4.5343722721682997</v>
      </c>
      <c r="AF2884" s="4" t="s">
        <v>2934</v>
      </c>
      <c r="AG2884" s="4">
        <v>10.4431765348924</v>
      </c>
      <c r="AH2884" s="4">
        <v>10.693924525726899</v>
      </c>
      <c r="AI2884" s="4" t="s">
        <v>2934</v>
      </c>
      <c r="AJ2884" s="4" t="s">
        <v>2934</v>
      </c>
    </row>
    <row r="2885" spans="1:36" x14ac:dyDescent="0.3">
      <c r="A2885" s="1" t="s">
        <v>659</v>
      </c>
      <c r="B2885" s="2">
        <v>5721445</v>
      </c>
      <c r="C2885" s="3" t="s">
        <v>2970</v>
      </c>
      <c r="D2885" s="4" t="s">
        <v>2934</v>
      </c>
      <c r="E2885" s="3" t="s">
        <v>2930</v>
      </c>
      <c r="F2885" s="3" t="s">
        <v>2953</v>
      </c>
      <c r="G2885" s="3" t="s">
        <v>2954</v>
      </c>
      <c r="H2885" s="3" t="s">
        <v>2955</v>
      </c>
      <c r="I2885" s="3" t="s">
        <v>2971</v>
      </c>
      <c r="J2885" s="4">
        <v>22.804532999999999</v>
      </c>
      <c r="K2885" s="4">
        <v>8.7829359999999994</v>
      </c>
      <c r="L2885" s="4">
        <v>-5.8631919999999997</v>
      </c>
      <c r="M2885" s="4">
        <v>1.522248</v>
      </c>
      <c r="N2885" s="4" t="s">
        <v>2934</v>
      </c>
      <c r="O2885" s="4" t="s">
        <v>2934</v>
      </c>
      <c r="P2885" s="4" t="s">
        <v>2934</v>
      </c>
      <c r="Q2885" s="4" t="s">
        <v>2934</v>
      </c>
      <c r="R2885" s="4" t="s">
        <v>2934</v>
      </c>
      <c r="S2885" s="3" t="s">
        <v>4402</v>
      </c>
      <c r="T2885" s="5">
        <v>8.67</v>
      </c>
      <c r="U2885" s="4" t="s">
        <v>2934</v>
      </c>
      <c r="V2885" s="10" t="s">
        <v>2934</v>
      </c>
      <c r="W2885" s="4">
        <v>16.166089965397902</v>
      </c>
      <c r="X2885" s="5">
        <v>9.75</v>
      </c>
      <c r="Y2885" s="4">
        <v>6.52</v>
      </c>
      <c r="Z2885" s="4" t="s">
        <v>2934</v>
      </c>
      <c r="AA2885" s="10" t="s">
        <v>2934</v>
      </c>
      <c r="AB2885" s="10" t="s">
        <v>2934</v>
      </c>
      <c r="AC2885" s="4" t="s">
        <v>2934</v>
      </c>
      <c r="AD2885" s="4" t="s">
        <v>2934</v>
      </c>
      <c r="AE2885" s="4" t="s">
        <v>2934</v>
      </c>
      <c r="AF2885" s="4" t="s">
        <v>2934</v>
      </c>
      <c r="AG2885" s="4" t="s">
        <v>2934</v>
      </c>
      <c r="AH2885" s="4" t="s">
        <v>2934</v>
      </c>
      <c r="AI2885" s="4" t="s">
        <v>2934</v>
      </c>
      <c r="AJ2885" s="4" t="s">
        <v>2934</v>
      </c>
    </row>
    <row r="2886" spans="1:36" x14ac:dyDescent="0.3">
      <c r="A2886" s="1" t="s">
        <v>815</v>
      </c>
      <c r="B2886" s="2">
        <v>103012</v>
      </c>
      <c r="C2886" s="3" t="s">
        <v>2935</v>
      </c>
      <c r="D2886" s="4" t="s">
        <v>2934</v>
      </c>
      <c r="E2886" s="3" t="s">
        <v>2930</v>
      </c>
      <c r="F2886" s="3" t="s">
        <v>2953</v>
      </c>
      <c r="G2886" s="3" t="s">
        <v>3049</v>
      </c>
      <c r="H2886" s="3" t="s">
        <v>3050</v>
      </c>
      <c r="I2886" s="3" t="s">
        <v>2971</v>
      </c>
      <c r="J2886" s="4">
        <v>0.39936100000000002</v>
      </c>
      <c r="K2886" s="4">
        <v>-0.63241099999999995</v>
      </c>
      <c r="L2886" s="4">
        <v>0.801925</v>
      </c>
      <c r="M2886" s="4">
        <v>0</v>
      </c>
      <c r="N2886" s="4">
        <v>9.9761904761904798</v>
      </c>
      <c r="O2886" s="4">
        <v>99.322351429788597</v>
      </c>
      <c r="P2886" s="4" t="s">
        <v>2934</v>
      </c>
      <c r="Q2886" s="4" t="s">
        <v>2934</v>
      </c>
      <c r="R2886" s="4" t="s">
        <v>2934</v>
      </c>
      <c r="S2886" s="3" t="s">
        <v>4558</v>
      </c>
      <c r="T2886" s="4">
        <v>12.57</v>
      </c>
      <c r="U2886" s="4" t="s">
        <v>2934</v>
      </c>
      <c r="V2886" s="10" t="s">
        <v>2934</v>
      </c>
      <c r="W2886" s="4">
        <v>14.3198090692124</v>
      </c>
      <c r="X2886" s="4">
        <v>13.125</v>
      </c>
      <c r="Y2886" s="5">
        <v>11.36</v>
      </c>
      <c r="Z2886" s="4" t="s">
        <v>2934</v>
      </c>
      <c r="AA2886" s="10">
        <v>14.5233968804</v>
      </c>
      <c r="AB2886" s="10" t="s">
        <v>2924</v>
      </c>
      <c r="AC2886" s="4" t="s">
        <v>2934</v>
      </c>
      <c r="AD2886" s="4" t="s">
        <v>2934</v>
      </c>
      <c r="AE2886" s="4" t="s">
        <v>2934</v>
      </c>
      <c r="AF2886" s="4" t="s">
        <v>2934</v>
      </c>
      <c r="AG2886" s="4" t="s">
        <v>2934</v>
      </c>
      <c r="AH2886" s="4" t="s">
        <v>2934</v>
      </c>
      <c r="AI2886" s="4" t="s">
        <v>2934</v>
      </c>
      <c r="AJ2886" s="4" t="s">
        <v>2934</v>
      </c>
    </row>
    <row r="2887" spans="1:36" x14ac:dyDescent="0.3">
      <c r="A2887" s="1" t="s">
        <v>1072</v>
      </c>
      <c r="B2887" s="2">
        <v>106141912</v>
      </c>
      <c r="C2887" s="3" t="s">
        <v>2919</v>
      </c>
      <c r="D2887" s="4" t="s">
        <v>2934</v>
      </c>
      <c r="E2887" s="3" t="s">
        <v>2936</v>
      </c>
      <c r="F2887" s="3" t="s">
        <v>3056</v>
      </c>
      <c r="G2887" s="3" t="s">
        <v>3166</v>
      </c>
      <c r="H2887" s="3" t="s">
        <v>3381</v>
      </c>
      <c r="I2887" s="3" t="s">
        <v>3463</v>
      </c>
      <c r="J2887" s="4">
        <v>82.776349999999994</v>
      </c>
      <c r="K2887" s="4">
        <v>-22.124863000000001</v>
      </c>
      <c r="L2887" s="4">
        <v>-16.254417</v>
      </c>
      <c r="M2887" s="4">
        <v>-1.5235460000000001</v>
      </c>
      <c r="N2887" s="4" t="s">
        <v>2934</v>
      </c>
      <c r="O2887" s="4" t="s">
        <v>2934</v>
      </c>
      <c r="P2887" s="4" t="s">
        <v>2934</v>
      </c>
      <c r="Q2887" s="4" t="s">
        <v>2934</v>
      </c>
      <c r="R2887" s="4" t="s">
        <v>2934</v>
      </c>
      <c r="S2887" s="3" t="s">
        <v>4814</v>
      </c>
      <c r="T2887" s="4">
        <v>7.11</v>
      </c>
      <c r="U2887" s="4" t="s">
        <v>2934</v>
      </c>
      <c r="V2887" s="10" t="s">
        <v>2934</v>
      </c>
      <c r="W2887" s="4">
        <v>1.6877637130801699</v>
      </c>
      <c r="X2887" s="5">
        <v>10.455</v>
      </c>
      <c r="Y2887" s="4">
        <v>3.42</v>
      </c>
      <c r="Z2887" s="4" t="s">
        <v>2934</v>
      </c>
      <c r="AA2887" s="10" t="s">
        <v>2924</v>
      </c>
      <c r="AB2887" s="10" t="s">
        <v>2934</v>
      </c>
      <c r="AC2887" s="4" t="s">
        <v>2934</v>
      </c>
      <c r="AD2887" s="4">
        <v>6.3503142682047997</v>
      </c>
      <c r="AE2887" s="4">
        <v>7.6449969885717</v>
      </c>
      <c r="AF2887" s="4" t="s">
        <v>2934</v>
      </c>
      <c r="AG2887" s="4">
        <v>13.334055454322</v>
      </c>
      <c r="AH2887" s="4">
        <v>19.263905488118901</v>
      </c>
      <c r="AI2887" s="4" t="s">
        <v>2934</v>
      </c>
      <c r="AJ2887" s="4" t="s">
        <v>2934</v>
      </c>
    </row>
    <row r="2888" spans="1:36" x14ac:dyDescent="0.3">
      <c r="A2888" s="1" t="s">
        <v>1124</v>
      </c>
      <c r="B2888" s="2">
        <v>4166549</v>
      </c>
      <c r="C2888" s="3" t="s">
        <v>2935</v>
      </c>
      <c r="D2888" s="4" t="s">
        <v>2934</v>
      </c>
      <c r="E2888" s="3" t="s">
        <v>3093</v>
      </c>
      <c r="F2888" s="3" t="s">
        <v>3093</v>
      </c>
      <c r="G2888" s="3" t="s">
        <v>3094</v>
      </c>
      <c r="H2888" s="3" t="s">
        <v>3145</v>
      </c>
      <c r="I2888" s="3" t="s">
        <v>3335</v>
      </c>
      <c r="J2888" s="4">
        <v>13.684708000000001</v>
      </c>
      <c r="K2888" s="4">
        <v>7.6062640000000004</v>
      </c>
      <c r="L2888" s="4">
        <v>-12.146119000000001</v>
      </c>
      <c r="M2888" s="4">
        <v>0.48046800000000001</v>
      </c>
      <c r="N2888" s="4">
        <v>14.531722054380699</v>
      </c>
      <c r="O2888" s="4" t="s">
        <v>2934</v>
      </c>
      <c r="P2888" s="4" t="s">
        <v>2934</v>
      </c>
      <c r="Q2888" s="4" t="s">
        <v>2934</v>
      </c>
      <c r="R2888" s="4" t="s">
        <v>2934</v>
      </c>
      <c r="S2888" s="3" t="s">
        <v>4866</v>
      </c>
      <c r="T2888" s="4">
        <v>48.1</v>
      </c>
      <c r="U2888" s="4" t="s">
        <v>2934</v>
      </c>
      <c r="V2888" s="10" t="s">
        <v>2934</v>
      </c>
      <c r="W2888" s="4">
        <v>6.0706860706860697</v>
      </c>
      <c r="X2888" s="4">
        <v>58.765000000000001</v>
      </c>
      <c r="Y2888" s="4">
        <v>37.003399999999999</v>
      </c>
      <c r="Z2888" s="4" t="s">
        <v>2934</v>
      </c>
      <c r="AA2888" s="10">
        <v>21.3777777777</v>
      </c>
      <c r="AB2888" s="10">
        <v>22.582159624399999</v>
      </c>
      <c r="AC2888" s="4" t="s">
        <v>2934</v>
      </c>
      <c r="AD2888" s="4">
        <v>0.1549599515224</v>
      </c>
      <c r="AE2888" s="4">
        <v>0.19739191502280001</v>
      </c>
      <c r="AF2888" s="4" t="s">
        <v>2934</v>
      </c>
      <c r="AG2888" s="4">
        <v>9.1560007681298003</v>
      </c>
      <c r="AH2888" s="4">
        <v>9.2652719801951999</v>
      </c>
      <c r="AI2888" s="4" t="s">
        <v>2934</v>
      </c>
      <c r="AJ2888" s="4" t="s">
        <v>2934</v>
      </c>
    </row>
    <row r="2889" spans="1:36" x14ac:dyDescent="0.3">
      <c r="A2889" s="1" t="s">
        <v>1180</v>
      </c>
      <c r="B2889" s="2">
        <v>29191991</v>
      </c>
      <c r="C2889" s="3" t="s">
        <v>2935</v>
      </c>
      <c r="D2889" s="4" t="s">
        <v>2934</v>
      </c>
      <c r="E2889" s="3" t="s">
        <v>2936</v>
      </c>
      <c r="F2889" s="3" t="s">
        <v>3056</v>
      </c>
      <c r="G2889" s="3" t="s">
        <v>3057</v>
      </c>
      <c r="H2889" s="3" t="s">
        <v>3057</v>
      </c>
      <c r="I2889" s="3" t="s">
        <v>3492</v>
      </c>
      <c r="J2889" s="4">
        <v>-30.019621000000001</v>
      </c>
      <c r="K2889" s="4">
        <v>-17.991952999999999</v>
      </c>
      <c r="L2889" s="4">
        <v>-29.080365</v>
      </c>
      <c r="M2889" s="4">
        <v>2.0019070000000001</v>
      </c>
      <c r="N2889" s="4" t="s">
        <v>2934</v>
      </c>
      <c r="O2889" s="4" t="s">
        <v>2934</v>
      </c>
      <c r="P2889" s="4" t="s">
        <v>2934</v>
      </c>
      <c r="Q2889" s="4" t="s">
        <v>2934</v>
      </c>
      <c r="R2889" s="4" t="s">
        <v>2934</v>
      </c>
      <c r="S2889" s="3" t="s">
        <v>4922</v>
      </c>
      <c r="T2889" s="4">
        <v>42.8</v>
      </c>
      <c r="U2889" s="4" t="s">
        <v>2934</v>
      </c>
      <c r="V2889" s="10" t="s">
        <v>2934</v>
      </c>
      <c r="W2889" s="4">
        <v>0</v>
      </c>
      <c r="X2889" s="4">
        <v>63.33</v>
      </c>
      <c r="Y2889" s="4">
        <v>41.38</v>
      </c>
      <c r="Z2889" s="4" t="s">
        <v>2934</v>
      </c>
      <c r="AA2889" s="10">
        <v>13.673247715800001</v>
      </c>
      <c r="AB2889" s="10">
        <v>15.439948341099999</v>
      </c>
      <c r="AC2889" s="4" t="s">
        <v>2934</v>
      </c>
      <c r="AD2889" s="4">
        <v>0.79766269518150001</v>
      </c>
      <c r="AE2889" s="4">
        <v>0.86668378058149997</v>
      </c>
      <c r="AF2889" s="4" t="s">
        <v>2934</v>
      </c>
      <c r="AG2889" s="4">
        <v>11.1852870760687</v>
      </c>
      <c r="AH2889" s="4">
        <v>12.46625783979</v>
      </c>
      <c r="AI2889" s="4" t="s">
        <v>2934</v>
      </c>
      <c r="AJ2889" s="4" t="s">
        <v>2934</v>
      </c>
    </row>
    <row r="2890" spans="1:36" x14ac:dyDescent="0.3">
      <c r="A2890" s="1" t="s">
        <v>1367</v>
      </c>
      <c r="B2890" s="2">
        <v>5736151</v>
      </c>
      <c r="C2890" s="3" t="s">
        <v>2940</v>
      </c>
      <c r="D2890" s="4" t="s">
        <v>2934</v>
      </c>
      <c r="E2890" s="3" t="s">
        <v>2930</v>
      </c>
      <c r="F2890" s="3" t="s">
        <v>2953</v>
      </c>
      <c r="G2890" s="3" t="s">
        <v>2954</v>
      </c>
      <c r="H2890" s="3" t="s">
        <v>2955</v>
      </c>
      <c r="I2890" s="3"/>
      <c r="J2890" s="4" t="s">
        <v>2934</v>
      </c>
      <c r="K2890" s="4" t="s">
        <v>2934</v>
      </c>
      <c r="L2890" s="4" t="s">
        <v>2934</v>
      </c>
      <c r="M2890" s="4" t="s">
        <v>2934</v>
      </c>
      <c r="N2890" s="4" t="s">
        <v>2934</v>
      </c>
      <c r="O2890" s="4" t="s">
        <v>2934</v>
      </c>
      <c r="P2890" s="4" t="s">
        <v>2934</v>
      </c>
      <c r="Q2890" s="4" t="s">
        <v>2934</v>
      </c>
      <c r="R2890" s="4" t="s">
        <v>2934</v>
      </c>
      <c r="S2890" s="3" t="s">
        <v>5109</v>
      </c>
      <c r="T2890" s="4" t="s">
        <v>2934</v>
      </c>
      <c r="U2890" s="4" t="s">
        <v>2934</v>
      </c>
      <c r="V2890" s="10" t="s">
        <v>2934</v>
      </c>
      <c r="W2890" s="4" t="s">
        <v>2934</v>
      </c>
      <c r="X2890" s="4" t="s">
        <v>2934</v>
      </c>
      <c r="Y2890" s="4" t="s">
        <v>2934</v>
      </c>
      <c r="Z2890" s="4" t="s">
        <v>2934</v>
      </c>
      <c r="AA2890" s="10" t="s">
        <v>2934</v>
      </c>
      <c r="AB2890" s="10" t="s">
        <v>2934</v>
      </c>
      <c r="AC2890" s="4" t="s">
        <v>2934</v>
      </c>
      <c r="AD2890" s="4" t="s">
        <v>2934</v>
      </c>
      <c r="AE2890" s="4" t="s">
        <v>2934</v>
      </c>
      <c r="AF2890" s="4" t="s">
        <v>2934</v>
      </c>
      <c r="AG2890" s="4" t="s">
        <v>2934</v>
      </c>
      <c r="AH2890" s="4" t="s">
        <v>2934</v>
      </c>
      <c r="AI2890" s="4" t="s">
        <v>2934</v>
      </c>
      <c r="AJ2890" s="4" t="s">
        <v>2934</v>
      </c>
    </row>
    <row r="2891" spans="1:36" x14ac:dyDescent="0.3">
      <c r="A2891" s="1" t="s">
        <v>1399</v>
      </c>
      <c r="B2891" s="2">
        <v>5734630</v>
      </c>
      <c r="C2891" s="3" t="s">
        <v>2940</v>
      </c>
      <c r="D2891" s="4" t="s">
        <v>2934</v>
      </c>
      <c r="E2891" s="3" t="s">
        <v>2930</v>
      </c>
      <c r="F2891" s="3" t="s">
        <v>2953</v>
      </c>
      <c r="G2891" s="3" t="s">
        <v>2954</v>
      </c>
      <c r="H2891" s="3" t="s">
        <v>2955</v>
      </c>
      <c r="I2891" s="3"/>
      <c r="J2891" s="4">
        <v>0.95528500000000005</v>
      </c>
      <c r="K2891" s="4">
        <v>-1.5655969999999999</v>
      </c>
      <c r="L2891" s="4">
        <v>-0.60036</v>
      </c>
      <c r="M2891" s="4">
        <v>0.10076599999999999</v>
      </c>
      <c r="N2891" s="4" t="s">
        <v>2934</v>
      </c>
      <c r="O2891" s="4" t="s">
        <v>2934</v>
      </c>
      <c r="P2891" s="4" t="s">
        <v>2934</v>
      </c>
      <c r="Q2891" s="4" t="s">
        <v>2934</v>
      </c>
      <c r="R2891" s="4" t="s">
        <v>2934</v>
      </c>
      <c r="S2891" s="3" t="s">
        <v>5141</v>
      </c>
      <c r="T2891" s="4">
        <v>49.67</v>
      </c>
      <c r="U2891" s="4" t="s">
        <v>2934</v>
      </c>
      <c r="V2891" s="10" t="s">
        <v>2934</v>
      </c>
      <c r="W2891" s="4">
        <v>3.9971572377692799</v>
      </c>
      <c r="X2891" s="4">
        <v>50.46</v>
      </c>
      <c r="Y2891" s="4">
        <v>48.7</v>
      </c>
      <c r="Z2891" s="4" t="s">
        <v>2934</v>
      </c>
      <c r="AA2891" s="10" t="s">
        <v>2934</v>
      </c>
      <c r="AB2891" s="10" t="s">
        <v>2934</v>
      </c>
      <c r="AC2891" s="4" t="s">
        <v>2934</v>
      </c>
      <c r="AD2891" s="4" t="s">
        <v>2934</v>
      </c>
      <c r="AE2891" s="4" t="s">
        <v>2934</v>
      </c>
      <c r="AF2891" s="4" t="s">
        <v>2934</v>
      </c>
      <c r="AG2891" s="4" t="s">
        <v>2934</v>
      </c>
      <c r="AH2891" s="4" t="s">
        <v>2934</v>
      </c>
      <c r="AI2891" s="4" t="s">
        <v>2934</v>
      </c>
      <c r="AJ2891" s="4" t="s">
        <v>2934</v>
      </c>
    </row>
    <row r="2892" spans="1:36" x14ac:dyDescent="0.3">
      <c r="A2892" s="1" t="s">
        <v>1426</v>
      </c>
      <c r="B2892" s="2">
        <v>19544302</v>
      </c>
      <c r="C2892" s="3" t="s">
        <v>2940</v>
      </c>
      <c r="D2892" s="4" t="s">
        <v>2934</v>
      </c>
      <c r="E2892" s="3" t="s">
        <v>2930</v>
      </c>
      <c r="F2892" s="3" t="s">
        <v>2953</v>
      </c>
      <c r="G2892" s="3" t="s">
        <v>2954</v>
      </c>
      <c r="H2892" s="3" t="s">
        <v>2955</v>
      </c>
      <c r="I2892" s="3"/>
      <c r="J2892" s="4" t="s">
        <v>2934</v>
      </c>
      <c r="K2892" s="4" t="s">
        <v>2934</v>
      </c>
      <c r="L2892" s="4" t="s">
        <v>2934</v>
      </c>
      <c r="M2892" s="4" t="s">
        <v>2934</v>
      </c>
      <c r="N2892" s="4" t="s">
        <v>2934</v>
      </c>
      <c r="O2892" s="4" t="s">
        <v>2934</v>
      </c>
      <c r="P2892" s="4" t="s">
        <v>2934</v>
      </c>
      <c r="Q2892" s="4" t="s">
        <v>2934</v>
      </c>
      <c r="R2892" s="4" t="s">
        <v>2934</v>
      </c>
      <c r="S2892" s="3" t="s">
        <v>5168</v>
      </c>
      <c r="T2892" s="4" t="s">
        <v>2934</v>
      </c>
      <c r="U2892" s="4" t="s">
        <v>2934</v>
      </c>
      <c r="V2892" s="10" t="s">
        <v>2934</v>
      </c>
      <c r="W2892" s="4" t="s">
        <v>2934</v>
      </c>
      <c r="X2892" s="4" t="s">
        <v>2934</v>
      </c>
      <c r="Y2892" s="4" t="s">
        <v>2934</v>
      </c>
      <c r="Z2892" s="4" t="s">
        <v>2934</v>
      </c>
      <c r="AA2892" s="10" t="s">
        <v>2934</v>
      </c>
      <c r="AB2892" s="10" t="s">
        <v>2934</v>
      </c>
      <c r="AC2892" s="4" t="s">
        <v>2934</v>
      </c>
      <c r="AD2892" s="4" t="s">
        <v>2934</v>
      </c>
      <c r="AE2892" s="4" t="s">
        <v>2934</v>
      </c>
      <c r="AF2892" s="4" t="s">
        <v>2934</v>
      </c>
      <c r="AG2892" s="4" t="s">
        <v>2934</v>
      </c>
      <c r="AH2892" s="4" t="s">
        <v>2934</v>
      </c>
      <c r="AI2892" s="4" t="s">
        <v>2934</v>
      </c>
      <c r="AJ2892" s="4" t="s">
        <v>2934</v>
      </c>
    </row>
    <row r="2893" spans="1:36" x14ac:dyDescent="0.3">
      <c r="A2893" s="1" t="s">
        <v>1457</v>
      </c>
      <c r="B2893" s="2">
        <v>4994170</v>
      </c>
      <c r="C2893" s="3" t="s">
        <v>2919</v>
      </c>
      <c r="D2893" s="4" t="s">
        <v>2934</v>
      </c>
      <c r="E2893" s="3" t="s">
        <v>2936</v>
      </c>
      <c r="F2893" s="3" t="s">
        <v>3056</v>
      </c>
      <c r="G2893" s="3" t="s">
        <v>3166</v>
      </c>
      <c r="H2893" s="3" t="s">
        <v>3167</v>
      </c>
      <c r="I2893" s="3" t="s">
        <v>3466</v>
      </c>
      <c r="J2893" s="4">
        <v>-13.883048</v>
      </c>
      <c r="K2893" s="4">
        <v>-0.197273</v>
      </c>
      <c r="L2893" s="4">
        <v>-9.6158900000000003</v>
      </c>
      <c r="M2893" s="4">
        <v>1.045644</v>
      </c>
      <c r="N2893" s="4" t="s">
        <v>2934</v>
      </c>
      <c r="O2893" s="4" t="s">
        <v>2934</v>
      </c>
      <c r="P2893" s="4" t="s">
        <v>2934</v>
      </c>
      <c r="Q2893" s="4" t="s">
        <v>2934</v>
      </c>
      <c r="R2893" s="4" t="s">
        <v>2934</v>
      </c>
      <c r="S2893" s="3" t="s">
        <v>5198</v>
      </c>
      <c r="T2893" s="5">
        <v>172.01</v>
      </c>
      <c r="U2893" s="4" t="s">
        <v>2934</v>
      </c>
      <c r="V2893" s="10" t="s">
        <v>2934</v>
      </c>
      <c r="W2893" s="4">
        <v>0.99994186384512596</v>
      </c>
      <c r="X2893" s="4">
        <v>219.505</v>
      </c>
      <c r="Y2893" s="5">
        <v>153.12</v>
      </c>
      <c r="Z2893" s="4" t="s">
        <v>2934</v>
      </c>
      <c r="AA2893" s="10">
        <v>25.429466899200001</v>
      </c>
      <c r="AB2893" s="10">
        <v>30.355759405699999</v>
      </c>
      <c r="AC2893" s="4" t="s">
        <v>2934</v>
      </c>
      <c r="AD2893" s="4">
        <v>1.5321288812008</v>
      </c>
      <c r="AE2893" s="4">
        <v>1.5829107755711</v>
      </c>
      <c r="AF2893" s="4" t="s">
        <v>2934</v>
      </c>
      <c r="AG2893" s="4">
        <v>10.9008034554855</v>
      </c>
      <c r="AH2893" s="4">
        <v>11.947682055922201</v>
      </c>
      <c r="AI2893" s="4" t="s">
        <v>2934</v>
      </c>
      <c r="AJ2893" s="4" t="s">
        <v>2934</v>
      </c>
    </row>
    <row r="2894" spans="1:36" x14ac:dyDescent="0.3">
      <c r="A2894" s="1" t="s">
        <v>1492</v>
      </c>
      <c r="B2894" s="2">
        <v>4157184</v>
      </c>
      <c r="C2894" s="3" t="s">
        <v>2935</v>
      </c>
      <c r="D2894" s="4" t="s">
        <v>2934</v>
      </c>
      <c r="E2894" s="3" t="s">
        <v>2945</v>
      </c>
      <c r="F2894" s="3" t="s">
        <v>3021</v>
      </c>
      <c r="G2894" s="3" t="s">
        <v>3022</v>
      </c>
      <c r="H2894" s="3" t="s">
        <v>3022</v>
      </c>
      <c r="I2894" s="3" t="s">
        <v>3339</v>
      </c>
      <c r="J2894" s="4">
        <v>27.238806</v>
      </c>
      <c r="K2894" s="4">
        <v>-3.6970480000000001</v>
      </c>
      <c r="L2894" s="4">
        <v>3.9922369999999998</v>
      </c>
      <c r="M2894" s="4">
        <v>0.72502699999999998</v>
      </c>
      <c r="N2894" s="4" t="s">
        <v>2934</v>
      </c>
      <c r="O2894" s="4" t="s">
        <v>2934</v>
      </c>
      <c r="P2894" s="4" t="s">
        <v>2934</v>
      </c>
      <c r="Q2894" s="4" t="s">
        <v>2934</v>
      </c>
      <c r="R2894" s="4" t="s">
        <v>2934</v>
      </c>
      <c r="S2894" s="3" t="s">
        <v>5233</v>
      </c>
      <c r="T2894" s="4">
        <v>37.51</v>
      </c>
      <c r="U2894" s="4" t="s">
        <v>2934</v>
      </c>
      <c r="V2894" s="10" t="s">
        <v>2934</v>
      </c>
      <c r="W2894" s="4">
        <v>2.3460410557184801</v>
      </c>
      <c r="X2894" s="4">
        <v>39.79</v>
      </c>
      <c r="Y2894" s="4">
        <v>29.13</v>
      </c>
      <c r="Z2894" s="4" t="s">
        <v>2934</v>
      </c>
      <c r="AA2894" s="10">
        <v>19.2102837242</v>
      </c>
      <c r="AB2894" s="10">
        <v>21.907103601700001</v>
      </c>
      <c r="AC2894" s="4" t="s">
        <v>2934</v>
      </c>
      <c r="AD2894" s="4">
        <v>2.4536705968278998</v>
      </c>
      <c r="AE2894" s="4">
        <v>2.5606544688448998</v>
      </c>
      <c r="AF2894" s="4" t="s">
        <v>2934</v>
      </c>
      <c r="AG2894" s="4">
        <v>13.903926114046801</v>
      </c>
      <c r="AH2894" s="4">
        <v>15.706821655918301</v>
      </c>
      <c r="AI2894" s="4" t="s">
        <v>2934</v>
      </c>
      <c r="AJ2894" s="4" t="s">
        <v>2934</v>
      </c>
    </row>
    <row r="2895" spans="1:36" x14ac:dyDescent="0.3">
      <c r="A2895" s="1" t="s">
        <v>1729</v>
      </c>
      <c r="B2895" s="2">
        <v>4217540</v>
      </c>
      <c r="C2895" s="3" t="s">
        <v>2919</v>
      </c>
      <c r="D2895" s="4" t="s">
        <v>2934</v>
      </c>
      <c r="E2895" s="3" t="s">
        <v>2936</v>
      </c>
      <c r="F2895" s="3" t="s">
        <v>2966</v>
      </c>
      <c r="G2895" s="3" t="s">
        <v>2967</v>
      </c>
      <c r="H2895" s="3" t="s">
        <v>2987</v>
      </c>
      <c r="I2895" s="3" t="s">
        <v>3506</v>
      </c>
      <c r="J2895" s="4">
        <v>-15.929535</v>
      </c>
      <c r="K2895" s="4">
        <v>-8.0360800000000001</v>
      </c>
      <c r="L2895" s="4">
        <v>-11.866405</v>
      </c>
      <c r="M2895" s="4">
        <v>0.178651</v>
      </c>
      <c r="N2895" s="4" t="s">
        <v>2934</v>
      </c>
      <c r="O2895" s="4" t="s">
        <v>2934</v>
      </c>
      <c r="P2895" s="4" t="s">
        <v>2934</v>
      </c>
      <c r="Q2895" s="4" t="s">
        <v>2934</v>
      </c>
      <c r="R2895" s="4" t="s">
        <v>2934</v>
      </c>
      <c r="S2895" s="3" t="s">
        <v>5470</v>
      </c>
      <c r="T2895" s="4">
        <v>22.43</v>
      </c>
      <c r="U2895" s="4" t="s">
        <v>2934</v>
      </c>
      <c r="V2895" s="10" t="s">
        <v>2934</v>
      </c>
      <c r="W2895" s="4">
        <v>3.3437360677663799</v>
      </c>
      <c r="X2895" s="4">
        <v>31.73</v>
      </c>
      <c r="Y2895" s="4">
        <v>20.89</v>
      </c>
      <c r="Z2895" s="4" t="s">
        <v>2934</v>
      </c>
      <c r="AA2895" s="10">
        <v>9.6195908564000003</v>
      </c>
      <c r="AB2895" s="10">
        <v>10.580188679200001</v>
      </c>
      <c r="AC2895" s="4" t="s">
        <v>2934</v>
      </c>
      <c r="AD2895" s="4">
        <v>0.84933959235830003</v>
      </c>
      <c r="AE2895" s="4">
        <v>0.87423469542069998</v>
      </c>
      <c r="AF2895" s="4" t="s">
        <v>2934</v>
      </c>
      <c r="AG2895" s="4">
        <v>7.9881052984194003</v>
      </c>
      <c r="AH2895" s="4">
        <v>8.1784714290397993</v>
      </c>
      <c r="AI2895" s="4" t="s">
        <v>2934</v>
      </c>
      <c r="AJ2895" s="4" t="s">
        <v>2934</v>
      </c>
    </row>
    <row r="2896" spans="1:36" x14ac:dyDescent="0.3">
      <c r="A2896" s="1" t="s">
        <v>1789</v>
      </c>
      <c r="B2896" s="2">
        <v>7180784</v>
      </c>
      <c r="C2896" s="3" t="s">
        <v>2956</v>
      </c>
      <c r="D2896" s="4" t="s">
        <v>2934</v>
      </c>
      <c r="E2896" s="3" t="s">
        <v>3093</v>
      </c>
      <c r="F2896" s="3" t="s">
        <v>3093</v>
      </c>
      <c r="G2896" s="3" t="s">
        <v>3172</v>
      </c>
      <c r="H2896" s="3" t="s">
        <v>3173</v>
      </c>
      <c r="I2896" s="3" t="s">
        <v>3274</v>
      </c>
      <c r="J2896" s="4">
        <v>41.803279000000003</v>
      </c>
      <c r="K2896" s="4">
        <v>-8.4656090000000006</v>
      </c>
      <c r="L2896" s="4">
        <v>-0.11547300000000001</v>
      </c>
      <c r="M2896" s="4">
        <v>4.9757280000000002</v>
      </c>
      <c r="N2896" s="4" t="s">
        <v>2934</v>
      </c>
      <c r="O2896" s="4" t="s">
        <v>2934</v>
      </c>
      <c r="P2896" s="4" t="s">
        <v>2934</v>
      </c>
      <c r="Q2896" s="4" t="s">
        <v>2934</v>
      </c>
      <c r="R2896" s="4" t="s">
        <v>2934</v>
      </c>
      <c r="S2896" s="3" t="s">
        <v>5530</v>
      </c>
      <c r="T2896" s="5">
        <v>8.65</v>
      </c>
      <c r="U2896" s="4" t="s">
        <v>2934</v>
      </c>
      <c r="V2896" s="10" t="s">
        <v>2934</v>
      </c>
      <c r="W2896" s="4">
        <v>0</v>
      </c>
      <c r="X2896" s="5">
        <v>10.3</v>
      </c>
      <c r="Y2896" s="5">
        <v>5</v>
      </c>
      <c r="Z2896" s="4" t="s">
        <v>2934</v>
      </c>
      <c r="AA2896" s="10">
        <v>7.7578475335999997</v>
      </c>
      <c r="AB2896" s="10">
        <v>9.7740112993999997</v>
      </c>
      <c r="AC2896" s="4" t="s">
        <v>2934</v>
      </c>
      <c r="AD2896" s="4">
        <v>0.84214868072960003</v>
      </c>
      <c r="AE2896" s="4">
        <v>0.88769681651340004</v>
      </c>
      <c r="AF2896" s="4" t="s">
        <v>2934</v>
      </c>
      <c r="AG2896" s="4">
        <v>3.6053514765944001</v>
      </c>
      <c r="AH2896" s="4">
        <v>3.8144702509555999</v>
      </c>
      <c r="AI2896" s="4" t="s">
        <v>2934</v>
      </c>
      <c r="AJ2896" s="4" t="s">
        <v>2934</v>
      </c>
    </row>
    <row r="2897" spans="1:36" x14ac:dyDescent="0.3">
      <c r="A2897" s="1" t="s">
        <v>1795</v>
      </c>
      <c r="B2897" s="2">
        <v>4404432</v>
      </c>
      <c r="C2897" s="3" t="s">
        <v>2919</v>
      </c>
      <c r="D2897" s="4" t="s">
        <v>2934</v>
      </c>
      <c r="E2897" s="3" t="s">
        <v>2925</v>
      </c>
      <c r="F2897" s="3" t="s">
        <v>2926</v>
      </c>
      <c r="G2897" s="3" t="s">
        <v>2927</v>
      </c>
      <c r="H2897" s="3" t="s">
        <v>2928</v>
      </c>
      <c r="I2897" s="3" t="s">
        <v>3598</v>
      </c>
      <c r="J2897" s="4">
        <v>-49.498328000000001</v>
      </c>
      <c r="K2897" s="4">
        <v>-4.0834849999999996</v>
      </c>
      <c r="L2897" s="4">
        <v>-14.620355</v>
      </c>
      <c r="M2897" s="4">
        <v>-8.6430419999999994</v>
      </c>
      <c r="N2897" s="4" t="s">
        <v>2934</v>
      </c>
      <c r="O2897" s="4" t="s">
        <v>2934</v>
      </c>
      <c r="P2897" s="4" t="s">
        <v>2934</v>
      </c>
      <c r="Q2897" s="4" t="s">
        <v>2934</v>
      </c>
      <c r="R2897" s="4" t="s">
        <v>2934</v>
      </c>
      <c r="S2897" s="3" t="s">
        <v>5536</v>
      </c>
      <c r="T2897" s="4">
        <v>10.57</v>
      </c>
      <c r="U2897" s="4" t="s">
        <v>2934</v>
      </c>
      <c r="V2897" s="10" t="s">
        <v>2934</v>
      </c>
      <c r="W2897" s="4">
        <v>0</v>
      </c>
      <c r="X2897" s="4">
        <v>24.11</v>
      </c>
      <c r="Y2897" s="4">
        <v>9.56</v>
      </c>
      <c r="Z2897" s="4" t="s">
        <v>2934</v>
      </c>
      <c r="AA2897" s="10">
        <v>23.462819089900002</v>
      </c>
      <c r="AB2897" s="10">
        <v>21.441901979800001</v>
      </c>
      <c r="AC2897" s="4" t="s">
        <v>2934</v>
      </c>
      <c r="AD2897" s="4">
        <v>0.84329723705280002</v>
      </c>
      <c r="AE2897" s="4">
        <v>0.8643674308532</v>
      </c>
      <c r="AF2897" s="4" t="s">
        <v>2934</v>
      </c>
      <c r="AG2897" s="4">
        <v>9.6507276798344996</v>
      </c>
      <c r="AH2897" s="4">
        <v>10.379846528857</v>
      </c>
      <c r="AI2897" s="4" t="s">
        <v>2934</v>
      </c>
      <c r="AJ2897" s="4" t="s">
        <v>2934</v>
      </c>
    </row>
    <row r="2898" spans="1:36" x14ac:dyDescent="0.3">
      <c r="A2898" s="1" t="s">
        <v>1808</v>
      </c>
      <c r="B2898" s="2">
        <v>4812277</v>
      </c>
      <c r="C2898" s="3" t="s">
        <v>2919</v>
      </c>
      <c r="D2898" s="4" t="s">
        <v>2934</v>
      </c>
      <c r="E2898" s="3" t="s">
        <v>2920</v>
      </c>
      <c r="F2898" s="3" t="s">
        <v>2960</v>
      </c>
      <c r="G2898" s="3" t="s">
        <v>2961</v>
      </c>
      <c r="H2898" s="3" t="s">
        <v>3085</v>
      </c>
      <c r="I2898" s="3" t="s">
        <v>3106</v>
      </c>
      <c r="J2898" s="4">
        <v>-38.189954999999998</v>
      </c>
      <c r="K2898" s="4">
        <v>-25.165562999999999</v>
      </c>
      <c r="L2898" s="4">
        <v>-12.093351999999999</v>
      </c>
      <c r="M2898" s="4">
        <v>3.2392029999999998</v>
      </c>
      <c r="N2898" s="4" t="s">
        <v>2934</v>
      </c>
      <c r="O2898" s="4" t="s">
        <v>2934</v>
      </c>
      <c r="P2898" s="4" t="s">
        <v>2934</v>
      </c>
      <c r="Q2898" s="4" t="s">
        <v>2934</v>
      </c>
      <c r="R2898" s="4" t="s">
        <v>2934</v>
      </c>
      <c r="S2898" s="3" t="s">
        <v>5549</v>
      </c>
      <c r="T2898" s="4">
        <v>12.43</v>
      </c>
      <c r="U2898" s="4" t="s">
        <v>2934</v>
      </c>
      <c r="V2898" s="10" t="s">
        <v>2934</v>
      </c>
      <c r="W2898" s="4">
        <v>0</v>
      </c>
      <c r="X2898" s="4">
        <v>20.72</v>
      </c>
      <c r="Y2898" s="4">
        <v>11.46</v>
      </c>
      <c r="Z2898" s="4" t="s">
        <v>2934</v>
      </c>
      <c r="AA2898" s="10">
        <v>23.6761904761</v>
      </c>
      <c r="AB2898" s="10">
        <v>26.731182795599999</v>
      </c>
      <c r="AC2898" s="4" t="s">
        <v>2934</v>
      </c>
      <c r="AD2898" s="4">
        <v>3.6567855769249999</v>
      </c>
      <c r="AE2898" s="4">
        <v>3.7057666506358999</v>
      </c>
      <c r="AF2898" s="4" t="s">
        <v>2934</v>
      </c>
      <c r="AG2898" s="4">
        <v>15.305656892340901</v>
      </c>
      <c r="AH2898" s="4">
        <v>15.547822787008901</v>
      </c>
      <c r="AI2898" s="4" t="s">
        <v>2934</v>
      </c>
      <c r="AJ2898" s="4" t="s">
        <v>2934</v>
      </c>
    </row>
    <row r="2899" spans="1:36" x14ac:dyDescent="0.3">
      <c r="A2899" s="1" t="s">
        <v>1883</v>
      </c>
      <c r="B2899" s="2">
        <v>19448943</v>
      </c>
      <c r="C2899" s="3" t="s">
        <v>2935</v>
      </c>
      <c r="D2899" s="4" t="s">
        <v>2934</v>
      </c>
      <c r="E2899" s="3" t="s">
        <v>2930</v>
      </c>
      <c r="F2899" s="3" t="s">
        <v>2953</v>
      </c>
      <c r="G2899" s="3" t="s">
        <v>2954</v>
      </c>
      <c r="H2899" s="3" t="s">
        <v>2955</v>
      </c>
      <c r="I2899" s="3"/>
      <c r="J2899" s="4">
        <v>0.80726500000000001</v>
      </c>
      <c r="K2899" s="4">
        <v>-10.081008000000001</v>
      </c>
      <c r="L2899" s="4">
        <v>-6.3730079999999996</v>
      </c>
      <c r="M2899" s="4">
        <v>0.40200999999999998</v>
      </c>
      <c r="N2899" s="4" t="s">
        <v>2934</v>
      </c>
      <c r="O2899" s="4" t="s">
        <v>2934</v>
      </c>
      <c r="P2899" s="4" t="s">
        <v>2934</v>
      </c>
      <c r="Q2899" s="4" t="s">
        <v>2934</v>
      </c>
      <c r="R2899" s="4" t="s">
        <v>2934</v>
      </c>
      <c r="S2899" s="3" t="s">
        <v>5623</v>
      </c>
      <c r="T2899" s="4">
        <v>9.99</v>
      </c>
      <c r="U2899" s="4" t="s">
        <v>2934</v>
      </c>
      <c r="V2899" s="10" t="s">
        <v>2934</v>
      </c>
      <c r="W2899" s="4">
        <v>7.4474474474474501</v>
      </c>
      <c r="X2899" s="4">
        <v>11.39</v>
      </c>
      <c r="Y2899" s="4">
        <v>9.82</v>
      </c>
      <c r="Z2899" s="4" t="s">
        <v>2934</v>
      </c>
      <c r="AA2899" s="10" t="s">
        <v>2934</v>
      </c>
      <c r="AB2899" s="10" t="s">
        <v>2934</v>
      </c>
      <c r="AC2899" s="4" t="s">
        <v>2934</v>
      </c>
      <c r="AD2899" s="4" t="s">
        <v>2934</v>
      </c>
      <c r="AE2899" s="4" t="s">
        <v>2934</v>
      </c>
      <c r="AF2899" s="4" t="s">
        <v>2934</v>
      </c>
      <c r="AG2899" s="4" t="s">
        <v>2934</v>
      </c>
      <c r="AH2899" s="4" t="s">
        <v>2934</v>
      </c>
      <c r="AI2899" s="4" t="s">
        <v>2934</v>
      </c>
      <c r="AJ2899" s="4" t="s">
        <v>2934</v>
      </c>
    </row>
    <row r="2900" spans="1:36" x14ac:dyDescent="0.3">
      <c r="A2900" s="1" t="s">
        <v>1886</v>
      </c>
      <c r="B2900" s="2">
        <v>14950168</v>
      </c>
      <c r="C2900" s="3" t="s">
        <v>2935</v>
      </c>
      <c r="D2900" s="4" t="s">
        <v>2934</v>
      </c>
      <c r="E2900" s="3" t="s">
        <v>2930</v>
      </c>
      <c r="F2900" s="3" t="s">
        <v>2953</v>
      </c>
      <c r="G2900" s="3" t="s">
        <v>2954</v>
      </c>
      <c r="H2900" s="3" t="s">
        <v>2955</v>
      </c>
      <c r="I2900" s="3"/>
      <c r="J2900" s="4">
        <v>5.5165499999999996</v>
      </c>
      <c r="K2900" s="4">
        <v>-9.388458</v>
      </c>
      <c r="L2900" s="4">
        <v>-6.1552189999999998</v>
      </c>
      <c r="M2900" s="4">
        <v>0.38167899999999999</v>
      </c>
      <c r="N2900" s="4" t="s">
        <v>2934</v>
      </c>
      <c r="O2900" s="4" t="s">
        <v>2934</v>
      </c>
      <c r="P2900" s="4" t="s">
        <v>2934</v>
      </c>
      <c r="Q2900" s="4" t="s">
        <v>2934</v>
      </c>
      <c r="R2900" s="4" t="s">
        <v>2934</v>
      </c>
      <c r="S2900" s="3" t="s">
        <v>5626</v>
      </c>
      <c r="T2900" s="5">
        <v>10.52</v>
      </c>
      <c r="U2900" s="4" t="s">
        <v>2934</v>
      </c>
      <c r="V2900" s="10" t="s">
        <v>2934</v>
      </c>
      <c r="W2900" s="4">
        <v>7.8136882129277598</v>
      </c>
      <c r="X2900" s="5">
        <v>12.199</v>
      </c>
      <c r="Y2900" s="5">
        <v>9.6549999999999994</v>
      </c>
      <c r="Z2900" s="4" t="s">
        <v>2934</v>
      </c>
      <c r="AA2900" s="10" t="s">
        <v>2934</v>
      </c>
      <c r="AB2900" s="10" t="s">
        <v>2934</v>
      </c>
      <c r="AC2900" s="4" t="s">
        <v>2934</v>
      </c>
      <c r="AD2900" s="4" t="s">
        <v>2934</v>
      </c>
      <c r="AE2900" s="4" t="s">
        <v>2934</v>
      </c>
      <c r="AF2900" s="4" t="s">
        <v>2934</v>
      </c>
      <c r="AG2900" s="4" t="s">
        <v>2934</v>
      </c>
      <c r="AH2900" s="4" t="s">
        <v>2934</v>
      </c>
      <c r="AI2900" s="4" t="s">
        <v>2934</v>
      </c>
      <c r="AJ2900" s="4" t="s">
        <v>2934</v>
      </c>
    </row>
    <row r="2901" spans="1:36" x14ac:dyDescent="0.3">
      <c r="A2901" s="1" t="s">
        <v>2043</v>
      </c>
      <c r="B2901" s="2">
        <v>5116714</v>
      </c>
      <c r="C2901" s="3" t="s">
        <v>2935</v>
      </c>
      <c r="D2901" s="4" t="s">
        <v>2934</v>
      </c>
      <c r="E2901" s="3" t="s">
        <v>2920</v>
      </c>
      <c r="F2901" s="3" t="s">
        <v>2960</v>
      </c>
      <c r="G2901" s="3" t="s">
        <v>3330</v>
      </c>
      <c r="H2901" s="3" t="s">
        <v>3330</v>
      </c>
      <c r="I2901" s="3" t="s">
        <v>2949</v>
      </c>
      <c r="J2901" s="4">
        <v>11.274298</v>
      </c>
      <c r="K2901" s="4">
        <v>13.380281999999999</v>
      </c>
      <c r="L2901" s="4">
        <v>26.896552</v>
      </c>
      <c r="M2901" s="4">
        <v>2.384738</v>
      </c>
      <c r="N2901" s="4" t="s">
        <v>2934</v>
      </c>
      <c r="O2901" s="4" t="s">
        <v>2934</v>
      </c>
      <c r="P2901" s="4" t="s">
        <v>2934</v>
      </c>
      <c r="Q2901" s="4" t="s">
        <v>2934</v>
      </c>
      <c r="R2901" s="4" t="s">
        <v>2934</v>
      </c>
      <c r="S2901" s="3" t="s">
        <v>5782</v>
      </c>
      <c r="T2901" s="4">
        <v>25.76</v>
      </c>
      <c r="U2901" s="4" t="s">
        <v>2934</v>
      </c>
      <c r="V2901" s="10" t="s">
        <v>2934</v>
      </c>
      <c r="W2901" s="4">
        <v>0</v>
      </c>
      <c r="X2901" s="4">
        <v>29.155000000000001</v>
      </c>
      <c r="Y2901" s="4">
        <v>17.07</v>
      </c>
      <c r="Z2901" s="4" t="s">
        <v>2934</v>
      </c>
      <c r="AA2901" s="10" t="s">
        <v>2924</v>
      </c>
      <c r="AB2901" s="10" t="s">
        <v>2924</v>
      </c>
      <c r="AC2901" s="4" t="s">
        <v>2934</v>
      </c>
      <c r="AD2901" s="4">
        <v>3.1078893690265001</v>
      </c>
      <c r="AE2901" s="4">
        <v>3.4281622617810998</v>
      </c>
      <c r="AF2901" s="4" t="s">
        <v>2934</v>
      </c>
      <c r="AG2901" s="4">
        <v>20.036282223836999</v>
      </c>
      <c r="AH2901" s="4">
        <v>41.541332307732397</v>
      </c>
      <c r="AI2901" s="4" t="s">
        <v>2934</v>
      </c>
      <c r="AJ2901" s="4" t="s">
        <v>2934</v>
      </c>
    </row>
    <row r="2902" spans="1:36" x14ac:dyDescent="0.3">
      <c r="A2902" s="1" t="s">
        <v>2053</v>
      </c>
      <c r="B2902" s="2">
        <v>5721982</v>
      </c>
      <c r="C2902" s="3" t="s">
        <v>2935</v>
      </c>
      <c r="D2902" s="4" t="s">
        <v>2934</v>
      </c>
      <c r="E2902" s="3" t="s">
        <v>2930</v>
      </c>
      <c r="F2902" s="3" t="s">
        <v>2953</v>
      </c>
      <c r="G2902" s="3" t="s">
        <v>2954</v>
      </c>
      <c r="H2902" s="3" t="s">
        <v>2955</v>
      </c>
      <c r="I2902" s="3"/>
      <c r="J2902" s="4">
        <v>2.9045640000000001</v>
      </c>
      <c r="K2902" s="4">
        <v>-2.1052629999999999</v>
      </c>
      <c r="L2902" s="4">
        <v>-0.8</v>
      </c>
      <c r="M2902" s="4">
        <v>1.086957</v>
      </c>
      <c r="N2902" s="4" t="s">
        <v>2934</v>
      </c>
      <c r="O2902" s="4" t="s">
        <v>2934</v>
      </c>
      <c r="P2902" s="4" t="s">
        <v>2934</v>
      </c>
      <c r="Q2902" s="4" t="s">
        <v>2934</v>
      </c>
      <c r="R2902" s="4" t="s">
        <v>2934</v>
      </c>
      <c r="S2902" s="3" t="s">
        <v>5792</v>
      </c>
      <c r="T2902" s="4">
        <v>7.44</v>
      </c>
      <c r="U2902" s="4" t="s">
        <v>2934</v>
      </c>
      <c r="V2902" s="10" t="s">
        <v>2934</v>
      </c>
      <c r="W2902" s="4">
        <v>11.580645161290301</v>
      </c>
      <c r="X2902" s="5">
        <v>7.7649999999999997</v>
      </c>
      <c r="Y2902" s="5">
        <v>6.96</v>
      </c>
      <c r="Z2902" s="4" t="s">
        <v>2934</v>
      </c>
      <c r="AA2902" s="10" t="s">
        <v>2934</v>
      </c>
      <c r="AB2902" s="10" t="s">
        <v>2934</v>
      </c>
      <c r="AC2902" s="4" t="s">
        <v>2934</v>
      </c>
      <c r="AD2902" s="4" t="s">
        <v>2934</v>
      </c>
      <c r="AE2902" s="4" t="s">
        <v>2934</v>
      </c>
      <c r="AF2902" s="4" t="s">
        <v>2934</v>
      </c>
      <c r="AG2902" s="4" t="s">
        <v>2934</v>
      </c>
      <c r="AH2902" s="4" t="s">
        <v>2934</v>
      </c>
      <c r="AI2902" s="4" t="s">
        <v>2934</v>
      </c>
      <c r="AJ2902" s="4" t="s">
        <v>2934</v>
      </c>
    </row>
    <row r="2903" spans="1:36" x14ac:dyDescent="0.3">
      <c r="A2903" s="1" t="s">
        <v>2054</v>
      </c>
      <c r="B2903" s="2">
        <v>5721254</v>
      </c>
      <c r="C2903" s="3" t="s">
        <v>2935</v>
      </c>
      <c r="D2903" s="4" t="s">
        <v>2934</v>
      </c>
      <c r="E2903" s="3" t="s">
        <v>2930</v>
      </c>
      <c r="F2903" s="3" t="s">
        <v>2953</v>
      </c>
      <c r="G2903" s="3" t="s">
        <v>2954</v>
      </c>
      <c r="H2903" s="3" t="s">
        <v>2955</v>
      </c>
      <c r="I2903" s="3"/>
      <c r="J2903" s="5">
        <v>-3.0120480000000001</v>
      </c>
      <c r="K2903" s="4">
        <v>-12.784399000000001</v>
      </c>
      <c r="L2903" s="4">
        <v>-8.4186580000000006</v>
      </c>
      <c r="M2903" s="4">
        <v>0.37406499999999998</v>
      </c>
      <c r="N2903" s="4" t="s">
        <v>2934</v>
      </c>
      <c r="O2903" s="4" t="s">
        <v>2934</v>
      </c>
      <c r="P2903" s="4" t="s">
        <v>2934</v>
      </c>
      <c r="Q2903" s="4" t="s">
        <v>2934</v>
      </c>
      <c r="R2903" s="4" t="s">
        <v>2934</v>
      </c>
      <c r="S2903" s="3" t="s">
        <v>5793</v>
      </c>
      <c r="T2903" s="5">
        <v>8.0500000000000007</v>
      </c>
      <c r="U2903" s="4" t="s">
        <v>2934</v>
      </c>
      <c r="V2903" s="10" t="s">
        <v>2934</v>
      </c>
      <c r="W2903" s="4">
        <v>5.8881987577639698</v>
      </c>
      <c r="X2903" s="4">
        <v>9.52</v>
      </c>
      <c r="Y2903" s="4">
        <v>7.94</v>
      </c>
      <c r="Z2903" s="4" t="s">
        <v>2934</v>
      </c>
      <c r="AA2903" s="10" t="s">
        <v>2934</v>
      </c>
      <c r="AB2903" s="10" t="s">
        <v>2934</v>
      </c>
      <c r="AC2903" s="4" t="s">
        <v>2934</v>
      </c>
      <c r="AD2903" s="4" t="s">
        <v>2934</v>
      </c>
      <c r="AE2903" s="4" t="s">
        <v>2934</v>
      </c>
      <c r="AF2903" s="4" t="s">
        <v>2934</v>
      </c>
      <c r="AG2903" s="4" t="s">
        <v>2934</v>
      </c>
      <c r="AH2903" s="4" t="s">
        <v>2934</v>
      </c>
      <c r="AI2903" s="4" t="s">
        <v>2934</v>
      </c>
      <c r="AJ2903" s="4" t="s">
        <v>2934</v>
      </c>
    </row>
    <row r="2904" spans="1:36" x14ac:dyDescent="0.3">
      <c r="A2904" s="1" t="s">
        <v>2189</v>
      </c>
      <c r="B2904" s="2">
        <v>4244279</v>
      </c>
      <c r="C2904" s="3" t="s">
        <v>2919</v>
      </c>
      <c r="D2904" s="4" t="s">
        <v>2934</v>
      </c>
      <c r="E2904" s="3" t="s">
        <v>2976</v>
      </c>
      <c r="F2904" s="3" t="s">
        <v>2977</v>
      </c>
      <c r="G2904" s="3" t="s">
        <v>2978</v>
      </c>
      <c r="H2904" s="3" t="s">
        <v>2978</v>
      </c>
      <c r="I2904" s="3" t="s">
        <v>2979</v>
      </c>
      <c r="J2904" s="4">
        <v>23.663578000000001</v>
      </c>
      <c r="K2904" s="4">
        <v>11.004479</v>
      </c>
      <c r="L2904" s="4">
        <v>-0.230017</v>
      </c>
      <c r="M2904" s="4">
        <v>0.23108000000000001</v>
      </c>
      <c r="N2904" s="4">
        <v>37.7173913043478</v>
      </c>
      <c r="O2904" s="4" t="s">
        <v>2934</v>
      </c>
      <c r="P2904" s="4" t="s">
        <v>2934</v>
      </c>
      <c r="Q2904" s="4" t="s">
        <v>2934</v>
      </c>
      <c r="R2904" s="4" t="s">
        <v>2934</v>
      </c>
      <c r="S2904" s="3" t="s">
        <v>5928</v>
      </c>
      <c r="T2904" s="4">
        <v>17.350000000000001</v>
      </c>
      <c r="U2904" s="4" t="s">
        <v>2934</v>
      </c>
      <c r="V2904" s="10" t="s">
        <v>2934</v>
      </c>
      <c r="W2904" s="4">
        <v>3.4582132564841501</v>
      </c>
      <c r="X2904" s="4">
        <v>17.52</v>
      </c>
      <c r="Y2904" s="4">
        <v>11.87</v>
      </c>
      <c r="Z2904" s="4" t="s">
        <v>2934</v>
      </c>
      <c r="AA2904" s="10">
        <v>57.717897538199999</v>
      </c>
      <c r="AB2904" s="10">
        <v>49.652290873699997</v>
      </c>
      <c r="AC2904" s="4" t="s">
        <v>2934</v>
      </c>
      <c r="AD2904" s="4">
        <v>10.8366379417887</v>
      </c>
      <c r="AE2904" s="4">
        <v>10.9501425100833</v>
      </c>
      <c r="AF2904" s="4" t="s">
        <v>2934</v>
      </c>
      <c r="AG2904" s="4">
        <v>16.6125031417846</v>
      </c>
      <c r="AH2904" s="4">
        <v>16.727830668409101</v>
      </c>
      <c r="AI2904" s="4" t="s">
        <v>2934</v>
      </c>
      <c r="AJ2904" s="4" t="s">
        <v>2934</v>
      </c>
    </row>
    <row r="2905" spans="1:36" x14ac:dyDescent="0.3">
      <c r="A2905" s="1" t="s">
        <v>2225</v>
      </c>
      <c r="B2905" s="2">
        <v>4978055</v>
      </c>
      <c r="C2905" s="3" t="s">
        <v>2935</v>
      </c>
      <c r="D2905" s="4" t="s">
        <v>2934</v>
      </c>
      <c r="E2905" s="3" t="s">
        <v>3093</v>
      </c>
      <c r="F2905" s="3" t="s">
        <v>3093</v>
      </c>
      <c r="G2905" s="3" t="s">
        <v>3172</v>
      </c>
      <c r="H2905" s="3" t="s">
        <v>3173</v>
      </c>
      <c r="I2905" s="3" t="s">
        <v>3274</v>
      </c>
      <c r="J2905" s="4">
        <v>-20.604396000000001</v>
      </c>
      <c r="K2905" s="4">
        <v>-8.1081079999999996</v>
      </c>
      <c r="L2905" s="4">
        <v>-9.9688470000000002</v>
      </c>
      <c r="M2905" s="4">
        <v>2.6642980000000001</v>
      </c>
      <c r="N2905" s="4" t="s">
        <v>2934</v>
      </c>
      <c r="O2905" s="4" t="s">
        <v>2934</v>
      </c>
      <c r="P2905" s="4" t="s">
        <v>2934</v>
      </c>
      <c r="Q2905" s="4" t="s">
        <v>2934</v>
      </c>
      <c r="R2905" s="4" t="s">
        <v>2934</v>
      </c>
      <c r="S2905" s="3" t="s">
        <v>5964</v>
      </c>
      <c r="T2905" s="4">
        <v>5.78</v>
      </c>
      <c r="U2905" s="4" t="s">
        <v>2934</v>
      </c>
      <c r="V2905" s="10" t="s">
        <v>2934</v>
      </c>
      <c r="W2905" s="4">
        <v>2.7681660899653999</v>
      </c>
      <c r="X2905" s="5">
        <v>8.19</v>
      </c>
      <c r="Y2905" s="4">
        <v>5.54</v>
      </c>
      <c r="Z2905" s="4" t="s">
        <v>2934</v>
      </c>
      <c r="AA2905" s="10">
        <v>19.422043010700001</v>
      </c>
      <c r="AB2905" s="10">
        <v>13.328413964799999</v>
      </c>
      <c r="AC2905" s="4" t="s">
        <v>2934</v>
      </c>
      <c r="AD2905" s="4">
        <v>0.73097336948239999</v>
      </c>
      <c r="AE2905" s="4">
        <v>0.69659789024450003</v>
      </c>
      <c r="AF2905" s="4" t="s">
        <v>2934</v>
      </c>
      <c r="AG2905" s="4">
        <v>4.6434051764099999</v>
      </c>
      <c r="AH2905" s="4">
        <v>4.1483097214144999</v>
      </c>
      <c r="AI2905" s="4" t="s">
        <v>2934</v>
      </c>
      <c r="AJ2905" s="4" t="s">
        <v>2934</v>
      </c>
    </row>
    <row r="2906" spans="1:36" x14ac:dyDescent="0.3">
      <c r="A2906" s="1" t="s">
        <v>2415</v>
      </c>
      <c r="B2906" s="2">
        <v>4152222</v>
      </c>
      <c r="C2906" s="3"/>
      <c r="D2906" s="4" t="s">
        <v>2934</v>
      </c>
      <c r="E2906" s="3" t="s">
        <v>3102</v>
      </c>
      <c r="F2906" s="3" t="s">
        <v>3142</v>
      </c>
      <c r="G2906" s="3" t="s">
        <v>3143</v>
      </c>
      <c r="H2906" s="3" t="s">
        <v>3192</v>
      </c>
      <c r="I2906" s="3" t="s">
        <v>3591</v>
      </c>
      <c r="J2906" s="4" t="s">
        <v>2934</v>
      </c>
      <c r="K2906" s="4" t="s">
        <v>2934</v>
      </c>
      <c r="L2906" s="4" t="s">
        <v>2934</v>
      </c>
      <c r="M2906" s="4" t="s">
        <v>2934</v>
      </c>
      <c r="N2906" s="4" t="s">
        <v>2934</v>
      </c>
      <c r="O2906" s="4" t="s">
        <v>2934</v>
      </c>
      <c r="P2906" s="4" t="s">
        <v>2934</v>
      </c>
      <c r="Q2906" s="4" t="s">
        <v>2934</v>
      </c>
      <c r="R2906" s="4" t="s">
        <v>2934</v>
      </c>
      <c r="S2906" s="3"/>
      <c r="T2906" s="4" t="s">
        <v>2934</v>
      </c>
      <c r="U2906" s="4" t="s">
        <v>2934</v>
      </c>
      <c r="V2906" s="10" t="s">
        <v>2934</v>
      </c>
      <c r="W2906" s="4" t="s">
        <v>2934</v>
      </c>
      <c r="X2906" s="4" t="s">
        <v>2934</v>
      </c>
      <c r="Y2906" s="4" t="s">
        <v>2934</v>
      </c>
      <c r="Z2906" s="4" t="s">
        <v>2934</v>
      </c>
      <c r="AA2906" s="10" t="s">
        <v>2934</v>
      </c>
      <c r="AB2906" s="10" t="s">
        <v>2934</v>
      </c>
      <c r="AC2906" s="4" t="s">
        <v>2934</v>
      </c>
      <c r="AD2906" s="4" t="s">
        <v>2934</v>
      </c>
      <c r="AE2906" s="4" t="s">
        <v>2934</v>
      </c>
      <c r="AF2906" s="4" t="s">
        <v>2934</v>
      </c>
      <c r="AG2906" s="4" t="s">
        <v>2934</v>
      </c>
      <c r="AH2906" s="4" t="s">
        <v>2934</v>
      </c>
      <c r="AI2906" s="4" t="s">
        <v>2934</v>
      </c>
      <c r="AJ2906" s="4" t="s">
        <v>2934</v>
      </c>
    </row>
    <row r="2907" spans="1:36" x14ac:dyDescent="0.3">
      <c r="A2907" s="1" t="s">
        <v>2553</v>
      </c>
      <c r="B2907" s="2">
        <v>6626827</v>
      </c>
      <c r="C2907" s="3" t="s">
        <v>2919</v>
      </c>
      <c r="D2907" s="4" t="s">
        <v>2934</v>
      </c>
      <c r="E2907" s="3" t="s">
        <v>3006</v>
      </c>
      <c r="F2907" s="3" t="s">
        <v>3007</v>
      </c>
      <c r="G2907" s="3" t="s">
        <v>3283</v>
      </c>
      <c r="H2907" s="3" t="s">
        <v>3321</v>
      </c>
      <c r="I2907" s="3" t="s">
        <v>3322</v>
      </c>
      <c r="J2907" s="4">
        <v>41.676412999999997</v>
      </c>
      <c r="K2907" s="4">
        <v>23.228213</v>
      </c>
      <c r="L2907" s="4">
        <v>2.0213359999999998</v>
      </c>
      <c r="M2907" s="4">
        <v>1.3385389999999999</v>
      </c>
      <c r="N2907" s="4" t="s">
        <v>2934</v>
      </c>
      <c r="O2907" s="4" t="s">
        <v>2934</v>
      </c>
      <c r="P2907" s="4" t="s">
        <v>2934</v>
      </c>
      <c r="Q2907" s="4" t="s">
        <v>2934</v>
      </c>
      <c r="R2907" s="4" t="s">
        <v>2934</v>
      </c>
      <c r="S2907" s="3" t="s">
        <v>6291</v>
      </c>
      <c r="T2907" s="4">
        <v>36.340000000000003</v>
      </c>
      <c r="U2907" s="4" t="s">
        <v>2934</v>
      </c>
      <c r="V2907" s="10" t="s">
        <v>2934</v>
      </c>
      <c r="W2907" s="4">
        <v>0</v>
      </c>
      <c r="X2907" s="4">
        <v>37.875</v>
      </c>
      <c r="Y2907" s="4">
        <v>19.41</v>
      </c>
      <c r="Z2907" s="4" t="s">
        <v>2934</v>
      </c>
      <c r="AA2907" s="10">
        <v>33.751277050200002</v>
      </c>
      <c r="AB2907" s="10">
        <v>34.0686435354</v>
      </c>
      <c r="AC2907" s="4" t="s">
        <v>2934</v>
      </c>
      <c r="AD2907" s="4">
        <v>3.3855907484991001</v>
      </c>
      <c r="AE2907" s="4">
        <v>3.7378419191632002</v>
      </c>
      <c r="AF2907" s="4" t="s">
        <v>2934</v>
      </c>
      <c r="AG2907" s="4">
        <v>23.449607968407999</v>
      </c>
      <c r="AH2907" s="4">
        <v>23.066944934723001</v>
      </c>
      <c r="AI2907" s="4" t="s">
        <v>2934</v>
      </c>
      <c r="AJ2907" s="4" t="s">
        <v>2934</v>
      </c>
    </row>
    <row r="2908" spans="1:36" x14ac:dyDescent="0.3">
      <c r="A2908" s="1" t="s">
        <v>2902</v>
      </c>
      <c r="B2908" s="2">
        <v>5148240</v>
      </c>
      <c r="C2908" s="3" t="s">
        <v>2919</v>
      </c>
      <c r="D2908" s="4" t="s">
        <v>2934</v>
      </c>
      <c r="E2908" s="3" t="s">
        <v>2920</v>
      </c>
      <c r="F2908" s="3" t="s">
        <v>2921</v>
      </c>
      <c r="G2908" s="3" t="s">
        <v>2941</v>
      </c>
      <c r="H2908" s="3" t="s">
        <v>2941</v>
      </c>
      <c r="I2908" s="3" t="s">
        <v>2942</v>
      </c>
      <c r="J2908" s="4">
        <v>39.557267000000003</v>
      </c>
      <c r="K2908" s="4">
        <v>16.747181999999999</v>
      </c>
      <c r="L2908" s="4">
        <v>0.55478499999999997</v>
      </c>
      <c r="M2908" s="4">
        <v>2.5459689999999999</v>
      </c>
      <c r="N2908" s="4" t="s">
        <v>2934</v>
      </c>
      <c r="O2908" s="4" t="s">
        <v>2934</v>
      </c>
      <c r="P2908" s="4" t="s">
        <v>2934</v>
      </c>
      <c r="Q2908" s="4" t="s">
        <v>2934</v>
      </c>
      <c r="R2908" s="4" t="s">
        <v>2934</v>
      </c>
      <c r="S2908" s="3" t="s">
        <v>6640</v>
      </c>
      <c r="T2908" s="4">
        <v>14.5</v>
      </c>
      <c r="U2908" s="4" t="s">
        <v>2934</v>
      </c>
      <c r="V2908" s="10" t="s">
        <v>2934</v>
      </c>
      <c r="W2908" s="4">
        <v>0</v>
      </c>
      <c r="X2908" s="4">
        <v>17.7</v>
      </c>
      <c r="Y2908" s="4">
        <v>7.97</v>
      </c>
      <c r="Z2908" s="4" t="s">
        <v>2934</v>
      </c>
      <c r="AA2908" s="10" t="s">
        <v>2924</v>
      </c>
      <c r="AB2908" s="10" t="s">
        <v>2924</v>
      </c>
      <c r="AC2908" s="4" t="s">
        <v>2934</v>
      </c>
      <c r="AD2908" s="4">
        <v>5.6390448814078997</v>
      </c>
      <c r="AE2908" s="4">
        <v>7.1993499478995</v>
      </c>
      <c r="AF2908" s="4" t="s">
        <v>2934</v>
      </c>
      <c r="AG2908" s="4" t="s">
        <v>2924</v>
      </c>
      <c r="AH2908" s="4" t="s">
        <v>2924</v>
      </c>
      <c r="AI2908" s="4" t="s">
        <v>2934</v>
      </c>
      <c r="AJ2908" s="4" t="s">
        <v>2934</v>
      </c>
    </row>
  </sheetData>
  <autoFilter ref="A5:AJ2908" xr:uid="{2F054A26-494D-468E-AA2E-22D7646332AA}">
    <sortState xmlns:xlrd2="http://schemas.microsoft.com/office/spreadsheetml/2017/richdata2" ref="A6:AJ2908">
      <sortCondition ref="D5:D290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2024-11-23T19:34:51Z</dcterms:created>
  <dcterms:modified xsi:type="dcterms:W3CDTF">2024-12-28T01:53:44Z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{53D58946-5BE9-4AAC-94BC-51476B2A610E}</vt:lpwstr>
  </property>
</Properties>
</file>